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workbookProtection workbookPassword="BBBE" lockStructure="1"/>
  <bookViews>
    <workbookView xWindow="9060" yWindow="105" windowWidth="11445" windowHeight="9660" tabRatio="910" firstSheet="1" activeTab="1"/>
  </bookViews>
  <sheets>
    <sheet name="3era Modificación" sheetId="1" state="hidden" r:id="rId1"/>
    <sheet name="LEY DE INGRESOS " sheetId="20" r:id="rId2"/>
    <sheet name="Fuente de Fin." sheetId="2" r:id="rId3"/>
    <sheet name="Capitulo del gasto" sheetId="3" r:id="rId4"/>
    <sheet name="Deuda" sheetId="6" r:id="rId5"/>
    <sheet name="OBRA" sheetId="5" r:id="rId6"/>
    <sheet name="Administrativa" sheetId="8" r:id="rId7"/>
    <sheet name="Programas y Proyectos" sheetId="7" r:id="rId8"/>
    <sheet name="Estado del Presupuesto" sheetId="9" r:id="rId9"/>
    <sheet name="Tipo de Gasto" sheetId="12" r:id="rId10"/>
    <sheet name="Objeto del Gasto" sheetId="13" r:id="rId11"/>
    <sheet name="Economica" sheetId="14" r:id="rId12"/>
    <sheet name="Funcional" sheetId="15" r:id="rId13"/>
    <sheet name="Apoyos y subsidios" sheetId="18" r:id="rId14"/>
  </sheets>
  <externalReferences>
    <externalReference r:id="rId15"/>
  </externalReferences>
  <definedNames>
    <definedName name="_xlnm._FilterDatabase" localSheetId="0" hidden="1">'3era Modificación'!$A$1:$AI$426</definedName>
    <definedName name="_xlnm._FilterDatabase" localSheetId="1" hidden="1">'LEY DE INGRESOS '!$A$3:$E$304</definedName>
    <definedName name="_xlnm.Print_Area" localSheetId="2">'Fuente de Fin.'!$A$1:$C$29</definedName>
    <definedName name="_xlnm.Print_Area" localSheetId="7">'Programas y Proyectos'!$A$3:$B$72</definedName>
    <definedName name="_xlnm.Print_Titles" localSheetId="1">'LEY DE INGRESOS '!$1:$4</definedName>
  </definedNames>
  <calcPr calcId="145621"/>
  <pivotCaches>
    <pivotCache cacheId="0" r:id="rId16"/>
  </pivotCaches>
  <fileRecoveryPr repairLoad="1"/>
</workbook>
</file>

<file path=xl/calcChain.xml><?xml version="1.0" encoding="utf-8"?>
<calcChain xmlns="http://schemas.openxmlformats.org/spreadsheetml/2006/main">
  <c r="E303" i="20" l="1"/>
  <c r="E302" i="20"/>
  <c r="E300" i="20" s="1"/>
  <c r="E301" i="20"/>
  <c r="D300" i="20"/>
  <c r="E298" i="20"/>
  <c r="E297" i="20"/>
  <c r="E296" i="20"/>
  <c r="E295" i="20" s="1"/>
  <c r="E294" i="20" s="1"/>
  <c r="E293" i="20" s="1"/>
  <c r="D295" i="20"/>
  <c r="D294" i="20" s="1"/>
  <c r="D293" i="20" s="1"/>
  <c r="E292" i="20"/>
  <c r="E291" i="20"/>
  <c r="D291" i="20"/>
  <c r="E290" i="20"/>
  <c r="D289" i="20"/>
  <c r="E289" i="20" s="1"/>
  <c r="E288" i="20"/>
  <c r="E287" i="20"/>
  <c r="D286" i="20"/>
  <c r="E286" i="20" s="1"/>
  <c r="D285" i="20"/>
  <c r="E285" i="20" s="1"/>
  <c r="E284" i="20"/>
  <c r="E283" i="20"/>
  <c r="E282" i="20"/>
  <c r="E281" i="20"/>
  <c r="E280" i="20" s="1"/>
  <c r="D281" i="20"/>
  <c r="D280" i="20"/>
  <c r="E278" i="20"/>
  <c r="E276" i="20" s="1"/>
  <c r="E275" i="20" s="1"/>
  <c r="E277" i="20"/>
  <c r="D276" i="20"/>
  <c r="D275" i="20" s="1"/>
  <c r="E274" i="20"/>
  <c r="E273" i="20" s="1"/>
  <c r="E270" i="20" s="1"/>
  <c r="D273" i="20"/>
  <c r="E272" i="20"/>
  <c r="E271" i="20"/>
  <c r="D271" i="20"/>
  <c r="D270" i="20" s="1"/>
  <c r="E269" i="20"/>
  <c r="E268" i="20"/>
  <c r="E267" i="20"/>
  <c r="D267" i="20"/>
  <c r="E266" i="20"/>
  <c r="D266" i="20"/>
  <c r="E264" i="20"/>
  <c r="E263" i="20"/>
  <c r="E262" i="20"/>
  <c r="D261" i="20"/>
  <c r="E261" i="20" s="1"/>
  <c r="C261" i="20"/>
  <c r="C260" i="20"/>
  <c r="E259" i="20"/>
  <c r="E258" i="20"/>
  <c r="E257" i="20"/>
  <c r="E256" i="20"/>
  <c r="D255" i="20"/>
  <c r="E255" i="20" s="1"/>
  <c r="C255" i="20"/>
  <c r="C254" i="20"/>
  <c r="E253" i="20"/>
  <c r="E252" i="20"/>
  <c r="D251" i="20"/>
  <c r="E251" i="20" s="1"/>
  <c r="C251" i="20"/>
  <c r="C250" i="20"/>
  <c r="E248" i="20"/>
  <c r="E247" i="20"/>
  <c r="D246" i="20"/>
  <c r="E246" i="20" s="1"/>
  <c r="E245" i="20"/>
  <c r="E244" i="20"/>
  <c r="D244" i="20"/>
  <c r="E243" i="20"/>
  <c r="D242" i="20"/>
  <c r="E242" i="20" s="1"/>
  <c r="E241" i="20"/>
  <c r="E240" i="20"/>
  <c r="D240" i="20"/>
  <c r="E239" i="20"/>
  <c r="D238" i="20"/>
  <c r="E238" i="20" s="1"/>
  <c r="E237" i="20"/>
  <c r="E236" i="20"/>
  <c r="E235" i="20" s="1"/>
  <c r="D236" i="20"/>
  <c r="C236" i="20"/>
  <c r="C235" i="20" s="1"/>
  <c r="D235" i="20"/>
  <c r="E234" i="20"/>
  <c r="C234" i="20"/>
  <c r="D233" i="20"/>
  <c r="C233" i="20"/>
  <c r="E233" i="20" s="1"/>
  <c r="D232" i="20"/>
  <c r="E231" i="20"/>
  <c r="E230" i="20"/>
  <c r="E229" i="20"/>
  <c r="D229" i="20"/>
  <c r="E228" i="20"/>
  <c r="D227" i="20"/>
  <c r="E227" i="20" s="1"/>
  <c r="E226" i="20"/>
  <c r="E225" i="20"/>
  <c r="D225" i="20"/>
  <c r="E224" i="20"/>
  <c r="D223" i="20"/>
  <c r="E223" i="20" s="1"/>
  <c r="E222" i="20"/>
  <c r="E221" i="20"/>
  <c r="D221" i="20"/>
  <c r="E220" i="20"/>
  <c r="D219" i="20"/>
  <c r="D216" i="20" s="1"/>
  <c r="E218" i="20"/>
  <c r="E217" i="20"/>
  <c r="D217" i="20"/>
  <c r="C215" i="20"/>
  <c r="E214" i="20"/>
  <c r="E213" i="20"/>
  <c r="E212" i="20" s="1"/>
  <c r="D213" i="20"/>
  <c r="D212" i="20"/>
  <c r="E211" i="20"/>
  <c r="D210" i="20"/>
  <c r="E210" i="20" s="1"/>
  <c r="D209" i="20"/>
  <c r="E209" i="20" s="1"/>
  <c r="E208" i="20"/>
  <c r="E207" i="20"/>
  <c r="E206" i="20"/>
  <c r="E205" i="20"/>
  <c r="E204" i="20"/>
  <c r="E203" i="20"/>
  <c r="E202" i="20"/>
  <c r="E201" i="20"/>
  <c r="E200" i="20"/>
  <c r="D199" i="20"/>
  <c r="C199" i="20"/>
  <c r="E199" i="20" s="1"/>
  <c r="E198" i="20"/>
  <c r="E197" i="20"/>
  <c r="E196" i="20"/>
  <c r="E195" i="20"/>
  <c r="D194" i="20"/>
  <c r="E194" i="20" s="1"/>
  <c r="E193" i="20"/>
  <c r="E192" i="20"/>
  <c r="E191" i="20"/>
  <c r="E190" i="20"/>
  <c r="E189" i="20"/>
  <c r="D188" i="20"/>
  <c r="C188" i="20"/>
  <c r="E188" i="20" s="1"/>
  <c r="D187" i="20"/>
  <c r="D186" i="20" s="1"/>
  <c r="E186" i="20" s="1"/>
  <c r="C186" i="20"/>
  <c r="E185" i="20"/>
  <c r="D184" i="20"/>
  <c r="E184" i="20" s="1"/>
  <c r="E183" i="20"/>
  <c r="E182" i="20"/>
  <c r="D182" i="20"/>
  <c r="E181" i="20"/>
  <c r="E180" i="20"/>
  <c r="E179" i="20"/>
  <c r="D178" i="20"/>
  <c r="E178" i="20" s="1"/>
  <c r="C178" i="20"/>
  <c r="E177" i="20"/>
  <c r="D176" i="20"/>
  <c r="E176" i="20" s="1"/>
  <c r="C176" i="20"/>
  <c r="E175" i="20"/>
  <c r="D174" i="20"/>
  <c r="E174" i="20" s="1"/>
  <c r="C174" i="20"/>
  <c r="E173" i="20"/>
  <c r="D172" i="20"/>
  <c r="E172" i="20" s="1"/>
  <c r="C172" i="20"/>
  <c r="C171" i="20"/>
  <c r="E170" i="20"/>
  <c r="E169" i="20"/>
  <c r="E168" i="20"/>
  <c r="E167" i="20"/>
  <c r="E166" i="20"/>
  <c r="D165" i="20"/>
  <c r="C165" i="20"/>
  <c r="E165" i="20" s="1"/>
  <c r="D164" i="20"/>
  <c r="E163" i="20"/>
  <c r="E162" i="20"/>
  <c r="E161" i="20"/>
  <c r="E160" i="20"/>
  <c r="E159" i="20"/>
  <c r="E158" i="20"/>
  <c r="D157" i="20"/>
  <c r="C157" i="20"/>
  <c r="E157" i="20" s="1"/>
  <c r="E156" i="20"/>
  <c r="E155" i="20"/>
  <c r="E154" i="20"/>
  <c r="E153" i="20"/>
  <c r="D153" i="20"/>
  <c r="C153" i="20"/>
  <c r="E152" i="20"/>
  <c r="E151" i="20"/>
  <c r="E150" i="20"/>
  <c r="D149" i="20"/>
  <c r="C149" i="20"/>
  <c r="E149" i="20" s="1"/>
  <c r="E148" i="20"/>
  <c r="E147" i="20"/>
  <c r="E146" i="20"/>
  <c r="E145" i="20"/>
  <c r="E144" i="20"/>
  <c r="E143" i="20"/>
  <c r="E142" i="20"/>
  <c r="E141" i="20"/>
  <c r="D140" i="20"/>
  <c r="E140" i="20" s="1"/>
  <c r="C140" i="20"/>
  <c r="E139" i="20"/>
  <c r="E138" i="20"/>
  <c r="E137" i="20"/>
  <c r="E136" i="20"/>
  <c r="E135" i="20"/>
  <c r="E134" i="20"/>
  <c r="E133" i="20"/>
  <c r="E132" i="20"/>
  <c r="E131" i="20"/>
  <c r="D130" i="20"/>
  <c r="E130" i="20" s="1"/>
  <c r="C130" i="20"/>
  <c r="E129" i="20"/>
  <c r="E128" i="20"/>
  <c r="E127" i="20"/>
  <c r="E126" i="20"/>
  <c r="E125" i="20"/>
  <c r="E124" i="20"/>
  <c r="D123" i="20"/>
  <c r="C123" i="20"/>
  <c r="E123" i="20" s="1"/>
  <c r="E122" i="20"/>
  <c r="E121" i="20"/>
  <c r="E120" i="20"/>
  <c r="E119" i="20"/>
  <c r="D118" i="20"/>
  <c r="E118" i="20" s="1"/>
  <c r="C118" i="20"/>
  <c r="E117" i="20"/>
  <c r="E116" i="20"/>
  <c r="E115" i="20"/>
  <c r="D114" i="20"/>
  <c r="E114" i="20" s="1"/>
  <c r="E113" i="20"/>
  <c r="E112" i="20"/>
  <c r="E111" i="20"/>
  <c r="D110" i="20"/>
  <c r="C110" i="20"/>
  <c r="E110" i="20" s="1"/>
  <c r="E109" i="20"/>
  <c r="E108" i="20"/>
  <c r="E107" i="20"/>
  <c r="E106" i="20"/>
  <c r="E105" i="20"/>
  <c r="D104" i="20"/>
  <c r="C104" i="20"/>
  <c r="E104" i="20" s="1"/>
  <c r="E103" i="20"/>
  <c r="E102" i="20"/>
  <c r="E101" i="20"/>
  <c r="E100" i="20"/>
  <c r="D99" i="20"/>
  <c r="E99" i="20" s="1"/>
  <c r="C99" i="20"/>
  <c r="E98" i="20"/>
  <c r="E97" i="20"/>
  <c r="E96" i="20"/>
  <c r="E95" i="20"/>
  <c r="E94" i="20"/>
  <c r="E93" i="20"/>
  <c r="E92" i="20"/>
  <c r="D91" i="20"/>
  <c r="E91" i="20" s="1"/>
  <c r="C91" i="20"/>
  <c r="E90" i="20"/>
  <c r="E89" i="20"/>
  <c r="E88" i="20"/>
  <c r="D87" i="20"/>
  <c r="E87" i="20" s="1"/>
  <c r="C87" i="20"/>
  <c r="E86" i="20"/>
  <c r="E85" i="20"/>
  <c r="E84" i="20"/>
  <c r="E83" i="20"/>
  <c r="D82" i="20"/>
  <c r="C82" i="20"/>
  <c r="E82" i="20" s="1"/>
  <c r="D81" i="20"/>
  <c r="E80" i="20"/>
  <c r="E79" i="20"/>
  <c r="E78" i="20"/>
  <c r="E77" i="20"/>
  <c r="E76" i="20"/>
  <c r="E75" i="20"/>
  <c r="E74" i="20"/>
  <c r="D74" i="20"/>
  <c r="E73" i="20"/>
  <c r="E72" i="20"/>
  <c r="E71" i="20"/>
  <c r="E70" i="20"/>
  <c r="E69" i="20"/>
  <c r="D69" i="20"/>
  <c r="E68" i="20"/>
  <c r="D67" i="20"/>
  <c r="D60" i="20" s="1"/>
  <c r="E66" i="20"/>
  <c r="E65" i="20"/>
  <c r="E64" i="20"/>
  <c r="E63" i="20"/>
  <c r="E62" i="20"/>
  <c r="E61" i="20"/>
  <c r="D61" i="20"/>
  <c r="E58" i="20"/>
  <c r="E57" i="20"/>
  <c r="E56" i="20" s="1"/>
  <c r="E55" i="20" s="1"/>
  <c r="D57" i="20"/>
  <c r="D56" i="20" s="1"/>
  <c r="D55" i="20" s="1"/>
  <c r="E54" i="20"/>
  <c r="E53" i="20"/>
  <c r="E52" i="20"/>
  <c r="E51" i="20"/>
  <c r="E50" i="20"/>
  <c r="E49" i="20" s="1"/>
  <c r="D49" i="20"/>
  <c r="E48" i="20"/>
  <c r="E47" i="20"/>
  <c r="E46" i="20" s="1"/>
  <c r="E45" i="20" s="1"/>
  <c r="D46" i="20"/>
  <c r="D45" i="20" s="1"/>
  <c r="E44" i="20"/>
  <c r="E43" i="20"/>
  <c r="D43" i="20"/>
  <c r="E42" i="20"/>
  <c r="E41" i="20" s="1"/>
  <c r="D41" i="20"/>
  <c r="E40" i="20"/>
  <c r="E39" i="20"/>
  <c r="E38" i="20"/>
  <c r="E37" i="20"/>
  <c r="D37" i="20"/>
  <c r="C37" i="20"/>
  <c r="E36" i="20"/>
  <c r="E35" i="20"/>
  <c r="D35" i="20"/>
  <c r="C35" i="20"/>
  <c r="E34" i="20"/>
  <c r="E33" i="20"/>
  <c r="D33" i="20"/>
  <c r="C33" i="20"/>
  <c r="E32" i="20"/>
  <c r="E31" i="20"/>
  <c r="D31" i="20"/>
  <c r="C31" i="20"/>
  <c r="C30" i="20" s="1"/>
  <c r="E30" i="20" s="1"/>
  <c r="D30" i="20"/>
  <c r="E29" i="20"/>
  <c r="E28" i="20"/>
  <c r="E27" i="20"/>
  <c r="E26" i="20"/>
  <c r="E25" i="20"/>
  <c r="E24" i="20"/>
  <c r="E23" i="20"/>
  <c r="E22" i="20" s="1"/>
  <c r="D22" i="20"/>
  <c r="E21" i="20"/>
  <c r="E20" i="20"/>
  <c r="E19" i="20" s="1"/>
  <c r="D19" i="20"/>
  <c r="C19" i="20"/>
  <c r="E18" i="20"/>
  <c r="E16" i="20" s="1"/>
  <c r="E17" i="20"/>
  <c r="D16" i="20"/>
  <c r="D15" i="20" s="1"/>
  <c r="C16" i="20"/>
  <c r="C15" i="20" s="1"/>
  <c r="C5" i="20" s="1"/>
  <c r="E14" i="20"/>
  <c r="E13" i="20"/>
  <c r="E12" i="20"/>
  <c r="E11" i="20"/>
  <c r="E10" i="20"/>
  <c r="E9" i="20"/>
  <c r="E8" i="20"/>
  <c r="E7" i="20" s="1"/>
  <c r="E6" i="20" s="1"/>
  <c r="D7" i="20"/>
  <c r="D6" i="20" s="1"/>
  <c r="A2" i="20"/>
  <c r="E216" i="20" l="1"/>
  <c r="D215" i="20"/>
  <c r="E215" i="20" s="1"/>
  <c r="D265" i="20"/>
  <c r="E265" i="20" s="1"/>
  <c r="D5" i="20"/>
  <c r="E15" i="20"/>
  <c r="E60" i="20"/>
  <c r="E81" i="20"/>
  <c r="E67" i="20"/>
  <c r="C81" i="20"/>
  <c r="C59" i="20" s="1"/>
  <c r="C304" i="20" s="1"/>
  <c r="C164" i="20"/>
  <c r="E164" i="20" s="1"/>
  <c r="D171" i="20"/>
  <c r="E171" i="20" s="1"/>
  <c r="E219" i="20"/>
  <c r="D250" i="20"/>
  <c r="E250" i="20" s="1"/>
  <c r="D254" i="20"/>
  <c r="E187" i="20"/>
  <c r="C232" i="20"/>
  <c r="E232" i="20" s="1"/>
  <c r="D260" i="20"/>
  <c r="E260" i="20" s="1"/>
  <c r="AG427" i="1"/>
  <c r="AF427" i="1"/>
  <c r="E5" i="20" l="1"/>
  <c r="E254" i="20"/>
  <c r="D249" i="20"/>
  <c r="E249" i="20" s="1"/>
  <c r="D59" i="20"/>
  <c r="E59" i="20" s="1"/>
  <c r="AG428" i="1"/>
  <c r="E304" i="20" l="1"/>
  <c r="D304" i="20"/>
  <c r="AF424" i="1"/>
  <c r="AI117" i="1"/>
  <c r="AI80" i="1"/>
  <c r="AI119" i="1"/>
  <c r="AI120" i="1"/>
  <c r="AI121" i="1"/>
  <c r="AI122" i="1"/>
  <c r="AI123" i="1"/>
  <c r="AI124" i="1"/>
  <c r="AI125" i="1"/>
  <c r="AI126" i="1"/>
  <c r="AI127" i="1"/>
  <c r="AI128" i="1"/>
  <c r="AI129" i="1"/>
  <c r="AI130" i="1"/>
  <c r="AI131" i="1"/>
  <c r="AI132" i="1"/>
  <c r="AI133" i="1"/>
  <c r="AI135" i="1"/>
  <c r="AI91" i="1"/>
  <c r="AI136" i="1"/>
  <c r="AI137" i="1"/>
  <c r="AI138" i="1"/>
  <c r="AI139" i="1"/>
  <c r="AI140" i="1"/>
  <c r="AI141" i="1"/>
  <c r="AI142" i="1"/>
  <c r="AI143" i="1"/>
  <c r="AI144" i="1"/>
  <c r="AI145" i="1"/>
  <c r="AI146" i="1"/>
  <c r="AI147" i="1"/>
  <c r="AI148" i="1"/>
  <c r="AI149" i="1"/>
  <c r="AI150" i="1"/>
  <c r="AI151" i="1"/>
  <c r="AI152" i="1"/>
  <c r="AI153" i="1"/>
  <c r="AI154" i="1"/>
  <c r="AI155" i="1"/>
  <c r="AI156" i="1"/>
  <c r="AI118" i="1"/>
  <c r="AI158" i="1"/>
  <c r="AI159" i="1"/>
  <c r="AI160" i="1"/>
  <c r="AI161" i="1"/>
  <c r="AI162" i="1"/>
  <c r="AI163" i="1"/>
  <c r="AI164" i="1"/>
  <c r="AI165" i="1"/>
  <c r="AI166" i="1"/>
  <c r="AI167" i="1"/>
  <c r="AI168" i="1"/>
  <c r="AI169" i="1"/>
  <c r="AI170" i="1"/>
  <c r="AI171" i="1"/>
  <c r="AI172" i="1"/>
  <c r="AI173" i="1"/>
  <c r="AI174" i="1"/>
  <c r="AI182" i="1"/>
  <c r="AI190" i="1"/>
  <c r="AI176" i="1"/>
  <c r="AI191" i="1"/>
  <c r="AI192" i="1"/>
  <c r="AI193" i="1"/>
  <c r="AI194" i="1"/>
  <c r="AI195" i="1"/>
  <c r="AI196" i="1"/>
  <c r="AI197" i="1"/>
  <c r="AI185" i="1"/>
  <c r="AI198" i="1"/>
  <c r="AI199" i="1"/>
  <c r="AI200" i="1"/>
  <c r="AI201" i="1"/>
  <c r="AI202" i="1"/>
  <c r="AI203" i="1"/>
  <c r="AI204" i="1"/>
  <c r="AI205" i="1"/>
  <c r="AI181" i="1"/>
  <c r="AI206" i="1"/>
  <c r="AI207" i="1"/>
  <c r="AI208" i="1"/>
  <c r="AI184"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180" i="1"/>
  <c r="AI232" i="1"/>
  <c r="AI233" i="1"/>
  <c r="AI234" i="1"/>
  <c r="AI235" i="1"/>
  <c r="AI236" i="1"/>
  <c r="AI237" i="1"/>
  <c r="AI238" i="1"/>
  <c r="AI239" i="1"/>
  <c r="AI240" i="1"/>
  <c r="AI241" i="1"/>
  <c r="AI242" i="1"/>
  <c r="AI243" i="1"/>
  <c r="AI175" i="1"/>
  <c r="AI244" i="1"/>
  <c r="AI245" i="1"/>
  <c r="AI246" i="1"/>
  <c r="AI177" i="1"/>
  <c r="AI247" i="1"/>
  <c r="AI248" i="1"/>
  <c r="AI249" i="1"/>
  <c r="AI250" i="1"/>
  <c r="AI183" i="1"/>
  <c r="AI251" i="1"/>
  <c r="AI252" i="1"/>
  <c r="AI253" i="1"/>
  <c r="AI254" i="1"/>
  <c r="AI255" i="1"/>
  <c r="AI256" i="1"/>
  <c r="AI257" i="1"/>
  <c r="AI258" i="1"/>
  <c r="AI259" i="1"/>
  <c r="AI260" i="1"/>
  <c r="AI186"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187" i="1"/>
  <c r="AI188" i="1"/>
  <c r="AI299" i="1"/>
  <c r="AI300" i="1"/>
  <c r="AI189"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J175" i="1" l="1"/>
  <c r="A244" i="1"/>
  <c r="Z424" i="1" l="1"/>
  <c r="Z426" i="1" s="1"/>
  <c r="A3" i="1"/>
  <c r="A4" i="1"/>
  <c r="A5" i="1"/>
  <c r="A9" i="1"/>
  <c r="A10" i="1"/>
  <c r="A11" i="1"/>
  <c r="A12" i="1"/>
  <c r="A13" i="1"/>
  <c r="A35" i="1"/>
  <c r="A14" i="1"/>
  <c r="A15" i="1"/>
  <c r="A6" i="1"/>
  <c r="A7" i="1"/>
  <c r="A8" i="1"/>
  <c r="A16" i="1"/>
  <c r="A17" i="1"/>
  <c r="A18" i="1"/>
  <c r="A19" i="1"/>
  <c r="A20" i="1"/>
  <c r="A21" i="1"/>
  <c r="A22" i="1"/>
  <c r="A23" i="1"/>
  <c r="A24" i="1"/>
  <c r="A25" i="1"/>
  <c r="A26" i="1"/>
  <c r="A27" i="1"/>
  <c r="A28" i="1"/>
  <c r="A29" i="1"/>
  <c r="A30" i="1"/>
  <c r="A31" i="1"/>
  <c r="A32" i="1"/>
  <c r="A33" i="1"/>
  <c r="A34" i="1"/>
  <c r="A56" i="1"/>
  <c r="A70" i="1"/>
  <c r="A36" i="1"/>
  <c r="A75" i="1"/>
  <c r="A76" i="1"/>
  <c r="A37" i="1"/>
  <c r="A38" i="1"/>
  <c r="A39" i="1"/>
  <c r="A40" i="1"/>
  <c r="A44" i="1"/>
  <c r="A45" i="1"/>
  <c r="A46" i="1"/>
  <c r="A101" i="1"/>
  <c r="A102" i="1"/>
  <c r="A118" i="1"/>
  <c r="A47" i="1"/>
  <c r="A134" i="1"/>
  <c r="A49" i="1"/>
  <c r="A50" i="1"/>
  <c r="A51" i="1"/>
  <c r="A52" i="1"/>
  <c r="A90" i="1"/>
  <c r="A57" i="1"/>
  <c r="A58" i="1"/>
  <c r="A157" i="1"/>
  <c r="A59" i="1"/>
  <c r="A60" i="1"/>
  <c r="A61" i="1"/>
  <c r="A62" i="1"/>
  <c r="A63" i="1"/>
  <c r="A64" i="1"/>
  <c r="A65" i="1"/>
  <c r="A66" i="1"/>
  <c r="A103" i="1"/>
  <c r="A67" i="1"/>
  <c r="A68" i="1"/>
  <c r="A71" i="1"/>
  <c r="A69" i="1"/>
  <c r="A72" i="1"/>
  <c r="A133" i="1"/>
  <c r="A73" i="1"/>
  <c r="A74" i="1"/>
  <c r="A41" i="1"/>
  <c r="A42" i="1"/>
  <c r="A43" i="1"/>
  <c r="A53" i="1"/>
  <c r="A54" i="1"/>
  <c r="A55" i="1"/>
  <c r="A121" i="1"/>
  <c r="A122" i="1"/>
  <c r="A123" i="1"/>
  <c r="A48" i="1"/>
  <c r="A82" i="1"/>
  <c r="A81" i="1"/>
  <c r="A92" i="1"/>
  <c r="A135" i="1"/>
  <c r="A332" i="1"/>
  <c r="A91" i="1"/>
  <c r="A136" i="1"/>
  <c r="A77" i="1"/>
  <c r="A78" i="1"/>
  <c r="A79" i="1"/>
  <c r="A83" i="1"/>
  <c r="A84" i="1"/>
  <c r="A85" i="1"/>
  <c r="A86" i="1"/>
  <c r="A87" i="1"/>
  <c r="A88" i="1"/>
  <c r="A89" i="1"/>
  <c r="A93" i="1"/>
  <c r="A94" i="1"/>
  <c r="A95" i="1"/>
  <c r="A96" i="1"/>
  <c r="A97" i="1"/>
  <c r="A98" i="1"/>
  <c r="A99" i="1"/>
  <c r="A100" i="1"/>
  <c r="A104" i="1"/>
  <c r="A105" i="1"/>
  <c r="A106" i="1"/>
  <c r="A107" i="1"/>
  <c r="A108" i="1"/>
  <c r="A109" i="1"/>
  <c r="A110" i="1"/>
  <c r="A111" i="1"/>
  <c r="A112" i="1"/>
  <c r="A113" i="1"/>
  <c r="A114" i="1"/>
  <c r="A115" i="1"/>
  <c r="A116" i="1"/>
  <c r="A117" i="1"/>
  <c r="A80" i="1"/>
  <c r="A119" i="1"/>
  <c r="A120" i="1"/>
  <c r="A124" i="1"/>
  <c r="A125" i="1"/>
  <c r="A126" i="1"/>
  <c r="A127" i="1"/>
  <c r="A128" i="1"/>
  <c r="A129" i="1"/>
  <c r="A130" i="1"/>
  <c r="A131" i="1"/>
  <c r="A132" i="1"/>
  <c r="A137" i="1"/>
  <c r="A138" i="1"/>
  <c r="A139" i="1"/>
  <c r="A141" i="1"/>
  <c r="A142" i="1"/>
  <c r="A143" i="1"/>
  <c r="A144" i="1"/>
  <c r="A145" i="1"/>
  <c r="A147" i="1"/>
  <c r="A148" i="1"/>
  <c r="A149" i="1"/>
  <c r="A150" i="1"/>
  <c r="A151" i="1"/>
  <c r="A152" i="1"/>
  <c r="A153" i="1"/>
  <c r="A154" i="1"/>
  <c r="A155" i="1"/>
  <c r="A156" i="1"/>
  <c r="A158" i="1"/>
  <c r="A159" i="1"/>
  <c r="A160" i="1"/>
  <c r="A161" i="1"/>
  <c r="A162" i="1"/>
  <c r="A163" i="1"/>
  <c r="A164" i="1"/>
  <c r="A165" i="1"/>
  <c r="A166" i="1"/>
  <c r="A167" i="1"/>
  <c r="A168" i="1"/>
  <c r="A169" i="1"/>
  <c r="A170" i="1"/>
  <c r="A171" i="1"/>
  <c r="A172" i="1"/>
  <c r="A173" i="1"/>
  <c r="A146" i="1"/>
  <c r="A140" i="1"/>
  <c r="A174" i="1"/>
  <c r="A182" i="1"/>
  <c r="A202" i="1"/>
  <c r="A190" i="1"/>
  <c r="A176" i="1"/>
  <c r="A191" i="1"/>
  <c r="A192" i="1"/>
  <c r="A193" i="1"/>
  <c r="A194" i="1"/>
  <c r="A195" i="1"/>
  <c r="A196" i="1"/>
  <c r="A197" i="1"/>
  <c r="A185" i="1"/>
  <c r="A198" i="1"/>
  <c r="A199" i="1"/>
  <c r="A200" i="1"/>
  <c r="A203" i="1"/>
  <c r="A204" i="1"/>
  <c r="A205" i="1"/>
  <c r="A181" i="1"/>
  <c r="A206" i="1"/>
  <c r="A207" i="1"/>
  <c r="A208" i="1"/>
  <c r="A184" i="1"/>
  <c r="A209" i="1"/>
  <c r="A210" i="1"/>
  <c r="A211" i="1"/>
  <c r="A212" i="1"/>
  <c r="A213" i="1"/>
  <c r="A214" i="1"/>
  <c r="A215" i="1"/>
  <c r="A216" i="1"/>
  <c r="A217" i="1"/>
  <c r="A218" i="1"/>
  <c r="A201" i="1"/>
  <c r="A219" i="1"/>
  <c r="A220" i="1"/>
  <c r="A221" i="1"/>
  <c r="A222" i="1"/>
  <c r="A223" i="1"/>
  <c r="A224" i="1"/>
  <c r="A298" i="1"/>
  <c r="A228" i="1"/>
  <c r="A229" i="1"/>
  <c r="A230" i="1"/>
  <c r="A277" i="1"/>
  <c r="A278" i="1"/>
  <c r="A279" i="1"/>
  <c r="A225" i="1"/>
  <c r="A231" i="1"/>
  <c r="A226" i="1"/>
  <c r="A187" i="1"/>
  <c r="A188" i="1"/>
  <c r="A262" i="1"/>
  <c r="A299" i="1"/>
  <c r="A300" i="1"/>
  <c r="A189" i="1"/>
  <c r="A227" i="1"/>
  <c r="A180" i="1"/>
  <c r="A232" i="1"/>
  <c r="A233" i="1"/>
  <c r="A234" i="1"/>
  <c r="A235" i="1"/>
  <c r="A236" i="1"/>
  <c r="A237" i="1"/>
  <c r="A238" i="1"/>
  <c r="A239" i="1"/>
  <c r="A240" i="1"/>
  <c r="A241" i="1"/>
  <c r="A242" i="1"/>
  <c r="A243" i="1"/>
  <c r="A175" i="1"/>
  <c r="A245" i="1"/>
  <c r="A246" i="1"/>
  <c r="A177" i="1"/>
  <c r="A247" i="1"/>
  <c r="A248" i="1"/>
  <c r="A249" i="1"/>
  <c r="A250" i="1"/>
  <c r="A183" i="1"/>
  <c r="A251" i="1"/>
  <c r="A252" i="1"/>
  <c r="A179" i="1"/>
  <c r="A253" i="1"/>
  <c r="A254" i="1"/>
  <c r="A255" i="1"/>
  <c r="A256" i="1"/>
  <c r="A257" i="1"/>
  <c r="A258" i="1"/>
  <c r="A259" i="1"/>
  <c r="A260" i="1"/>
  <c r="A186" i="1"/>
  <c r="A261" i="1"/>
  <c r="A178" i="1"/>
  <c r="A263" i="1"/>
  <c r="A264" i="1"/>
  <c r="A265" i="1"/>
  <c r="A266" i="1"/>
  <c r="A267" i="1"/>
  <c r="A268" i="1"/>
  <c r="A269" i="1"/>
  <c r="A270" i="1"/>
  <c r="A271" i="1"/>
  <c r="A272" i="1"/>
  <c r="A273" i="1"/>
  <c r="A274" i="1"/>
  <c r="A275" i="1"/>
  <c r="A276" i="1"/>
  <c r="A280" i="1"/>
  <c r="A281" i="1"/>
  <c r="A282" i="1"/>
  <c r="A283" i="1"/>
  <c r="A284" i="1"/>
  <c r="A285" i="1"/>
  <c r="A286" i="1"/>
  <c r="A287" i="1"/>
  <c r="A288" i="1"/>
  <c r="A289" i="1"/>
  <c r="A290" i="1"/>
  <c r="A291" i="1"/>
  <c r="A292" i="1"/>
  <c r="A293" i="1"/>
  <c r="A294" i="1"/>
  <c r="A295" i="1"/>
  <c r="A296" i="1"/>
  <c r="A297" i="1"/>
  <c r="A307" i="1"/>
  <c r="A308" i="1"/>
  <c r="A309" i="1"/>
  <c r="A310" i="1"/>
  <c r="A311" i="1"/>
  <c r="A312" i="1"/>
  <c r="A313" i="1"/>
  <c r="A314" i="1"/>
  <c r="A315" i="1"/>
  <c r="A316" i="1"/>
  <c r="A317" i="1"/>
  <c r="A301" i="1"/>
  <c r="A302" i="1"/>
  <c r="A303" i="1"/>
  <c r="A304" i="1"/>
  <c r="A305" i="1"/>
  <c r="A306" i="1"/>
  <c r="A318" i="1"/>
  <c r="A319" i="1"/>
  <c r="A364" i="1"/>
  <c r="A320" i="1"/>
  <c r="A321" i="1"/>
  <c r="A322" i="1"/>
  <c r="A333" i="1"/>
  <c r="A323" i="1"/>
  <c r="A324" i="1"/>
  <c r="A325" i="1"/>
  <c r="A326" i="1"/>
  <c r="A327" i="1"/>
  <c r="A328" i="1"/>
  <c r="A329" i="1"/>
  <c r="A330" i="1"/>
  <c r="A331"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63" i="1"/>
  <c r="A365" i="1"/>
  <c r="A359" i="1"/>
  <c r="A360" i="1"/>
  <c r="A361" i="1"/>
  <c r="A366" i="1"/>
  <c r="A371" i="1"/>
  <c r="A372" i="1"/>
  <c r="A373" i="1"/>
  <c r="A381" i="1"/>
  <c r="A382" i="1"/>
  <c r="A383" i="1"/>
  <c r="A362" i="1"/>
  <c r="A400" i="1"/>
  <c r="A401" i="1"/>
  <c r="A367" i="1"/>
  <c r="A368" i="1"/>
  <c r="A369" i="1"/>
  <c r="A370" i="1"/>
  <c r="A374" i="1"/>
  <c r="A375" i="1"/>
  <c r="A376" i="1"/>
  <c r="A377" i="1"/>
  <c r="A378" i="1"/>
  <c r="A379" i="1"/>
  <c r="A380" i="1"/>
  <c r="A384" i="1"/>
  <c r="A385" i="1"/>
  <c r="A386" i="1"/>
  <c r="A387" i="1"/>
  <c r="A388" i="1"/>
  <c r="A389" i="1"/>
  <c r="A390" i="1"/>
  <c r="A391" i="1"/>
  <c r="A392" i="1"/>
  <c r="A393" i="1"/>
  <c r="A394" i="1"/>
  <c r="A397" i="1"/>
  <c r="A398" i="1"/>
  <c r="A402" i="1"/>
  <c r="A403" i="1"/>
  <c r="A404" i="1"/>
  <c r="A395" i="1"/>
  <c r="A399" i="1"/>
  <c r="A396" i="1"/>
  <c r="A409" i="1"/>
  <c r="A405" i="1"/>
  <c r="A410" i="1"/>
  <c r="A416" i="1"/>
  <c r="A417" i="1"/>
  <c r="A406" i="1"/>
  <c r="A407" i="1"/>
  <c r="A411" i="1"/>
  <c r="A408" i="1"/>
  <c r="A412" i="1"/>
  <c r="A418" i="1"/>
  <c r="A419" i="1"/>
  <c r="A421" i="1"/>
  <c r="A420" i="1"/>
  <c r="A413" i="1"/>
  <c r="A414" i="1"/>
  <c r="A415" i="1"/>
  <c r="A422" i="1"/>
  <c r="A423" i="1"/>
  <c r="A2" i="1"/>
  <c r="AB423" i="1" l="1"/>
  <c r="AB422" i="1"/>
  <c r="AE423" i="1"/>
  <c r="AF430" i="1" s="1"/>
  <c r="AE422" i="1"/>
  <c r="AE433" i="1" s="1"/>
  <c r="AI9" i="1"/>
  <c r="AI13" i="1"/>
  <c r="AI6" i="1"/>
  <c r="AI17" i="1"/>
  <c r="AI21" i="1"/>
  <c r="AI25" i="1"/>
  <c r="AI29" i="1"/>
  <c r="AI33" i="1"/>
  <c r="AI36" i="1"/>
  <c r="AI38" i="1"/>
  <c r="AI45" i="1"/>
  <c r="AI50" i="1"/>
  <c r="AI57" i="1"/>
  <c r="AI60" i="1"/>
  <c r="AI64" i="1"/>
  <c r="AI67" i="1"/>
  <c r="AI72" i="1"/>
  <c r="AI41" i="1"/>
  <c r="AI54" i="1"/>
  <c r="AI92" i="1"/>
  <c r="AI83" i="1"/>
  <c r="AI87" i="1"/>
  <c r="AI94" i="1"/>
  <c r="AI98" i="1"/>
  <c r="AI105" i="1"/>
  <c r="AI109" i="1"/>
  <c r="AI113" i="1"/>
  <c r="AI3" i="1"/>
  <c r="AI4" i="1"/>
  <c r="AI5" i="1"/>
  <c r="AI10" i="1"/>
  <c r="AI11" i="1"/>
  <c r="AI12" i="1"/>
  <c r="AI35" i="1"/>
  <c r="AI14" i="1"/>
  <c r="AI15" i="1"/>
  <c r="AI7" i="1"/>
  <c r="AI8" i="1"/>
  <c r="AI16" i="1"/>
  <c r="AI18" i="1"/>
  <c r="AI19" i="1"/>
  <c r="AI20" i="1"/>
  <c r="AI22" i="1"/>
  <c r="AI23" i="1"/>
  <c r="AI24" i="1"/>
  <c r="AI26" i="1"/>
  <c r="AI27" i="1"/>
  <c r="AI28" i="1"/>
  <c r="AI30" i="1"/>
  <c r="AI31" i="1"/>
  <c r="AI32" i="1"/>
  <c r="AI34" i="1"/>
  <c r="AI56" i="1"/>
  <c r="AI70" i="1"/>
  <c r="AI75" i="1"/>
  <c r="AI76" i="1"/>
  <c r="AI37" i="1"/>
  <c r="AI39" i="1"/>
  <c r="AI40" i="1"/>
  <c r="AI44" i="1"/>
  <c r="AI46" i="1"/>
  <c r="AI101" i="1"/>
  <c r="AI102" i="1"/>
  <c r="AI47" i="1"/>
  <c r="AI134" i="1"/>
  <c r="AI49" i="1"/>
  <c r="AI51" i="1"/>
  <c r="AI52" i="1"/>
  <c r="AI58" i="1"/>
  <c r="AI157" i="1"/>
  <c r="AI59" i="1"/>
  <c r="AI61" i="1"/>
  <c r="AI62" i="1"/>
  <c r="AI63" i="1"/>
  <c r="AI65" i="1"/>
  <c r="AI66" i="1"/>
  <c r="AI103" i="1"/>
  <c r="AI68" i="1"/>
  <c r="AI71" i="1"/>
  <c r="AI69" i="1"/>
  <c r="AI73" i="1"/>
  <c r="AI74" i="1"/>
  <c r="AI42" i="1"/>
  <c r="AI43" i="1"/>
  <c r="AI53" i="1"/>
  <c r="AI55" i="1"/>
  <c r="AI48" i="1"/>
  <c r="AI82" i="1"/>
  <c r="AI81" i="1"/>
  <c r="AI77" i="1"/>
  <c r="AI78" i="1"/>
  <c r="AI79" i="1"/>
  <c r="AI84" i="1"/>
  <c r="AI85" i="1"/>
  <c r="AI86" i="1"/>
  <c r="AI88" i="1"/>
  <c r="AI89" i="1"/>
  <c r="AI93" i="1"/>
  <c r="AI95" i="1"/>
  <c r="AI96" i="1"/>
  <c r="AI97" i="1"/>
  <c r="AI99" i="1"/>
  <c r="AI100" i="1"/>
  <c r="AI104" i="1"/>
  <c r="AI106" i="1"/>
  <c r="AI107" i="1"/>
  <c r="AI108" i="1"/>
  <c r="AI110" i="1"/>
  <c r="AI111" i="1"/>
  <c r="AI112" i="1"/>
  <c r="AI114" i="1"/>
  <c r="AI115" i="1"/>
  <c r="AI116" i="1"/>
  <c r="W424" i="1" l="1"/>
  <c r="AI2" i="1"/>
  <c r="AI90" i="1"/>
  <c r="AB332" i="1"/>
  <c r="AB415" i="1" l="1"/>
  <c r="AB414" i="1"/>
  <c r="AB413" i="1"/>
  <c r="AB420" i="1"/>
  <c r="AB421" i="1"/>
  <c r="AB419" i="1"/>
  <c r="AB418" i="1"/>
  <c r="AB412" i="1"/>
  <c r="AB408" i="1"/>
  <c r="AB411" i="1"/>
  <c r="AB407" i="1"/>
  <c r="AB406" i="1"/>
  <c r="AB417" i="1"/>
  <c r="AB416" i="1"/>
  <c r="AB410" i="1"/>
  <c r="AB405" i="1"/>
  <c r="AB409" i="1"/>
  <c r="AB396" i="1"/>
  <c r="AB399" i="1"/>
  <c r="AB395" i="1"/>
  <c r="AB404" i="1"/>
  <c r="AB403" i="1"/>
  <c r="AB402" i="1"/>
  <c r="AB398" i="1"/>
  <c r="AB397" i="1"/>
  <c r="AB394" i="1"/>
  <c r="AB393" i="1"/>
  <c r="AB392" i="1"/>
  <c r="AB391" i="1"/>
  <c r="AB390" i="1"/>
  <c r="AB389" i="1"/>
  <c r="AB388" i="1"/>
  <c r="AB387" i="1"/>
  <c r="AB386" i="1"/>
  <c r="AB385" i="1"/>
  <c r="AB384" i="1"/>
  <c r="AB380" i="1"/>
  <c r="AB379" i="1"/>
  <c r="AB378" i="1"/>
  <c r="AB377" i="1"/>
  <c r="AB376" i="1"/>
  <c r="AB375" i="1"/>
  <c r="AB374" i="1"/>
  <c r="AB370" i="1"/>
  <c r="AB369" i="1"/>
  <c r="AB368" i="1"/>
  <c r="AB367" i="1"/>
  <c r="AB401" i="1"/>
  <c r="AB400" i="1"/>
  <c r="AB362" i="1"/>
  <c r="AB383" i="1"/>
  <c r="AB382" i="1"/>
  <c r="AB381" i="1"/>
  <c r="AB373" i="1"/>
  <c r="AB372" i="1"/>
  <c r="AB371" i="1"/>
  <c r="AB366" i="1"/>
  <c r="AB361" i="1"/>
  <c r="AB360" i="1"/>
  <c r="AB359" i="1"/>
  <c r="AB365" i="1"/>
  <c r="AB363" i="1"/>
  <c r="AB358" i="1"/>
  <c r="AB357" i="1"/>
  <c r="AB356" i="1"/>
  <c r="AB355" i="1"/>
  <c r="AB354" i="1"/>
  <c r="AB353" i="1"/>
  <c r="AB352" i="1"/>
  <c r="AB351" i="1"/>
  <c r="AB350" i="1"/>
  <c r="AB349" i="1"/>
  <c r="AB348" i="1"/>
  <c r="AB347" i="1"/>
  <c r="AB346" i="1"/>
  <c r="AB345" i="1"/>
  <c r="AB344" i="1"/>
  <c r="AB343" i="1"/>
  <c r="AB342" i="1"/>
  <c r="AB341" i="1"/>
  <c r="AB340" i="1"/>
  <c r="AB339" i="1"/>
  <c r="AB338" i="1"/>
  <c r="AB337" i="1"/>
  <c r="AB336" i="1"/>
  <c r="AB335" i="1"/>
  <c r="AB334" i="1"/>
  <c r="AB331" i="1"/>
  <c r="AB330" i="1"/>
  <c r="AB329" i="1"/>
  <c r="AB328" i="1"/>
  <c r="AB327" i="1"/>
  <c r="AB326" i="1"/>
  <c r="AB325" i="1"/>
  <c r="AB324" i="1"/>
  <c r="AB323" i="1"/>
  <c r="AB333" i="1"/>
  <c r="AB322" i="1"/>
  <c r="AB321" i="1"/>
  <c r="AB320" i="1"/>
  <c r="AB364" i="1"/>
  <c r="AB319" i="1"/>
  <c r="AB318" i="1"/>
  <c r="AB306" i="1"/>
  <c r="AB305" i="1"/>
  <c r="AB304" i="1"/>
  <c r="AB303" i="1"/>
  <c r="AB302" i="1"/>
  <c r="AB301" i="1"/>
  <c r="AB317" i="1"/>
  <c r="AB316" i="1"/>
  <c r="AB315" i="1"/>
  <c r="AB314" i="1"/>
  <c r="AB313" i="1"/>
  <c r="AB312" i="1"/>
  <c r="AB311" i="1"/>
  <c r="AB310" i="1"/>
  <c r="AB309" i="1"/>
  <c r="AB308" i="1"/>
  <c r="AB307" i="1"/>
  <c r="AB297" i="1"/>
  <c r="AB296" i="1"/>
  <c r="AB295" i="1"/>
  <c r="AB294" i="1"/>
  <c r="AB293" i="1"/>
  <c r="AB292" i="1"/>
  <c r="AB291" i="1"/>
  <c r="AB290" i="1"/>
  <c r="AB289" i="1"/>
  <c r="AB288" i="1"/>
  <c r="AB287" i="1"/>
  <c r="AB286" i="1"/>
  <c r="AB285" i="1"/>
  <c r="AB284" i="1"/>
  <c r="AB283" i="1"/>
  <c r="AB282" i="1"/>
  <c r="AB281" i="1"/>
  <c r="AB280" i="1"/>
  <c r="AB276" i="1"/>
  <c r="AB275" i="1"/>
  <c r="AB274" i="1"/>
  <c r="AB273" i="1"/>
  <c r="AB272" i="1"/>
  <c r="AB271" i="1"/>
  <c r="AB270" i="1"/>
  <c r="AB269" i="1"/>
  <c r="AB268" i="1"/>
  <c r="AB267" i="1"/>
  <c r="AB266" i="1"/>
  <c r="AB265" i="1"/>
  <c r="AB264" i="1"/>
  <c r="AB263" i="1"/>
  <c r="AB178" i="1"/>
  <c r="AB261" i="1"/>
  <c r="AB186" i="1"/>
  <c r="AB260" i="1"/>
  <c r="AB259" i="1"/>
  <c r="AB258" i="1"/>
  <c r="AB257" i="1"/>
  <c r="AB256" i="1"/>
  <c r="AB255" i="1"/>
  <c r="AB254" i="1"/>
  <c r="AB253" i="1"/>
  <c r="AB179" i="1"/>
  <c r="AB252" i="1"/>
  <c r="AB251" i="1"/>
  <c r="AB183" i="1"/>
  <c r="AB250" i="1"/>
  <c r="AB249" i="1"/>
  <c r="AB248" i="1"/>
  <c r="AB247" i="1"/>
  <c r="AB177" i="1"/>
  <c r="AB246" i="1"/>
  <c r="AB245" i="1"/>
  <c r="AB175" i="1"/>
  <c r="AB243" i="1"/>
  <c r="AB242" i="1"/>
  <c r="AB241" i="1"/>
  <c r="AB240" i="1"/>
  <c r="AB239" i="1"/>
  <c r="AB238" i="1"/>
  <c r="AB237" i="1"/>
  <c r="AB236" i="1"/>
  <c r="AB235" i="1"/>
  <c r="AB234" i="1"/>
  <c r="AB233" i="1"/>
  <c r="AB232" i="1"/>
  <c r="AB180" i="1"/>
  <c r="AB227" i="1"/>
  <c r="AB189" i="1"/>
  <c r="AB300" i="1"/>
  <c r="AB299" i="1"/>
  <c r="AB262" i="1"/>
  <c r="AB188" i="1"/>
  <c r="AB187" i="1"/>
  <c r="AB226" i="1"/>
  <c r="AB231" i="1"/>
  <c r="AB225" i="1"/>
  <c r="AB279" i="1"/>
  <c r="AB278" i="1"/>
  <c r="AB277" i="1"/>
  <c r="AB230" i="1"/>
  <c r="AB229" i="1"/>
  <c r="AB228" i="1"/>
  <c r="AB298" i="1"/>
  <c r="AB224" i="1"/>
  <c r="AB223" i="1"/>
  <c r="AB222" i="1"/>
  <c r="AB221" i="1"/>
  <c r="AB220" i="1"/>
  <c r="AB219" i="1"/>
  <c r="AB201" i="1"/>
  <c r="AB218" i="1"/>
  <c r="AB217" i="1"/>
  <c r="AB216" i="1"/>
  <c r="AB215" i="1"/>
  <c r="AB214" i="1"/>
  <c r="AB213" i="1"/>
  <c r="AB212" i="1"/>
  <c r="AB211" i="1"/>
  <c r="AB210" i="1"/>
  <c r="AB209" i="1"/>
  <c r="AB184" i="1"/>
  <c r="AB208" i="1"/>
  <c r="AB207" i="1"/>
  <c r="AB206" i="1"/>
  <c r="AB181" i="1"/>
  <c r="AB205" i="1"/>
  <c r="AE204" i="1"/>
  <c r="AB204" i="1"/>
  <c r="AB203" i="1"/>
  <c r="AB200" i="1"/>
  <c r="AB199" i="1"/>
  <c r="AB198" i="1"/>
  <c r="AB185" i="1"/>
  <c r="AB197" i="1"/>
  <c r="AB196" i="1"/>
  <c r="AB195" i="1"/>
  <c r="AB194" i="1"/>
  <c r="AB193" i="1"/>
  <c r="AB192" i="1"/>
  <c r="AB191" i="1"/>
  <c r="AB176" i="1"/>
  <c r="AB190" i="1"/>
  <c r="AB202" i="1"/>
  <c r="AB182" i="1"/>
  <c r="AB174" i="1"/>
  <c r="AB140" i="1"/>
  <c r="AB146" i="1"/>
  <c r="AB173" i="1"/>
  <c r="AB172" i="1"/>
  <c r="AB171" i="1"/>
  <c r="AB170" i="1"/>
  <c r="AB169" i="1"/>
  <c r="AB168" i="1"/>
  <c r="AB167" i="1"/>
  <c r="AB166" i="1"/>
  <c r="AB165" i="1"/>
  <c r="AB164" i="1"/>
  <c r="AB163" i="1"/>
  <c r="AB162" i="1"/>
  <c r="AB161" i="1"/>
  <c r="AB160" i="1"/>
  <c r="AB159" i="1"/>
  <c r="AB158" i="1"/>
  <c r="AB156" i="1"/>
  <c r="AB155" i="1"/>
  <c r="AB154" i="1"/>
  <c r="AB153" i="1"/>
  <c r="AB152" i="1"/>
  <c r="AB151" i="1"/>
  <c r="AB150" i="1"/>
  <c r="AB149" i="1"/>
  <c r="AB148" i="1"/>
  <c r="AB147" i="1"/>
  <c r="AB145" i="1"/>
  <c r="AB144" i="1"/>
  <c r="AB143" i="1"/>
  <c r="AB142" i="1"/>
  <c r="AB141" i="1"/>
  <c r="AB139" i="1"/>
  <c r="AB138" i="1"/>
  <c r="AB137" i="1"/>
  <c r="AB132" i="1"/>
  <c r="AB131" i="1"/>
  <c r="AB130" i="1"/>
  <c r="AB129" i="1"/>
  <c r="AB128" i="1"/>
  <c r="AB127" i="1"/>
  <c r="AB126" i="1"/>
  <c r="AB125" i="1"/>
  <c r="AB124" i="1"/>
  <c r="AB120" i="1"/>
  <c r="AB119" i="1"/>
  <c r="AB80" i="1"/>
  <c r="AB117" i="1"/>
  <c r="AB116" i="1"/>
  <c r="AB115" i="1"/>
  <c r="AB114" i="1"/>
  <c r="AB113" i="1"/>
  <c r="AB112" i="1"/>
  <c r="AB111" i="1"/>
  <c r="AB110" i="1"/>
  <c r="AB109" i="1"/>
  <c r="AB108" i="1"/>
  <c r="AB107" i="1"/>
  <c r="AB106" i="1"/>
  <c r="AB105" i="1"/>
  <c r="AB104" i="1"/>
  <c r="AB100" i="1"/>
  <c r="AB99" i="1"/>
  <c r="AB98" i="1"/>
  <c r="AB97" i="1"/>
  <c r="AB96" i="1"/>
  <c r="AB95" i="1"/>
  <c r="AB94" i="1"/>
  <c r="AB93" i="1"/>
  <c r="AB89" i="1"/>
  <c r="AB88" i="1"/>
  <c r="AB87" i="1"/>
  <c r="AB86" i="1"/>
  <c r="AB85" i="1"/>
  <c r="AB84" i="1"/>
  <c r="AB83" i="1"/>
  <c r="AB79" i="1"/>
  <c r="AB78" i="1"/>
  <c r="AB77" i="1"/>
  <c r="AB136" i="1"/>
  <c r="AB91" i="1"/>
  <c r="AB135" i="1"/>
  <c r="AB92" i="1"/>
  <c r="AB81" i="1"/>
  <c r="AB82" i="1"/>
  <c r="AB48" i="1"/>
  <c r="AB123" i="1"/>
  <c r="AB122" i="1"/>
  <c r="AB121" i="1"/>
  <c r="AB55" i="1"/>
  <c r="AB54" i="1"/>
  <c r="AB53" i="1"/>
  <c r="AB43" i="1"/>
  <c r="AB42" i="1"/>
  <c r="AB41" i="1"/>
  <c r="AB74" i="1"/>
  <c r="AB73" i="1"/>
  <c r="AB133" i="1"/>
  <c r="AB72" i="1"/>
  <c r="AB69" i="1"/>
  <c r="AB71" i="1"/>
  <c r="AB68" i="1"/>
  <c r="AB67" i="1"/>
  <c r="AB103" i="1"/>
  <c r="AB66" i="1"/>
  <c r="AB65" i="1"/>
  <c r="AB64" i="1"/>
  <c r="AB63" i="1"/>
  <c r="AB62" i="1"/>
  <c r="AB61" i="1"/>
  <c r="AB60" i="1"/>
  <c r="AB59" i="1"/>
  <c r="AB157" i="1"/>
  <c r="AB58" i="1"/>
  <c r="AB57" i="1"/>
  <c r="AB90" i="1"/>
  <c r="AB52" i="1"/>
  <c r="AB51" i="1"/>
  <c r="AB50" i="1"/>
  <c r="AB49" i="1"/>
  <c r="AB134" i="1"/>
  <c r="AB47" i="1"/>
  <c r="AB118" i="1"/>
  <c r="AB102" i="1"/>
  <c r="AB101" i="1"/>
  <c r="AB46" i="1"/>
  <c r="AB45" i="1"/>
  <c r="AB44" i="1"/>
  <c r="AB40" i="1"/>
  <c r="AB39" i="1"/>
  <c r="AB38" i="1"/>
  <c r="AB37" i="1"/>
  <c r="AB76" i="1"/>
  <c r="AB75" i="1"/>
  <c r="AB36" i="1"/>
  <c r="AB70" i="1"/>
  <c r="AB56" i="1"/>
  <c r="AB34" i="1"/>
  <c r="AB33" i="1"/>
  <c r="AB32" i="1"/>
  <c r="AB31" i="1"/>
  <c r="AB30" i="1"/>
  <c r="AB29" i="1"/>
  <c r="AB28" i="1"/>
  <c r="AB27" i="1"/>
  <c r="AB26" i="1"/>
  <c r="AB25" i="1"/>
  <c r="AB24" i="1"/>
  <c r="AB23" i="1"/>
  <c r="AB22" i="1"/>
  <c r="AB21" i="1"/>
  <c r="AB20" i="1"/>
  <c r="AB19" i="1"/>
  <c r="AB18" i="1"/>
  <c r="AB17" i="1"/>
  <c r="AB16" i="1"/>
  <c r="AB8" i="1"/>
  <c r="AB7" i="1"/>
  <c r="AB6" i="1"/>
  <c r="AB15" i="1"/>
  <c r="AB14" i="1"/>
  <c r="AB35" i="1"/>
  <c r="AB13" i="1"/>
  <c r="AB12" i="1"/>
  <c r="AB11" i="1"/>
  <c r="AB10" i="1"/>
  <c r="AB9" i="1"/>
  <c r="AB5" i="1"/>
  <c r="AB4" i="1"/>
  <c r="AB3" i="1"/>
  <c r="AB2" i="1"/>
  <c r="AI179" i="1"/>
  <c r="AG424" i="1"/>
  <c r="AI178" i="1" l="1"/>
  <c r="AH424" i="1"/>
  <c r="AI424" i="1" s="1"/>
  <c r="AI399" i="1"/>
</calcChain>
</file>

<file path=xl/comments1.xml><?xml version="1.0" encoding="utf-8"?>
<comments xmlns="http://schemas.openxmlformats.org/spreadsheetml/2006/main">
  <authors>
    <author>laura.uribe</author>
    <author>manuel.fonseca</author>
    <author>Pedro Fabián Monarrez Mercado</author>
    <author>pedro.monarrez</author>
  </authors>
  <commentList>
    <comment ref="C3" authorId="0">
      <text>
        <r>
          <rPr>
            <sz val="10"/>
            <color indexed="81"/>
            <rFont val="Tahoma"/>
            <family val="2"/>
          </rPr>
          <t xml:space="preserve">Se registra el presupuesto inicial más la última modificación.
</t>
        </r>
      </text>
    </comment>
    <comment ref="D3" authorId="0">
      <text>
        <r>
          <rPr>
            <b/>
            <sz val="10"/>
            <color indexed="81"/>
            <rFont val="Tahoma"/>
            <family val="2"/>
          </rPr>
          <t>Número de modificación en turno</t>
        </r>
        <r>
          <rPr>
            <sz val="10"/>
            <color indexed="81"/>
            <rFont val="Tahoma"/>
            <family val="2"/>
          </rPr>
          <t xml:space="preserve">
</t>
        </r>
      </text>
    </comment>
    <comment ref="B5"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 authorId="1">
      <text>
        <r>
          <rPr>
            <b/>
            <sz val="12"/>
            <color indexed="81"/>
            <rFont val="Arial"/>
            <family val="2"/>
          </rPr>
          <t>Importe de los ingresos que obtiene el Estado por las imposiciones fiscales que en forma unilateral y obligatoria fija a las personas físicas y morales, sobre sus ingresos.</t>
        </r>
      </text>
    </comment>
    <comment ref="B7"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8" authorId="2">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9" authorId="2">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0" authorId="2">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1" authorId="2">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2" authorId="2">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3" authorId="2">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4" authorId="2">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5" authorId="3">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6" authorId="2">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7" authorId="2">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8" authorId="2">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9" authorId="2">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0" authorId="2">
      <text>
        <r>
          <rPr>
            <b/>
            <sz val="12"/>
            <color indexed="81"/>
            <rFont val="Arial"/>
            <family val="2"/>
          </rPr>
          <t>Importe del impuesto por la trasmisión de dominio, de la propiedad o de los derechos de copropiedad sobre bienes inmuebles, tales como departamentos, casas, viviendas, entre otros.</t>
        </r>
      </text>
    </comment>
    <comment ref="B21" authorId="2">
      <text>
        <r>
          <rPr>
            <b/>
            <sz val="12"/>
            <color indexed="81"/>
            <rFont val="Arial"/>
            <family val="2"/>
          </rPr>
          <t>Importe del impuesto por la trasmisión de dominio, de la propiedad o de los derechos de copropiedad sobre bienes inmuebles, tales como terrenos rústicos o urbanos.</t>
        </r>
      </text>
    </comment>
    <comment ref="B22" authorId="2">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3" authorId="2">
      <text>
        <r>
          <rPr>
            <b/>
            <sz val="12"/>
            <color indexed="81"/>
            <rFont val="Arial"/>
            <family val="2"/>
          </rPr>
          <t>Importe de los ingresos de persona física o jurídica por la  realización, celebración o expedición de actos jurídicos, que tenga por objeto la construcción de inmuebles.</t>
        </r>
      </text>
    </comment>
    <comment ref="B24" authorId="2">
      <text>
        <r>
          <rPr>
            <b/>
            <sz val="12"/>
            <color indexed="81"/>
            <rFont val="Arial"/>
            <family val="2"/>
          </rPr>
          <t>Importe de los ingresos de persona física o jurídica por la  realización, celebración ó expedición de actos jurídicos, que tenga por objeto la reconstrucción de inmuebles.</t>
        </r>
      </text>
    </comment>
    <comment ref="B25" authorId="2">
      <text>
        <r>
          <rPr>
            <b/>
            <sz val="12"/>
            <color indexed="81"/>
            <rFont val="Arial"/>
            <family val="2"/>
          </rPr>
          <t>Importe de los ingresos de persona física ó jurídica por la  realización, celebración ó expedición de actos jurídicos, que tenga por objeto la ampliación de inmuebles.</t>
        </r>
      </text>
    </comment>
    <comment ref="B26" authorId="3">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7" authorId="3">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8" authorId="3">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9" authorId="3">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0" authorId="3">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1" authorId="2">
      <text>
        <r>
          <rPr>
            <b/>
            <sz val="12"/>
            <color indexed="81"/>
            <rFont val="Arial"/>
            <family val="2"/>
          </rPr>
          <t>Importe de la indemnización causada por la falta de pago oportuno de los ingresos señalados en el título de impuestos de la ley de ingresos.</t>
        </r>
      </text>
    </comment>
    <comment ref="B32" authorId="2">
      <text>
        <r>
          <rPr>
            <b/>
            <sz val="12"/>
            <color indexed="81"/>
            <rFont val="Arial"/>
            <family val="2"/>
          </rPr>
          <t>Importe de la indemnización causada por la falta de pago oportuno en la fecha o dentro del plazo señalado en la ley de ingresos en el título de impuestos.</t>
        </r>
      </text>
    </comment>
    <comment ref="B33" authorId="2">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4" authorId="2">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5" authorId="2">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6" authorId="2">
      <text>
        <r>
          <rPr>
            <b/>
            <sz val="12"/>
            <color indexed="81"/>
            <rFont val="Arial"/>
            <family val="2"/>
          </rPr>
          <t>Importe de los ingresos por concepto de intereses derivados de créditos fiscales no pagados y convenidos a pagar en un plazo determinado o en parcialidades.</t>
        </r>
      </text>
    </comment>
    <comment ref="B37"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8" authorId="2">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9" authorId="2">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0"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3" authorId="2">
      <text>
        <r>
          <rPr>
            <b/>
            <sz val="12"/>
            <color indexed="81"/>
            <rFont val="Arial"/>
            <family val="2"/>
          </rPr>
          <t>Importe de otros ingresos que obtiene el municipio por concepto de accesorios de los impuestos y no están considerados en los rubros anteriores.</t>
        </r>
      </text>
    </comment>
    <comment ref="B44" authorId="2">
      <text>
        <r>
          <rPr>
            <b/>
            <sz val="12"/>
            <color indexed="81"/>
            <rFont val="Arial"/>
            <family val="2"/>
          </rPr>
          <t>Importe del ingreso obtenido, otros accesorios que no se encuentren contemplados  en los conceptos anteriores.</t>
        </r>
      </text>
    </comment>
    <comment ref="B45" authorId="3">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6" authorId="2">
      <text>
        <r>
          <rPr>
            <b/>
            <sz val="12"/>
            <color indexed="81"/>
            <rFont val="Arial"/>
            <family val="2"/>
          </rPr>
          <t>Importe del ingreso que percibe la entidad pública por los impuestos extraordinarios sobre las fuentes impositivas que determine las leyes fiscales.</t>
        </r>
      </text>
    </comment>
    <comment ref="B47" authorId="2">
      <text>
        <r>
          <rPr>
            <b/>
            <sz val="12"/>
            <color indexed="81"/>
            <rFont val="Arial"/>
            <family val="2"/>
          </rPr>
          <t>Importe de los ingresos obtenidos por los impuestos extraordinarios establecidos o que se establezcan por las leyes fiscales sobre las fuentes impositivas que se determinen.</t>
        </r>
      </text>
    </comment>
    <comment ref="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X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Z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B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D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F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H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J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L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N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P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R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T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V48"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9" authorId="3">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50" authorId="3">
      <text>
        <r>
          <rPr>
            <b/>
            <sz val="12"/>
            <color indexed="81"/>
            <rFont val="Arial"/>
            <family val="2"/>
          </rPr>
          <t xml:space="preserve">Importe de los ingresos para fondos de vivienda.
</t>
        </r>
      </text>
    </comment>
    <comment ref="B51" authorId="3">
      <text>
        <r>
          <rPr>
            <b/>
            <sz val="12"/>
            <color indexed="81"/>
            <rFont val="Arial"/>
            <family val="2"/>
          </rPr>
          <t xml:space="preserve">Importe de los ingresos por las cuotas para el seguro social.
</t>
        </r>
      </text>
    </comment>
    <comment ref="B52" authorId="3">
      <text>
        <r>
          <rPr>
            <b/>
            <sz val="12"/>
            <color indexed="81"/>
            <rFont val="Arial"/>
            <family val="2"/>
          </rPr>
          <t xml:space="preserve">Importe de los ingresos para fondos del  ahorro para el retiro.
</t>
        </r>
      </text>
    </comment>
    <comment ref="B53" authorId="3">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4" authorId="3">
      <text>
        <r>
          <rPr>
            <b/>
            <sz val="12"/>
            <color indexed="81"/>
            <rFont val="Arial"/>
            <family val="2"/>
          </rPr>
          <t>Importe  de los ingresos generados cuando no se cubran las cuotas y aportaciones de seguridad social en la fecha o dentro del plazo fijado por las disposiciones fiscales.</t>
        </r>
      </text>
    </comment>
    <comment ref="B55" authorId="3">
      <text>
        <r>
          <rPr>
            <b/>
            <sz val="12"/>
            <color indexed="81"/>
            <rFont val="Arial"/>
            <family val="2"/>
          </rPr>
          <t>Son las establecidas en Ley a cargo de las personas físicas y morales que se beneficien de manera directa por obras públicas. (CONAC)</t>
        </r>
      </text>
    </comment>
    <comment ref="B56" authorId="3">
      <text>
        <r>
          <rPr>
            <b/>
            <sz val="12"/>
            <color indexed="81"/>
            <rFont val="Arial"/>
            <family val="2"/>
          </rPr>
          <t>Importe de los ingresos establecidos en Ley a cargo de las personas físicas y morales que se beneficien de manera directa por obras públicas.</t>
        </r>
      </text>
    </comment>
    <comment ref="B57" authorId="2">
      <text>
        <r>
          <rPr>
            <b/>
            <sz val="12"/>
            <color indexed="81"/>
            <rFont val="Arial"/>
            <family val="2"/>
          </rPr>
          <t>Importe de los ingresos derivados  de contribuciones de mejoras sobre el incremento de valor o mejoría a la propiedad raíz  ante la realización de una obra pública.</t>
        </r>
      </text>
    </comment>
    <comment ref="B58" authorId="2">
      <text>
        <r>
          <rPr>
            <b/>
            <sz val="12"/>
            <color indexed="81"/>
            <rFont val="Arial"/>
            <family val="2"/>
          </rPr>
          <t>Son las establecidas en Ley a cargo de las personas físicas y morales que se beneficien de manera directa por obras públicas. (CONAC)</t>
        </r>
      </text>
    </comment>
    <comment ref="B59" authorId="3">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60" authorId="3">
      <text>
        <r>
          <rPr>
            <b/>
            <sz val="12"/>
            <color indexed="81"/>
            <rFont val="Arial"/>
            <family val="2"/>
          </rPr>
          <t>Importe de los ingresos por derecho que percibe el ente público por otorgar el uso, goce, aprovechamiento o explotación  de bienes de dominio público a los particulares.</t>
        </r>
      </text>
    </comment>
    <comment ref="B61" authorId="2">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2" authorId="2">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3" authorId="2">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4" authorId="2">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5" authorId="2">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6" authorId="2">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7"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8"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9" authorId="2">
      <text>
        <r>
          <rPr>
            <b/>
            <sz val="12"/>
            <color indexed="81"/>
            <rFont val="Arial"/>
            <family val="2"/>
          </rPr>
          <t>Importe de los ingresos que obtiene el municipio por la solicitud en uso a perpetuidad o temporal lotes en los cementerios municipales de dominio público.</t>
        </r>
      </text>
    </comment>
    <comment ref="B70" authorId="2">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71" authorId="2">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2" authorId="2">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3" authorId="2">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4" authorId="2">
      <text>
        <r>
          <rPr>
            <b/>
            <sz val="12"/>
            <color indexed="81"/>
            <rFont val="Arial"/>
            <family val="2"/>
          </rPr>
          <t>Importe del Ingreso obtenido por las rentas o concesión de toda clase de bienes propiedad del municipio y se encuentran incorporados al dominio público.</t>
        </r>
      </text>
    </comment>
    <comment ref="B75" authorId="2">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6" authorId="2">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7" authorId="2">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8" authorId="2">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9" authorId="2">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80" authorId="3">
      <text>
        <r>
          <rPr>
            <b/>
            <sz val="12"/>
            <color indexed="81"/>
            <rFont val="Arial"/>
            <family val="2"/>
          </rPr>
          <t xml:space="preserve">Importe de los ingresos por derechos derivados de la extracción de petróleo crudo y gas natural.
</t>
        </r>
      </text>
    </comment>
    <comment ref="B81" authorId="3">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2" authorId="2">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3" authorId="2">
      <text>
        <r>
          <rPr>
            <b/>
            <sz val="12"/>
            <color indexed="81"/>
            <rFont val="Arial"/>
            <family val="2"/>
          </rPr>
          <t>Importe de los derechos que recauda la entidad de persona física o jurídica en la obtención o refrendo de licencias, permisos o registros, para la venta de bebidas alcohólicas.</t>
        </r>
      </text>
    </comment>
    <comment ref="B84" authorId="2">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5" authorId="2">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6" authorId="2">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7" authorId="2">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8"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9"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90"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91" authorId="2">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2" authorId="2">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3" authorId="2">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4" authorId="2">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5" authorId="2">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6" authorId="2">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7" authorId="2">
      <text>
        <r>
          <rPr>
            <b/>
            <sz val="12"/>
            <color indexed="81"/>
            <rFont val="Arial"/>
            <family val="2"/>
          </rPr>
          <t xml:space="preserve">Importe de los derechos correspondientes en la obtención  de licencias o permisos, para movimientos de tierra, previo dictamen de la Dirección de Obras.
</t>
        </r>
      </text>
    </comment>
    <comment ref="B98" authorId="2">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9" authorId="2">
      <text>
        <r>
          <rPr>
            <b/>
            <sz val="12"/>
            <color indexed="81"/>
            <rFont val="Arial"/>
            <family val="2"/>
          </rPr>
          <t>Importe de los ingresos de persona física o jurídica en la obtención de los permisos para el alineamiento, designación de número oficial e inspección de acciones de obras.</t>
        </r>
      </text>
    </comment>
    <comment ref="B100" authorId="2">
      <text>
        <r>
          <rPr>
            <b/>
            <sz val="12"/>
            <color indexed="81"/>
            <rFont val="Arial"/>
            <family val="2"/>
          </rPr>
          <t>Importe de los ingresos de persona física o jurídica en la obtención de los permisos para el alineamiento de predios.</t>
        </r>
      </text>
    </comment>
    <comment ref="B101" authorId="2">
      <text>
        <r>
          <rPr>
            <b/>
            <sz val="12"/>
            <color indexed="81"/>
            <rFont val="Arial"/>
            <family val="2"/>
          </rPr>
          <t>Importe de los ingresos de persona física o jurídica en la asignación del número oficial. No incluye el costo de los números.</t>
        </r>
      </text>
    </comment>
    <comment ref="B102" authorId="2">
      <text>
        <r>
          <rPr>
            <b/>
            <sz val="12"/>
            <color indexed="81"/>
            <rFont val="Arial"/>
            <family val="2"/>
          </rPr>
          <t>Importe de los ingresos, a solicitud del interesado para la inspección del valor sobre inmuebles.</t>
        </r>
      </text>
    </comment>
    <comment ref="B103" authorId="2">
      <text>
        <r>
          <rPr>
            <b/>
            <sz val="12"/>
            <color indexed="81"/>
            <rFont val="Arial"/>
            <family val="2"/>
          </rPr>
          <t>Importe de los ingresos de persona física o jurídica en otros servicios similares de la dirección de obras públicas.</t>
        </r>
      </text>
    </comment>
    <comment ref="B104" authorId="2">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5" authorId="2">
      <text>
        <r>
          <rPr>
            <b/>
            <sz val="12"/>
            <color indexed="81"/>
            <rFont val="Arial"/>
            <family val="2"/>
          </rPr>
          <t>Importe de los ingresos obtenidos de persona física o jurídica por las licencias de cambio de régimen de propiedad individual a condominio.</t>
        </r>
      </text>
    </comment>
    <comment ref="B106" authorId="2">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7" authorId="2">
      <text>
        <r>
          <rPr>
            <b/>
            <sz val="12"/>
            <color indexed="81"/>
            <rFont val="Arial"/>
            <family val="2"/>
          </rPr>
          <t>Importe de los ingresos obtenidos por el peritaje, dictamen o inspección realizado por la dependencia municipal de obras públicas de carácter extraordinario.</t>
        </r>
      </text>
    </comment>
    <comment ref="B110"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1" authorId="2">
      <text>
        <r>
          <rPr>
            <b/>
            <sz val="12"/>
            <color indexed="81"/>
            <rFont val="Arial"/>
            <family val="2"/>
          </rPr>
          <t xml:space="preserve">Importe  de los ingresos obtenidos  por medición de terrenos  por la dependencia municipal de obras públicas.
</t>
        </r>
      </text>
    </comment>
    <comment ref="B112" authorId="2">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13" authorId="2">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4"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5" authorId="2">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6" authorId="2">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7" authorId="2">
      <text>
        <r>
          <rPr>
            <b/>
            <sz val="12"/>
            <color indexed="81"/>
            <rFont val="Arial"/>
            <family val="2"/>
          </rPr>
          <t>Importe obtenido de los ingresos por concepto de licencias de registro de obra pública, sobre los usos y tarifas establecidas en la Ley de Ingresos Municipal.</t>
        </r>
      </text>
    </comment>
    <comment ref="B118" authorId="2">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9" authorId="2">
      <text>
        <r>
          <rPr>
            <b/>
            <sz val="12"/>
            <color indexed="81"/>
            <rFont val="Arial"/>
            <family val="2"/>
          </rPr>
          <t>Importe de los ingresos obtenidos de las personas físicas o morales que requieran de realizar la inhumación o reinhumaciones de cadáveres.</t>
        </r>
      </text>
    </comment>
    <comment ref="B120" authorId="2">
      <text>
        <r>
          <rPr>
            <b/>
            <sz val="12"/>
            <color indexed="81"/>
            <rFont val="Arial"/>
            <family val="2"/>
          </rPr>
          <t>Importe de los ingresos obtenidos por el permiso de exhumaciones prematuras o de restos áridos.</t>
        </r>
      </text>
    </comment>
    <comment ref="B121" authorId="2">
      <text>
        <r>
          <rPr>
            <b/>
            <sz val="12"/>
            <color indexed="81"/>
            <rFont val="Arial"/>
            <family val="2"/>
          </rPr>
          <t>Importe de los ingresos obtenidos por el servicio realizado por el municipio para la cremación de cadáveres.</t>
        </r>
      </text>
    </comment>
    <comment ref="B122" authorId="2">
      <text>
        <r>
          <rPr>
            <b/>
            <sz val="12"/>
            <color indexed="81"/>
            <rFont val="Arial"/>
            <family val="2"/>
          </rPr>
          <t>Importe de los ingresos obtenidos por el permiso de traslado de cadáveres fuera del municipio.</t>
        </r>
      </text>
    </comment>
    <comment ref="B123" authorId="2">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4" authorId="2">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5" authorId="2">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6" authorId="2">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7" authorId="2">
      <text>
        <r>
          <rPr>
            <b/>
            <sz val="12"/>
            <color indexed="81"/>
            <rFont val="Arial"/>
            <family val="2"/>
          </rPr>
          <t>Importe de los ingresos que obtiene el municipio por la prestación del servicio exclusivo de camiones de aseo a solicitud del usuario.</t>
        </r>
      </text>
    </comment>
    <comment ref="B128" authorId="2">
      <text>
        <r>
          <rPr>
            <b/>
            <sz val="12"/>
            <color indexed="81"/>
            <rFont val="Arial"/>
            <family val="2"/>
          </rPr>
          <t>Importe de los ingresos obtenidos por el permiso a particulares que utilicen los tiraderos municipales o rellenos sanitarios de derecho público municipal.</t>
        </r>
      </text>
    </comment>
    <comment ref="B129" authorId="2">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30" authorId="2">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31"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32"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33" authorId="2">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4" authorId="2">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5" authorId="2">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6" authorId="2">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7" authorId="2">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8" authorId="2">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40" authorId="2">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41" authorId="2">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42" authorId="2">
      <text>
        <r>
          <rPr>
            <b/>
            <sz val="12"/>
            <color indexed="81"/>
            <rFont val="Arial"/>
            <family val="2"/>
          </rPr>
          <t>Importe de los ingresos obtenidos por la autorización de la salida de animales del rastro para envíos fuera del municipio.</t>
        </r>
      </text>
    </comment>
    <comment ref="B143" authorId="2">
      <text>
        <r>
          <rPr>
            <b/>
            <sz val="12"/>
            <color indexed="81"/>
            <rFont val="Arial"/>
            <family val="2"/>
          </rPr>
          <t xml:space="preserve">Importe de los ingresos obtenidos por la autorización de  la introducción de ganado al rastro en horas extraordinarias.
</t>
        </r>
      </text>
    </comment>
    <comment ref="B144" authorId="2">
      <text>
        <r>
          <rPr>
            <b/>
            <sz val="12"/>
            <color indexed="81"/>
            <rFont val="Arial"/>
            <family val="2"/>
          </rPr>
          <t>Importe de los ingresos obtenidos en la inspección sanitaria de pieles, ganado y otras especies de consumo humano.</t>
        </r>
      </text>
    </comment>
    <comment ref="B145" authorId="2">
      <text>
        <r>
          <rPr>
            <b/>
            <sz val="12"/>
            <color indexed="81"/>
            <rFont val="Arial"/>
            <family val="2"/>
          </rPr>
          <t xml:space="preserve">Importe de los ingresos obtenidos para la entrega y acarreo de carnes en camiones municipales.
</t>
        </r>
      </text>
    </comment>
    <comment ref="B146" authorId="2">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7" authorId="2">
      <text>
        <r>
          <rPr>
            <b/>
            <sz val="12"/>
            <color indexed="81"/>
            <rFont val="Arial"/>
            <family val="2"/>
          </rPr>
          <t>Importe de los ingresos obtenidos por la venta de productos obtenidos en el rastro, tales como harina de sangre y estiércol, entre otros.</t>
        </r>
      </text>
    </comment>
    <comment ref="B148" authorId="2">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9" authorId="2">
      <text>
        <r>
          <rPr>
            <b/>
            <sz val="12"/>
            <color indexed="81"/>
            <rFont val="Arial"/>
            <family val="2"/>
          </rPr>
          <t>Importe de los ingresos que obtiene el municipio por la prestación del servicio del registro civil, a domicilio o fuera del horario de oficina.</t>
        </r>
      </text>
    </comment>
    <comment ref="B150" authorId="2">
      <text>
        <r>
          <rPr>
            <b/>
            <sz val="12"/>
            <color indexed="81"/>
            <rFont val="Arial"/>
            <family val="2"/>
          </rPr>
          <t>Importe de los ingresos que obtiene el municipio por la prestación del servicio del registro civil en las oficinas de este, fuera del horario normal.</t>
        </r>
      </text>
    </comment>
    <comment ref="B151" authorId="2">
      <text>
        <r>
          <rPr>
            <b/>
            <sz val="12"/>
            <color indexed="81"/>
            <rFont val="Arial"/>
            <family val="2"/>
          </rPr>
          <t>Importe de los ingresos que obtiene el municipio por la prestación del servicio del registro civil a domicilio; tales como matrimonios civiles a domicilio.</t>
        </r>
      </text>
    </comment>
    <comment ref="B152" authorId="2">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53" authorId="2">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54" authorId="2">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5" authorId="2">
      <text>
        <r>
          <rPr>
            <b/>
            <sz val="12"/>
            <color indexed="81"/>
            <rFont val="Arial"/>
            <family val="2"/>
          </rPr>
          <t>Importe de los ingresos por la expedición de extractos de actas, a solicitud del interesado.</t>
        </r>
      </text>
    </comment>
    <comment ref="B156" authorId="2">
      <text>
        <r>
          <rPr>
            <b/>
            <sz val="12"/>
            <color indexed="81"/>
            <rFont val="Arial"/>
            <family val="2"/>
          </rPr>
          <t>Importe de los ingresos por la solicitud de dictámenes de trazo, uso y destino, a solicitud del interesado; tales como el dictamen técnico de factibilidad.</t>
        </r>
      </text>
    </comment>
    <comment ref="B157" authorId="2">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8" authorId="2">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9" authorId="2">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60" authorId="2">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61" authorId="2">
      <text>
        <r>
          <rPr>
            <b/>
            <sz val="12"/>
            <color indexed="81"/>
            <rFont val="Arial"/>
            <family val="2"/>
          </rPr>
          <t>Importe de los ingresos obtenidos por la practica y expedición de deslindes de predios urbanos, con base en planos catastrales existentes.</t>
        </r>
      </text>
    </comment>
    <comment ref="B162" authorId="2">
      <text>
        <r>
          <rPr>
            <b/>
            <sz val="12"/>
            <color indexed="81"/>
            <rFont val="Arial"/>
            <family val="2"/>
          </rPr>
          <t>Importe de los ingresos obtenidos por la solicitud de dictamen de valor, practicado por el área de catastro.</t>
        </r>
      </text>
    </comment>
    <comment ref="B163" authorId="2">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64" authorId="3">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5" authorId="2">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6" authorId="2">
      <text>
        <r>
          <rPr>
            <b/>
            <sz val="12"/>
            <color indexed="81"/>
            <rFont val="Arial"/>
            <family val="2"/>
          </rPr>
          <t>Importe de los ingresos obtenidos por servicios que se presten en horas hábiles.</t>
        </r>
      </text>
    </comment>
    <comment ref="B167" authorId="2">
      <text>
        <r>
          <rPr>
            <b/>
            <sz val="12"/>
            <color indexed="81"/>
            <rFont val="Arial"/>
            <family val="2"/>
          </rPr>
          <t>Importe de los ingresos obtenidos por servicios que se presten en horas inhábiles.</t>
        </r>
      </text>
    </comment>
    <comment ref="B168" authorId="2">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9" authorId="2">
      <text>
        <r>
          <rPr>
            <b/>
            <sz val="12"/>
            <color indexed="81"/>
            <rFont val="Arial"/>
            <family val="2"/>
          </rPr>
          <t>Importe de los ingresos obtenidos por revisión de control epidemiológico, certificados de salud y certificados de casos médicos legales.</t>
        </r>
      </text>
    </comment>
    <comment ref="B170" authorId="2">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71" authorId="3">
      <text>
        <r>
          <rPr>
            <b/>
            <sz val="12"/>
            <color indexed="81"/>
            <rFont val="Arial"/>
            <family val="2"/>
          </rPr>
          <t xml:space="preserve">Importe de los ingresos por derechos generados cuando no se cubran los derechos en la fecha o dentro del plazo fijado por las disposiciones fiscales.
</t>
        </r>
      </text>
    </comment>
    <comment ref="B172" authorId="2">
      <text>
        <r>
          <rPr>
            <b/>
            <sz val="12"/>
            <color indexed="81"/>
            <rFont val="Arial"/>
            <family val="2"/>
          </rPr>
          <t>Importe de la indemnización causada por la falta de pago oportuno de los ingresos señalados en el título de derechos de la ley de ingresos.</t>
        </r>
      </text>
    </comment>
    <comment ref="B173" authorId="2">
      <text>
        <r>
          <rPr>
            <b/>
            <sz val="12"/>
            <color indexed="81"/>
            <rFont val="Arial"/>
            <family val="2"/>
          </rPr>
          <t>Importe de la indemnización causada por la falta de pago oportuno en la fecha o dentro del plazo señalado en la ley de ingresos en el título de derechos.</t>
        </r>
      </text>
    </comment>
    <comment ref="B174" authorId="2">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5" authorId="2">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6" authorId="2">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7" authorId="2">
      <text>
        <r>
          <rPr>
            <b/>
            <sz val="12"/>
            <color indexed="81"/>
            <rFont val="Arial"/>
            <family val="2"/>
          </rPr>
          <t>Importe de los ingresos por concepto de intereses derivados de créditos fiscales no pagados y convenidos a pagar en un plazo determinado o en parcialidades.</t>
        </r>
      </text>
    </comment>
    <comment ref="B178"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9" authorId="2">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80" authorId="2">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81"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84" authorId="2">
      <text>
        <r>
          <rPr>
            <b/>
            <sz val="12"/>
            <color indexed="81"/>
            <rFont val="Arial"/>
            <family val="2"/>
          </rPr>
          <t>Importe de otros ingresos que obtiene el municipio por concepto de accesorios de los impuestos y no están considerados en los rubros anteriores.</t>
        </r>
      </text>
    </comment>
    <comment ref="B185" authorId="2">
      <text>
        <r>
          <rPr>
            <b/>
            <sz val="12"/>
            <color indexed="81"/>
            <rFont val="Arial"/>
            <family val="2"/>
          </rPr>
          <t>Importe del ingreso obtenidos otros accesorios que no se encuentren contemplados  en los conceptos anteriores.</t>
        </r>
      </text>
    </comment>
    <comment ref="B186" authorId="3">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7" authorId="3">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8" authorId="2">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9" authorId="2">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90" authorId="2">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91" authorId="2">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92" authorId="2">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93" authorId="2">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94" authorId="2">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95" authorId="2">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96" authorId="2">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7" authorId="2">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8" authorId="2">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9" authorId="2">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200" authorId="2">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201" authorId="2">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202" authorId="2">
      <text>
        <r>
          <rPr>
            <b/>
            <sz val="12"/>
            <color indexed="81"/>
            <rFont val="Arial"/>
            <family val="2"/>
          </rPr>
          <t>Importe de los ingresos que obtenga el erario municipal por depósito de vehículos en corralones propiedad del municipio de dominio privado.</t>
        </r>
      </text>
    </comment>
    <comment ref="B203" authorId="2">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204" authorId="2">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205" authorId="2">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206" authorId="2">
      <text>
        <r>
          <rPr>
            <b/>
            <sz val="12"/>
            <color indexed="81"/>
            <rFont val="Arial"/>
            <family val="2"/>
          </rPr>
          <t>Importe de los ingresos que obtenga el erario municipal por la venta de productos procedentes de viveros y jardines,  tales como árboles, plantas, flores entre otros similares.</t>
        </r>
      </text>
    </comment>
    <comment ref="B207" authorId="2">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8" authorId="2">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9"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10"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11" authorId="2">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12" authorId="2">
      <text>
        <r>
          <rPr>
            <b/>
            <sz val="12"/>
            <color indexed="81"/>
            <rFont val="Arial"/>
            <family val="2"/>
          </rPr>
          <t>Importe de los ingresos por productos generados cuando no se cubran los productos en la fecha o dentro plazo fijado por las disposiciones fiscales.</t>
        </r>
      </text>
    </comment>
    <comment ref="B213" authorId="2">
      <text>
        <r>
          <rPr>
            <b/>
            <sz val="12"/>
            <color indexed="81"/>
            <rFont val="Arial"/>
            <family val="2"/>
          </rPr>
          <t>Importe de otros ingresos que obtiene el municipio por concepto de accesorios de los productos y no están considerados en los rubros anteriores.</t>
        </r>
      </text>
    </comment>
    <comment ref="B214" authorId="2">
      <text>
        <r>
          <rPr>
            <b/>
            <sz val="12"/>
            <color indexed="81"/>
            <rFont val="Arial"/>
            <family val="2"/>
          </rPr>
          <t>Importe del ingreso obtenido de otros accesorios.</t>
        </r>
      </text>
    </comment>
    <comment ref="B215" authorId="3">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16"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7" authorId="2">
      <text>
        <r>
          <rPr>
            <b/>
            <sz val="12"/>
            <color indexed="81"/>
            <rFont val="Arial"/>
            <family val="2"/>
          </rPr>
          <t>Importe de los ingresos derivados de incentivos por la colaboración en el cobro de las contribuciones.</t>
        </r>
      </text>
    </comment>
    <comment ref="B218" authorId="2">
      <text>
        <r>
          <rPr>
            <b/>
            <sz val="12"/>
            <color indexed="81"/>
            <rFont val="Arial"/>
            <family val="2"/>
          </rPr>
          <t>Importe de los ingresos derivados de incentivos por la colaboración en el cobro de las contribuciones.</t>
        </r>
      </text>
    </comment>
    <comment ref="B219" authorId="2">
      <text>
        <r>
          <rPr>
            <b/>
            <sz val="12"/>
            <color indexed="81"/>
            <rFont val="Arial"/>
            <family val="2"/>
          </rPr>
          <t>Importe de los ingresos por sanciones no fiscales de carácter monetario.</t>
        </r>
      </text>
    </comment>
    <comment ref="B220" authorId="2">
      <text>
        <r>
          <rPr>
            <b/>
            <sz val="12"/>
            <color indexed="81"/>
            <rFont val="Arial"/>
            <family val="2"/>
          </rPr>
          <t>Importe de los ingresos obtenidos por concepto de multas derivadas de faltas distintas a las fiscales, tales como sanciones administrativas.</t>
        </r>
      </text>
    </comment>
    <comment ref="B221" authorId="2">
      <text>
        <r>
          <rPr>
            <b/>
            <sz val="12"/>
            <color indexed="81"/>
            <rFont val="Arial"/>
            <family val="2"/>
          </rPr>
          <t>Importe de los ingresos por indemnizaciones.</t>
        </r>
      </text>
    </comment>
    <comment ref="B222" authorId="2">
      <text>
        <r>
          <rPr>
            <b/>
            <sz val="12"/>
            <color indexed="81"/>
            <rFont val="Arial"/>
            <family val="2"/>
          </rPr>
          <t>Importe de los ingresos por concepto de indemnizaciones a favor del municipio.</t>
        </r>
      </text>
    </comment>
    <comment ref="B223" authorId="2">
      <text>
        <r>
          <rPr>
            <b/>
            <sz val="12"/>
            <color indexed="81"/>
            <rFont val="Arial"/>
            <family val="2"/>
          </rPr>
          <t>Importe de los reintegros por ingresos de aprovechamientos por sostenimiento de las escuelas y servicio de vigilancia forestal.</t>
        </r>
      </text>
    </comment>
    <comment ref="B224" authorId="2">
      <text>
        <r>
          <rPr>
            <b/>
            <sz val="12"/>
            <color indexed="81"/>
            <rFont val="Arial"/>
            <family val="2"/>
          </rPr>
          <t>Importe de los reintegros por ingresos de aprovechamientos por sostenimiento de las escuelas y servicio de vigilancia forestal.</t>
        </r>
      </text>
    </comment>
    <comment ref="B225" authorId="2">
      <text>
        <r>
          <rPr>
            <b/>
            <sz val="12"/>
            <color indexed="81"/>
            <rFont val="Arial"/>
            <family val="2"/>
          </rPr>
          <t>Importe de los ingresos por obras públicas que realiza el ente público.</t>
        </r>
      </text>
    </comment>
    <comment ref="B226" authorId="2">
      <text>
        <r>
          <rPr>
            <b/>
            <sz val="12"/>
            <color indexed="81"/>
            <rFont val="Arial"/>
            <family val="2"/>
          </rPr>
          <t>Importe de los ingresos por obras públicas que realiza el ente público, provenientes de terceros para obras o servicios.</t>
        </r>
      </text>
    </comment>
    <comment ref="B227" authorId="2">
      <text>
        <r>
          <rPr>
            <b/>
            <sz val="12"/>
            <color indexed="81"/>
            <rFont val="Arial"/>
            <family val="2"/>
          </rPr>
          <t>Importe de los ingresos por aplicación de gravámenes sobre herencias, legados y donaciones.</t>
        </r>
      </text>
    </comment>
    <comment ref="B228" authorId="2">
      <text>
        <r>
          <rPr>
            <b/>
            <sz val="12"/>
            <color indexed="81"/>
            <rFont val="Arial"/>
            <family val="2"/>
          </rPr>
          <t>Importe de los ingresos por aplicación de gravámenes sobre herencias, legados y donaciones.</t>
        </r>
      </text>
    </comment>
    <comment ref="B229"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30"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31"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32"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33"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34"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35" authorId="2">
      <text>
        <r>
          <rPr>
            <b/>
            <sz val="12"/>
            <color indexed="81"/>
            <rFont val="Arial"/>
            <family val="2"/>
          </rPr>
          <t>Importe de los ingresos por aprovechamientos generados cuando no se cubran los aprovechamientos en la fecha o dentro del plazo fijado por las disposiciones fiscales.</t>
        </r>
      </text>
    </comment>
    <comment ref="B236" authorId="2">
      <text>
        <r>
          <rPr>
            <b/>
            <sz val="12"/>
            <color indexed="81"/>
            <rFont val="Arial"/>
            <family val="2"/>
          </rPr>
          <t>Importe de otros ingresos que obtiene el municipio por concepto de accesorios de los aprovechamientos y no están considerados en los rubros anteriores.</t>
        </r>
      </text>
    </comment>
    <comment ref="B237" authorId="2">
      <text>
        <r>
          <rPr>
            <b/>
            <sz val="12"/>
            <color indexed="81"/>
            <rFont val="Arial"/>
            <family val="2"/>
          </rPr>
          <t>Importe del ingreso obtenido de otros accesorios.</t>
        </r>
      </text>
    </comment>
    <comment ref="B238" authorId="3">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9" authorId="3">
      <text>
        <r>
          <rPr>
            <b/>
            <sz val="12"/>
            <color indexed="81"/>
            <rFont val="Arial"/>
            <family val="2"/>
          </rPr>
          <t>Ingresos propios que obtienen los organismo descentralizados que conforman el sector paraestatal, derivados de sus actividades producidas por bienes y servicios.</t>
        </r>
      </text>
    </comment>
    <comment ref="B240" authorId="3">
      <text>
        <r>
          <rPr>
            <b/>
            <sz val="12"/>
            <color indexed="81"/>
            <rFont val="Arial"/>
            <family val="2"/>
          </rPr>
          <t>Ingresos propios que obtienen los organismo descentralizados que conforman el sector paraestatal, derivados de sus actividades producidas por bienes y servicios.</t>
        </r>
      </text>
    </comment>
    <comment ref="B241" authorId="2">
      <text>
        <r>
          <rPr>
            <b/>
            <sz val="12"/>
            <color indexed="81"/>
            <rFont val="Arial"/>
            <family val="2"/>
          </rPr>
          <t>Importe de los ingresos por venta de bienes y servicios producidos en establecimientos del gobierno.</t>
        </r>
      </text>
    </comment>
    <comment ref="B242" authorId="3">
      <text>
        <r>
          <rPr>
            <b/>
            <sz val="12"/>
            <color indexed="81"/>
            <rFont val="Arial"/>
            <family val="2"/>
          </rPr>
          <t>Ingresos propios que obtienen los organismo descentralizados que conforman el sector paraestatal, derivados de sus actividades producidas por bienes y servicios.</t>
        </r>
      </text>
    </comment>
    <comment ref="B243" authorId="2">
      <text>
        <r>
          <rPr>
            <b/>
            <sz val="12"/>
            <color indexed="81"/>
            <rFont val="Arial"/>
            <family val="2"/>
          </rPr>
          <t>Importe de los ingresos por concepto de venta de bienes y servicios de organismos descentralizados para fines de asistencia o seguridad social.</t>
        </r>
      </text>
    </comment>
    <comment ref="B244" authorId="3">
      <text>
        <r>
          <rPr>
            <b/>
            <sz val="12"/>
            <color indexed="81"/>
            <rFont val="Arial"/>
            <family val="2"/>
          </rPr>
          <t xml:space="preserve">Ingresos propios producidos en establecimientos del gobierno central derivadas de sus actividades. </t>
        </r>
      </text>
    </comment>
    <comment ref="B245" authorId="2">
      <text>
        <r>
          <rPr>
            <b/>
            <sz val="12"/>
            <color indexed="81"/>
            <rFont val="Arial"/>
            <family val="2"/>
          </rPr>
          <t>Importe de los ingresos por impuestos causados en ejercicios fiscales anteriores pendientes de liquidación o de pago, los cuales se captan en un ejercicio posterior.</t>
        </r>
      </text>
    </comment>
    <comment ref="B246" authorId="3">
      <text>
        <r>
          <rPr>
            <b/>
            <sz val="12"/>
            <color indexed="81"/>
            <rFont val="Arial"/>
            <family val="2"/>
          </rPr>
          <t>Comprende el importe de los ingresos causados en ejercicios fiscales anteriores pendientes de liquidación o de pago, los cuales se captan en un ejercicio posterior.</t>
        </r>
      </text>
    </comment>
    <comment ref="B247" authorId="2">
      <text>
        <r>
          <rPr>
            <b/>
            <sz val="12"/>
            <color indexed="81"/>
            <rFont val="Arial"/>
            <family val="2"/>
          </rPr>
          <t>Importe de los ingresos por impuestos causados en ejercicios fiscales anteriores pendientes de liquidación o de pago, los cuales se captan en un ejercicio posterior.</t>
        </r>
      </text>
    </comment>
    <comment ref="B248" authorId="1">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9" authorId="3">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50" authorId="3">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51" authorId="2">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52" authorId="2">
      <text>
        <r>
          <rPr>
            <b/>
            <sz val="12"/>
            <color indexed="81"/>
            <rFont val="Arial"/>
            <family val="2"/>
          </rPr>
          <t>Importe de los ingresos de las Entidades Federativas y Municipios que se derivan del Sistema Nacional de Coordinación Fiscal federal.</t>
        </r>
      </text>
    </comment>
    <comment ref="B253" authorId="2">
      <text>
        <r>
          <rPr>
            <b/>
            <sz val="12"/>
            <color indexed="81"/>
            <rFont val="Arial"/>
            <family val="2"/>
          </rPr>
          <t>Importe de los ingresos de los Municipios que se derivan del Sistema Nacional de Coordinación Fiscal Estatal.</t>
        </r>
      </text>
    </comment>
    <comment ref="B254" authorId="3">
      <text>
        <r>
          <rPr>
            <b/>
            <sz val="12"/>
            <color indexed="81"/>
            <rFont val="Arial"/>
            <family val="2"/>
          </rPr>
          <t>Importe de los ingresos de las Entidades Federativas y Municipios que se derivan del Sistema Nacional de Coordinación Fiscal.</t>
        </r>
      </text>
    </comment>
    <comment ref="B255" authorId="2">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56" authorId="2">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7" authorId="2">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8" authorId="2">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9" authorId="2">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60" authorId="3">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61" authorId="2">
      <text>
        <r>
          <rPr>
            <b/>
            <sz val="12"/>
            <color indexed="81"/>
            <rFont val="Arial"/>
            <family val="2"/>
          </rPr>
          <t xml:space="preserve">Importe del ingreso por convenios celebrados por el municipio con entidades públicas o de la iniciativa privada.
</t>
        </r>
      </text>
    </comment>
    <comment ref="B265" authorId="3">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66" authorId="3">
      <text>
        <r>
          <rPr>
            <b/>
            <sz val="12"/>
            <color indexed="81"/>
            <rFont val="Arial"/>
            <family val="2"/>
          </rPr>
          <t>Importe de los ingresos por el ente público contenidos en el presupuesto de egresos con el objeto de sufragar gastos inherentes a sus atribuciones.</t>
        </r>
      </text>
    </comment>
    <comment ref="B267" authorId="2">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8" authorId="2">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9" authorId="3">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70" authorId="3">
      <text>
        <r>
          <rPr>
            <b/>
            <sz val="12"/>
            <color indexed="81"/>
            <rFont val="Arial"/>
            <family val="2"/>
          </rPr>
          <t>Importe de los ingresos para el desarrollo de actividades prioritarias de interés general a través del ente público a los diferentes sectores de la sociedad.</t>
        </r>
      </text>
    </comment>
    <comment ref="B271"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72"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73"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74"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75" authorId="3">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76" authorId="2">
      <text>
        <r>
          <rPr>
            <b/>
            <sz val="12"/>
            <color indexed="81"/>
            <rFont val="Arial"/>
            <family val="2"/>
          </rPr>
          <t xml:space="preserve">Importe del ingreso que obtiene el Estado por donaciones de terceros para ayudas sociales a favor de la comunidad.
</t>
        </r>
      </text>
    </comment>
    <comment ref="B277" authorId="2">
      <text>
        <r>
          <rPr>
            <b/>
            <sz val="12"/>
            <color indexed="81"/>
            <rFont val="Arial"/>
            <family val="2"/>
          </rPr>
          <t>Importe de los ingresos obtenidos de terceros en efectivo para fines de ayudas sociales.</t>
        </r>
      </text>
    </comment>
    <comment ref="B278" authorId="2">
      <text>
        <r>
          <rPr>
            <b/>
            <sz val="12"/>
            <color indexed="81"/>
            <rFont val="Arial"/>
            <family val="2"/>
          </rPr>
          <t>Importe de los ingresos obtenidos de terceros en especie para fines de ayudas sociales.</t>
        </r>
      </text>
    </comment>
    <comment ref="B279" authorId="3">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80" authorId="2">
      <text>
        <r>
          <rPr>
            <b/>
            <sz val="12"/>
            <color indexed="81"/>
            <rFont val="Arial"/>
            <family val="2"/>
          </rPr>
          <t>Importe de los ingresos por concepto de transferencias a fideicomisos, mandatos y análogos para fines económicos y sociales.</t>
        </r>
      </text>
    </comment>
    <comment ref="B281" authorId="2">
      <text>
        <r>
          <rPr>
            <b/>
            <sz val="12"/>
            <color indexed="81"/>
            <rFont val="Arial"/>
            <family val="2"/>
          </rPr>
          <t>Importe de los ingresos por concepto de transferencias a fideicomisos, mandatos y análogos para fines económicos y sociales.</t>
        </r>
      </text>
    </comment>
    <comment ref="B282" authorId="2">
      <text>
        <r>
          <rPr>
            <b/>
            <sz val="12"/>
            <color indexed="81"/>
            <rFont val="Arial"/>
            <family val="2"/>
          </rPr>
          <t>Importe de los ingresos por concepto de transferencias a fideicomisos para fines económicos y sociales.</t>
        </r>
      </text>
    </comment>
    <comment ref="B283" authorId="2">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84" authorId="2">
      <text>
        <r>
          <rPr>
            <b/>
            <sz val="12"/>
            <color indexed="81"/>
            <rFont val="Arial"/>
            <family val="2"/>
          </rPr>
          <t xml:space="preserve">Importe del ingreso obtenido por otras disposiciones  que no se encuentren contempladas  en los conceptos anteriores.
</t>
        </r>
      </text>
    </comment>
    <comment ref="B285" author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86" authorId="0">
      <text>
        <r>
          <rPr>
            <b/>
            <sz val="11"/>
            <color indexed="81"/>
            <rFont val="Tahoma"/>
            <family val="2"/>
          </rPr>
          <t>Comprende el importe de los ingresos por concepto de utilidades por participación patrimonial e intereses generados</t>
        </r>
      </text>
    </comment>
    <comment ref="B287" authorId="0">
      <text>
        <r>
          <rPr>
            <b/>
            <sz val="11"/>
            <color indexed="81"/>
            <rFont val="Tahoma"/>
            <family val="2"/>
          </rPr>
          <t>Comprende el importe de los ingresos por concepto de utilidades por participación patrimonial e intereses generados</t>
        </r>
      </text>
    </comment>
    <comment ref="B288" authorId="0">
      <text>
        <r>
          <rPr>
            <b/>
            <sz val="11"/>
            <color indexed="81"/>
            <rFont val="Tahoma"/>
            <family val="2"/>
          </rPr>
          <t>Importe de los ingresos obtenidos diferentes a las utilidades por participación patrimonial e intereses ganados, no incluido en las cuentas anteriores</t>
        </r>
      </text>
    </comment>
    <comment ref="B289" authorId="0">
      <text>
        <r>
          <rPr>
            <b/>
            <sz val="11"/>
            <color indexed="81"/>
            <rFont val="Tahoma"/>
            <family val="2"/>
          </rPr>
          <t>Importe a favor por el tipo de cambio de la moneda con respecto a otro país</t>
        </r>
      </text>
    </comment>
    <comment ref="B290" authorId="0">
      <text>
        <r>
          <rPr>
            <b/>
            <sz val="11"/>
            <color indexed="81"/>
            <rFont val="Tahoma"/>
            <family val="2"/>
          </rPr>
          <t>Importe a favor por el tipo de cambio de la moneda con respecto a otro país</t>
        </r>
      </text>
    </comment>
    <comment ref="B292" author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93" authorId="3">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94" authorId="2">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95" authorId="2">
      <text>
        <r>
          <rPr>
            <b/>
            <sz val="12"/>
            <color indexed="81"/>
            <rFont val="Arial"/>
            <family val="2"/>
          </rPr>
          <t xml:space="preserve">Ingresos obtenidos por contratar y ejercer créditos, empréstitos y otras formas de financiamientos.
</t>
        </r>
      </text>
    </comment>
    <comment ref="B296" authorId="2">
      <text>
        <r>
          <rPr>
            <b/>
            <sz val="12"/>
            <color indexed="81"/>
            <rFont val="Arial"/>
            <family val="2"/>
          </rPr>
          <t>Ingresos obtenidos por contratar y ejercer créditos, empréstitos y otras formas de financiamientos , con la banca oficial.</t>
        </r>
      </text>
    </comment>
    <comment ref="B297" authorId="2">
      <text>
        <r>
          <rPr>
            <b/>
            <sz val="12"/>
            <color indexed="81"/>
            <rFont val="Arial"/>
            <family val="2"/>
          </rPr>
          <t xml:space="preserve">Ingresos obtenidos por contratar y ejercer créditos, empréstitos y otras formas de financiamientos con la banca comercial.
</t>
        </r>
      </text>
    </comment>
    <comment ref="B298" authorId="2">
      <text>
        <r>
          <rPr>
            <b/>
            <sz val="12"/>
            <color indexed="81"/>
            <rFont val="Arial"/>
            <family val="2"/>
          </rPr>
          <t xml:space="preserve">Importe del ingreso obtenido por otros financiamientos  que no se encuentren contemplados  en los conceptos anteriores.
</t>
        </r>
      </text>
    </comment>
    <comment ref="B299" authorId="2">
      <text>
        <r>
          <rPr>
            <b/>
            <sz val="12"/>
            <color indexed="81"/>
            <rFont val="Arial"/>
            <family val="2"/>
          </rPr>
          <t>Ingresos que obtiene el Estado por la suma de las deudas que tiene con otras entidades.</t>
        </r>
      </text>
    </comment>
    <comment ref="B300" authorId="2">
      <text>
        <r>
          <rPr>
            <b/>
            <sz val="12"/>
            <color indexed="81"/>
            <rFont val="Arial"/>
            <family val="2"/>
          </rPr>
          <t>Ingresos que obtiene el Estado por la suma de las deudas que tiene con otras entidades.</t>
        </r>
      </text>
    </comment>
    <comment ref="B302" authorId="2">
      <text>
        <r>
          <rPr>
            <b/>
            <sz val="12"/>
            <color indexed="81"/>
            <rFont val="Arial"/>
            <family val="2"/>
          </rPr>
          <t>Ingresos que obtiene el Estado por la suma de las deudas que tiene con otras entidades.</t>
        </r>
      </text>
    </comment>
  </commentList>
</comments>
</file>

<file path=xl/sharedStrings.xml><?xml version="1.0" encoding="utf-8"?>
<sst xmlns="http://schemas.openxmlformats.org/spreadsheetml/2006/main" count="8402" uniqueCount="993">
  <si>
    <t>CLAVE</t>
  </si>
  <si>
    <t>Codigo Origen</t>
  </si>
  <si>
    <t>Origen (FF)</t>
  </si>
  <si>
    <t>Codigo Subfuncion</t>
  </si>
  <si>
    <t>Nombre Subfuncion</t>
  </si>
  <si>
    <t>Codigo Clasifi. Prog</t>
  </si>
  <si>
    <t>Detalle Clasifi Prog</t>
  </si>
  <si>
    <t>Cod. Dependencia</t>
  </si>
  <si>
    <t>Dependencia</t>
  </si>
  <si>
    <t>Codigo Programa</t>
  </si>
  <si>
    <t>Nombre programa</t>
  </si>
  <si>
    <t>Codigo Proyecto</t>
  </si>
  <si>
    <t>Proyecto</t>
  </si>
  <si>
    <t>Cod. Unidad Ejectura</t>
  </si>
  <si>
    <t>Centro costos</t>
  </si>
  <si>
    <t>Capitulo codigo</t>
  </si>
  <si>
    <t>Capitulo nombre</t>
  </si>
  <si>
    <t>Partida</t>
  </si>
  <si>
    <t>Descripción</t>
  </si>
  <si>
    <t>Codigo Destino</t>
  </si>
  <si>
    <t>Concepto Destino</t>
  </si>
  <si>
    <t>Presupuestado</t>
  </si>
  <si>
    <t>Pre-Comprometido</t>
  </si>
  <si>
    <t>Comprometido</t>
  </si>
  <si>
    <t>Devengado</t>
  </si>
  <si>
    <t>sin devengar</t>
  </si>
  <si>
    <t>Ejercido</t>
  </si>
  <si>
    <t>Pagado</t>
  </si>
  <si>
    <t>Disponible/Subejercicio</t>
  </si>
  <si>
    <t>Transferencia Origen</t>
  </si>
  <si>
    <t>Transferencia Destino</t>
  </si>
  <si>
    <t>Ampliación</t>
  </si>
  <si>
    <t>1.1-00-21</t>
  </si>
  <si>
    <t>RECURSOS FISCALES 2021</t>
  </si>
  <si>
    <t>1.3.4</t>
  </si>
  <si>
    <t>FUNCIÓN PÚBLICA</t>
  </si>
  <si>
    <t>M</t>
  </si>
  <si>
    <t xml:space="preserve">Actividades de apoyo administrativo desarrolladas </t>
  </si>
  <si>
    <t>05_21</t>
  </si>
  <si>
    <t>OFICIALÍA MAYOR</t>
  </si>
  <si>
    <t>INNOVACIÓN EN LA ADMINISTRACIÓN PÚBLICA</t>
  </si>
  <si>
    <t>SERVICIOS CONTRATADOS</t>
  </si>
  <si>
    <t>012_21</t>
  </si>
  <si>
    <t>DIRECCIÓN GENERAL DE ADMINISTRACIÓN</t>
  </si>
  <si>
    <t>SERVICIOS PERSONALES</t>
  </si>
  <si>
    <t>DIETAS</t>
  </si>
  <si>
    <t>SIN DESCRIPCIÓN PARA DESTINOS 00</t>
  </si>
  <si>
    <t>1.5-01-21</t>
  </si>
  <si>
    <t>PARTICIPACIONES FEDERALES 2021</t>
  </si>
  <si>
    <t>SUELDO BASE AL PERSONAL PERMANENTE</t>
  </si>
  <si>
    <t>FINIQUITOS CONFIANZA</t>
  </si>
  <si>
    <t>2.6-06-21</t>
  </si>
  <si>
    <t>BARRIOS DE PAZ 2021 (APORTACIÓN ESTATAL)</t>
  </si>
  <si>
    <t>HONORARIOS ASIMILABLES A SALARIOS</t>
  </si>
  <si>
    <t>CECOVIM - BDP</t>
  </si>
  <si>
    <t>NOS MOVEMOS SEGURAS - BDP</t>
  </si>
  <si>
    <t>EDUCANDO PARA LA IGUALDAD - BDP</t>
  </si>
  <si>
    <t>1.6-01-21</t>
  </si>
  <si>
    <t>PARTICIPACIONES ESTATALES 2021</t>
  </si>
  <si>
    <t>SUELDOS BASE AL PERSONAL EVENTUAL</t>
  </si>
  <si>
    <t>FINIQUITOS A EVENTUALES</t>
  </si>
  <si>
    <t>RETRIBUCIONES POR SERVICIOS DE CARÁCTER SOCIAL</t>
  </si>
  <si>
    <t>PRIMAS VACACIONALES</t>
  </si>
  <si>
    <t>2.6-01-21</t>
  </si>
  <si>
    <t>SUBSIDIO POLICÍA METROPOLITANA 2021 (APORTACIÓN ESTATAL)</t>
  </si>
  <si>
    <t>ESTÍMULOS</t>
  </si>
  <si>
    <t>O</t>
  </si>
  <si>
    <t>Actividades que realizan la función pública o cont</t>
  </si>
  <si>
    <t>02_21</t>
  </si>
  <si>
    <t>SECRETARÍA GENERAL DEL AYUNTAMIENTO</t>
  </si>
  <si>
    <t>CULTURA DE PAZ Y DERECHOS HUMANOS (TRANSVERSAL)</t>
  </si>
  <si>
    <t>ACTAS DE INSTALACIÓN DE MESAS DE PAZ</t>
  </si>
  <si>
    <t>007_21</t>
  </si>
  <si>
    <t>DIRECCIÓN GENERAL DE CULTURA DE PAZ</t>
  </si>
  <si>
    <t>GRATIFICACIÓN DE FIN DE AÑO</t>
  </si>
  <si>
    <t>HORAS EXTRAORDINARIAS</t>
  </si>
  <si>
    <t>COMPENSACIONES</t>
  </si>
  <si>
    <t>CUOTAS AL IMSS POR ENFERMEDADES Y MATERNIDAD (Modalidad 38)</t>
  </si>
  <si>
    <t>CUOTAS PARA LA VIVIENDA (IPEJAL 3%)</t>
  </si>
  <si>
    <t>APORTACIONES AL SISTEMA DE RETIRO SEDAR</t>
  </si>
  <si>
    <t>APORTACIONES AL SISTEMA DE RETIRO DE PENSIONES</t>
  </si>
  <si>
    <t>APORTACIONES PARA SEGUROS</t>
  </si>
  <si>
    <t>INDEMNIZACIONES</t>
  </si>
  <si>
    <t>OTRAS PRESTACIONES SOCIALES Y ECONÓMICAS</t>
  </si>
  <si>
    <t>IMPACTO AL SALARIO EN EL TRANSCURSO DEL AÑO</t>
  </si>
  <si>
    <t>1.6-03-21</t>
  </si>
  <si>
    <t>EMPEDRADOS 2021 (APORTACIÓN MUNICIPAL)</t>
  </si>
  <si>
    <t>K</t>
  </si>
  <si>
    <t>Proyectos de inversión sujetos a registro en la Ca</t>
  </si>
  <si>
    <t>18_21</t>
  </si>
  <si>
    <t>COORDINACIÓN GENERAL DE INFRAESTRUCTURA Y SERVICIOS PÚBLICOS</t>
  </si>
  <si>
    <t>GESTIÓN SOSTENIBLE DE LA CIUDAD</t>
  </si>
  <si>
    <t>OBRAS DE INFRAESTRUCTURA MUNICIPAL</t>
  </si>
  <si>
    <t>038_21</t>
  </si>
  <si>
    <t>DIRECCIÓN GENERAL DE LICITACIÓN Y NORMAT</t>
  </si>
  <si>
    <t>MATERIALES Y SUMINISTROS</t>
  </si>
  <si>
    <t>PRODUCTOS MINERALES NO METÁLICOS</t>
  </si>
  <si>
    <t>2.6-02-21</t>
  </si>
  <si>
    <t>EMPEDRADOS 2021 (APORTACIÓN ESTATAL)</t>
  </si>
  <si>
    <t>CEMENTO Y PRODUCTOS DE CONCRETO</t>
  </si>
  <si>
    <t>MATERIALES, ÚTILES Y EQUIPOS MENORES DE OFICINA</t>
  </si>
  <si>
    <t>OTROS MATERIALES Y ARTÍCULOS DE CONSTRUCCIÓN Y REPARACIÓN</t>
  </si>
  <si>
    <t>2.6-07-20</t>
  </si>
  <si>
    <t>EMPEDRADOS 2020 (APORTACIÓN ESTATAL)</t>
  </si>
  <si>
    <t>04_21</t>
  </si>
  <si>
    <t>TESORERÍA</t>
  </si>
  <si>
    <t>RECURSOS RECAUDADOS DE MANERA EFICIENTE PROGRAMADOS</t>
  </si>
  <si>
    <t>011_21</t>
  </si>
  <si>
    <t>DIRECCIÓN GENERAL DE INGRESOS</t>
  </si>
  <si>
    <t>1.7.2</t>
  </si>
  <si>
    <t>PROTECCIÓN CIVIL</t>
  </si>
  <si>
    <t>R</t>
  </si>
  <si>
    <t>Solamente actividades específicas, distintas a las</t>
  </si>
  <si>
    <t>CALIDAD EN LOS SERVICIOS PÚBLICOS E INFRAESTRUCTURA</t>
  </si>
  <si>
    <t>ADMINISTRACIÓN CENTRAL DE PROTECCIÓN CIVIL Y BOMBEROS</t>
  </si>
  <si>
    <t>008_21</t>
  </si>
  <si>
    <t>DIRECCIÓN GENERAL DE PROTECCIÓN CIVIL Y</t>
  </si>
  <si>
    <t>2.2.7</t>
  </si>
  <si>
    <t>DESARROLLO REGIONAL</t>
  </si>
  <si>
    <t>17_21</t>
  </si>
  <si>
    <t>INSTITUTO MUNICIPAL PARA EL MEJORAMIENTO DEL HABITAT</t>
  </si>
  <si>
    <t>POLÍTICA INTEGRAL DEL AGUA</t>
  </si>
  <si>
    <t>LABORATORIO URBANO Y VIVIENDA</t>
  </si>
  <si>
    <t>035_21</t>
  </si>
  <si>
    <t>DIRECCIÓN GENERAL DE LABORATORIO URBANO</t>
  </si>
  <si>
    <t>E</t>
  </si>
  <si>
    <t>Actividades del sector público, que realiza en for</t>
  </si>
  <si>
    <t>01_21</t>
  </si>
  <si>
    <t>PRESIDENCIA MUNICIPAL</t>
  </si>
  <si>
    <t>CIUDAD CULTA, RECREATIVA Y PARTICIPATIVA</t>
  </si>
  <si>
    <t>SERVICIOS DE ALIMENTOS</t>
  </si>
  <si>
    <t>004_21</t>
  </si>
  <si>
    <t>DIRECCIÓN GENERAL DE RELACIONES PÚBLICAS</t>
  </si>
  <si>
    <t>MATERIALES Y ÚTILES DE IMPRESIÓN Y REPRODUCCIÓN</t>
  </si>
  <si>
    <t>1.7.1</t>
  </si>
  <si>
    <t>POLICÍA</t>
  </si>
  <si>
    <t>08_21</t>
  </si>
  <si>
    <t>COMISARÍA DE LA POLICÍA PREVENTIVA MUNICIPAL</t>
  </si>
  <si>
    <t>SEGURIDAD Y POLÍTICA DE PREVENCIÓN</t>
  </si>
  <si>
    <t>EQUIPAMIENTO</t>
  </si>
  <si>
    <t>022_21</t>
  </si>
  <si>
    <t>COMISARÍA DE LA POLICÍA PREVENTIVA MUNIC</t>
  </si>
  <si>
    <t>MATERIALES, ÚTILES Y EQUIPOS MENORES DE TECNOLOGÍAS DE LA INFORMACIÓN Y COMUNICACIONES</t>
  </si>
  <si>
    <t>3.8.2</t>
  </si>
  <si>
    <t>DESARROLLO TECNOLÓGICO</t>
  </si>
  <si>
    <t>INFRAESTRUCTURA TECNOLOGICA ENTREGADA</t>
  </si>
  <si>
    <t>003_21</t>
  </si>
  <si>
    <t>DIRECCION GENERAL DE INNOVACION GUBERNAM</t>
  </si>
  <si>
    <t>ARTÍCULOS METÁLICOS PARA LA CONSTRUCCIÓN</t>
  </si>
  <si>
    <t>HERRAMIENTAS MENORES</t>
  </si>
  <si>
    <t>BIENES ADQUIRIDOS</t>
  </si>
  <si>
    <t>MADERA Y PRODUCTOS DE MADERA</t>
  </si>
  <si>
    <t>1.3.5</t>
  </si>
  <si>
    <t>ASUNTOS JURÍDICOS</t>
  </si>
  <si>
    <t>03_21</t>
  </si>
  <si>
    <t>SINDICATURA</t>
  </si>
  <si>
    <t>DEFENSORÍA LEGAL</t>
  </si>
  <si>
    <t>010_21</t>
  </si>
  <si>
    <t>DESPACHO DE LA SINDICATURA</t>
  </si>
  <si>
    <t>MATERIAL IMPRESO E INFORMACIÓN DIGITAL</t>
  </si>
  <si>
    <t>MATERIAL DE LIMPIEZA</t>
  </si>
  <si>
    <t>PROYECTO DE PRESUPUESTO</t>
  </si>
  <si>
    <t>MATERIALES PARA EL REGISTRO E IDENTIFICACIÓN DE BIENES Y PERSONAS</t>
  </si>
  <si>
    <t>PRODUCTOS ALIMENTICIOS PARA PERSONAS</t>
  </si>
  <si>
    <t>2.7.1</t>
  </si>
  <si>
    <t>OTROS ASUNTOS SOCIALES</t>
  </si>
  <si>
    <t>S</t>
  </si>
  <si>
    <t>Definidos en el Presupuesto de Egresos y los que s</t>
  </si>
  <si>
    <t>06_21</t>
  </si>
  <si>
    <t>COORDINACIÓN GENERAL DE PARTICIPACIÓN CIUDADANA Y CONSTRUCCIÓN DE COMUNIDAD</t>
  </si>
  <si>
    <t>ADMINISTRACIÓN GENERAL DE LA COORDINACIÓN GENERAL DE PARTICIPACIÓN CIUDADANA Y CONSTRUCCIÓN DE COMUN</t>
  </si>
  <si>
    <t>013_21</t>
  </si>
  <si>
    <t>DESPACHO DE LA COORDINACIÓN GENERAL DE P</t>
  </si>
  <si>
    <t>2.1.5</t>
  </si>
  <si>
    <t>PROTECCIÓN DE LA DIVERSIDAD BIOLÓGICA Y DEL PAISAJE</t>
  </si>
  <si>
    <t>07_21</t>
  </si>
  <si>
    <t>COORDINACIÓN GENERAL DE SERVICIOS MUNICIPALES</t>
  </si>
  <si>
    <t>DESARROLLO SUSTENTABLE DE LA CIUDAD</t>
  </si>
  <si>
    <t>CONTROL DE FELINOS, CANINOS Y VIDA SILVESTRE EN EL MUNICIPIO</t>
  </si>
  <si>
    <t>021_21</t>
  </si>
  <si>
    <t>UNIDAD DE ACOPIO Y SALUD ANIMAL MUNICIPA</t>
  </si>
  <si>
    <t>PRODUCTOS ALIMENTICIOS PARA ANIMALES</t>
  </si>
  <si>
    <t>3.1.1</t>
  </si>
  <si>
    <t>ASUNTOS ECONÓMICOS Y COMERCIALES EN GENERAL</t>
  </si>
  <si>
    <t>09_21</t>
  </si>
  <si>
    <t>COORDINACIÓN GENERAL DE DESARROLLO ECONÓMICO Y COMBATE A LA DESIGUALDAD</t>
  </si>
  <si>
    <t>DESARROLLO ECONÓMICO</t>
  </si>
  <si>
    <t>ADMINISTRACIÓN DEL DESPACHO</t>
  </si>
  <si>
    <t>023_21</t>
  </si>
  <si>
    <t>DESPACHO DE LA COORDINACIÓN GENERAL DE D</t>
  </si>
  <si>
    <t>1.6-03-20</t>
  </si>
  <si>
    <t>EMPEDRADOS 2020 (APORTACIÓN MUNICIPAL)</t>
  </si>
  <si>
    <t>UTENSILIOS PARA EL SERVICIO DE ALIMENTACIÓN</t>
  </si>
  <si>
    <t>PRODUCTOS QUÍMICOS, FARMACÉUTICOS Y DE LABORATORIO ADQUIRIDOS COMO MATERIA PRIMA</t>
  </si>
  <si>
    <t>OTROS PRODUCTOS ADQUIRIDOS COMO MATERIA PRIMA</t>
  </si>
  <si>
    <t>2.5-02-21</t>
  </si>
  <si>
    <t>FONDO DE FORTALECIMIENTO MUNICIPAL 2021 (FORTAMUN)</t>
  </si>
  <si>
    <t>COMBUSTIBLES, LUBRICANTES Y ADITIVOS</t>
  </si>
  <si>
    <t>PROTECCIÓN CIVIL Y SERVICIOS MÉDICOS</t>
  </si>
  <si>
    <t>MATERIALES, ACCESORIOS Y SUMINISTROS MÉDICOS</t>
  </si>
  <si>
    <t>2.6-05-21</t>
  </si>
  <si>
    <t>ESTRATEGIA ALE 2021 (APORTACIÓN ESTATAL)</t>
  </si>
  <si>
    <t>ESTRATEGIA ALE 2021</t>
  </si>
  <si>
    <t>VIDRIO Y PRODUCTOS DE VIDRIO</t>
  </si>
  <si>
    <t>SERVICIO DE BACHEO</t>
  </si>
  <si>
    <t>019_21</t>
  </si>
  <si>
    <t>DIRECCIÓN GENERAL DE MANTENIMIENTO URBAN</t>
  </si>
  <si>
    <t>SUMINISTRO DE AGUA</t>
  </si>
  <si>
    <t>037_21</t>
  </si>
  <si>
    <t>DIRECCIÓN GENERAL DE AGUA POTABLE Y SANE</t>
  </si>
  <si>
    <t>11_21</t>
  </si>
  <si>
    <t>COORDINACIÓN GENERAL DE GESTIÓN INTEGRAL DE LA CIUDAD</t>
  </si>
  <si>
    <t>INDUSTRIAS REGULADAS</t>
  </si>
  <si>
    <t>029_21</t>
  </si>
  <si>
    <t>DIRECCIÓN GENERAL DE PROTECCIÓN Y SUSTEN</t>
  </si>
  <si>
    <t>SERVICIO DE MANTENIMIENTO DE ALUMBRADO PÚBLICO</t>
  </si>
  <si>
    <t>016_21</t>
  </si>
  <si>
    <t>DIRECCIÓN DE ALUMBRADO PÚBLICO</t>
  </si>
  <si>
    <t>MATERIAL ELÉCTRICO Y ELECTRÓNICO</t>
  </si>
  <si>
    <t>SERVICIOS MÉDICOS DE CALIDAD</t>
  </si>
  <si>
    <t>020_21</t>
  </si>
  <si>
    <t>DIRECCIÓN GENERAL DE SERVICIOS MÉDICOS M</t>
  </si>
  <si>
    <t>MATERIALES COMPLEMENTARIOS</t>
  </si>
  <si>
    <t>SERVICIO DE BALIZAMIENTO Y SEÑALETICA</t>
  </si>
  <si>
    <t>PRODUCTOS QUÍMICOS BÁSICOS</t>
  </si>
  <si>
    <t>SERVICIO DE MANTENIMIENTO EN LOS ESPACIOS PÚBLICOS</t>
  </si>
  <si>
    <t>018_21</t>
  </si>
  <si>
    <t>DIRECCIÓN GENERAL DE MANTENIMIENTO DE ES</t>
  </si>
  <si>
    <t>SACRIFICIO DE BOVINOS Y PORCINOS EN EL RASTRO MUNICIPAL</t>
  </si>
  <si>
    <t>017_21</t>
  </si>
  <si>
    <t>DIRECCIÓN DE RASTRO</t>
  </si>
  <si>
    <t>FERTILIZANTES, PESTICIDAS Y OTROS AGROQUÍMICOS</t>
  </si>
  <si>
    <t>PAQUETE AGROECOLÓGICO</t>
  </si>
  <si>
    <t>024_21</t>
  </si>
  <si>
    <t>DIRECCIÓN GENERAL DE DESARROLLO RURAL</t>
  </si>
  <si>
    <t>MEDICINAS Y PRODUCTOS FARMACÉUTICOS</t>
  </si>
  <si>
    <t>EQUIPO Y HERRAMIENTA MANUAL</t>
  </si>
  <si>
    <t>FIBRAS SINTÉTICAS, HULES PLÁSTICOS Y DERIVADOS</t>
  </si>
  <si>
    <t>QUEMAS AGRICOLAS E INCENDIOS FORESTALES PREVENIDOS</t>
  </si>
  <si>
    <t>028_21</t>
  </si>
  <si>
    <t>DIRECCIÓN DE PROYECTO CAJITITLAN</t>
  </si>
  <si>
    <t>OTROS PRODUCTOS QUÍMICOS</t>
  </si>
  <si>
    <t>ACEITES Y LUBRICANTES PARA UNIDADES</t>
  </si>
  <si>
    <t>GAS LP</t>
  </si>
  <si>
    <t>VESTUARIO Y UNIFORMES</t>
  </si>
  <si>
    <t>P</t>
  </si>
  <si>
    <t xml:space="preserve">Actividades destinadas al desarrollo de programas </t>
  </si>
  <si>
    <t>PROGRAMAS SOCIALES MUNICIPALES EVALUADOS DE MANERA INTERNA Y EXTERNA</t>
  </si>
  <si>
    <t>001_21</t>
  </si>
  <si>
    <t>DESPACHO DE LA JEFATURA DE GABINETE</t>
  </si>
  <si>
    <t>PRENDAS DE SEGURIDAD Y PROTECCIÓN PERSONAL</t>
  </si>
  <si>
    <t>EQUIPOS DE PROTECCIÓN PERSONAL PARA ELEMENTOS DE PCYB</t>
  </si>
  <si>
    <t>SERVICIOS DE PODA Y TALA</t>
  </si>
  <si>
    <t>MATRIALES Y SUMINISTROS PARA SEGURIDAD</t>
  </si>
  <si>
    <t>PRENDAS DE PROTECCIÓN PARA SEGURIDAD PÚBLICA Y NACIONAL</t>
  </si>
  <si>
    <t>REFACCIONES Y ACCESORIOS MENORES DE EDIFICIOS</t>
  </si>
  <si>
    <t>REFACCIONES Y ACCESORIOS MENORES DE EQUIPO DE CÓMPUTO Y TECNOLOGÍAS DE LA INFORMACIÓN</t>
  </si>
  <si>
    <t>REFACCIONES Y ACCESORIOS MENORES DE EQUIPO DE TRANSPORTE</t>
  </si>
  <si>
    <t>REFACCIONES Y ACCESORIOS MENORES DE MAQUINARIA Y OTROS EQUIPOS</t>
  </si>
  <si>
    <t>COMISARÍA DE LA POLICÍA</t>
  </si>
  <si>
    <t>HERRAMIENTAS, REFACCIONES Y ACCESORIOS MENORES</t>
  </si>
  <si>
    <t>SERVICIOS GENERALES</t>
  </si>
  <si>
    <t>ENERGÍA ELÉCTRICA</t>
  </si>
  <si>
    <t>ARRENDAMIENTO DE EQUIPO DE TRANSPORTE</t>
  </si>
  <si>
    <t>TELEFONÍA TRADICIONAL</t>
  </si>
  <si>
    <t>SERVICIOS DE TELECOMUNICACIONES Y SATÉLITES</t>
  </si>
  <si>
    <t>SERVICIOS POSTALES Y TELEGRÁFICOS</t>
  </si>
  <si>
    <t>CAPACITACIÓN</t>
  </si>
  <si>
    <t>RECURSOS FEDERALES RECIBIDOS</t>
  </si>
  <si>
    <t>ARRENDAMIENTO DE EDIFICIOS</t>
  </si>
  <si>
    <t>ARRENDAMIENTO DE MOBILIARIO Y EQUIPO DE ADMINISTRACIÓN, EDUCACIONAL Y RECREATIVO</t>
  </si>
  <si>
    <t>UNIFORMES ESCOLARES</t>
  </si>
  <si>
    <t>015_21</t>
  </si>
  <si>
    <t>DIRECCIÓN GENERAL DE PROGRAMAS SOCIALES</t>
  </si>
  <si>
    <t>SERVICIO DE UNIDADES MOVILES ARRENDADAS</t>
  </si>
  <si>
    <t>ARRENDAMIENTO DE MAQUINARIA, OTROS EQUIPOS Y HERRAMIENTAS</t>
  </si>
  <si>
    <t>EVENTOS DE LA COORDINACIÓN GENERAL DE DESARROLLO ECONÓMICO</t>
  </si>
  <si>
    <t>SERVICIO DE RECOLECCIÓN DE MALEZA</t>
  </si>
  <si>
    <t>LIMPIEZA DE MINAS DE BASALTO</t>
  </si>
  <si>
    <t>OTROS ARRENDAMIENTOS</t>
  </si>
  <si>
    <t>SERVICIOS LEGALES, DE CONTABILIDAD, AUDITORÍA Y RELACIONADOS</t>
  </si>
  <si>
    <t>SERVICIOS DE DISEÑO, ARQUITECTURA, INGENIERÍA Y ACTIVIDADES RELACIONADAS</t>
  </si>
  <si>
    <t>SERVICIOS DE CONSULTORÍA ADMINISTRATIVA, PROCESOS, TÉCNICA Y EN TECNOLOGÍAS DE LA INFORMACIÓN</t>
  </si>
  <si>
    <t>2.6-06-20</t>
  </si>
  <si>
    <t>PROGRAMA BARRIOS DE PAZ 2020 (APORTACIÓN ESTATAL)</t>
  </si>
  <si>
    <t>Reintegro de Remanentes de Recursos Federales y Estatales</t>
  </si>
  <si>
    <t>SERVICIOS DE APOYO ADMINISTRATIVO, FOTOCOPIADO E IMPRESIÓN</t>
  </si>
  <si>
    <t>PASAJES TERRESTRES</t>
  </si>
  <si>
    <t>SERVICIOS DE CAPACITACIÓN</t>
  </si>
  <si>
    <t>DIFUSIÓN POR RADIO, TELEVISIÓN Y OTROS MEDIOS DE MENSAJES SOBRE PROGRAMAS Y ACTIVIDADES GUBERNAMENTALES</t>
  </si>
  <si>
    <t>2.1.1</t>
  </si>
  <si>
    <t>ORDENACIÓN DE DESECHOS</t>
  </si>
  <si>
    <t>RECOLECCION DE RESIDUOS SOLIDOS  URBANOS</t>
  </si>
  <si>
    <t>027_21</t>
  </si>
  <si>
    <t>DIRECCIÓN DE ASEO PÚBLICO</t>
  </si>
  <si>
    <t>SERVICIOS DE LIMPIEZA Y MANEJO DE DESECHOS</t>
  </si>
  <si>
    <t>2.6-03-20</t>
  </si>
  <si>
    <t>PROGRAMA FONDO TALLERES 2020 (APORTACIÓN ESTATAL)</t>
  </si>
  <si>
    <t>2.5-03-20</t>
  </si>
  <si>
    <t>FORTASEG 2020 (APORTACIÓN FEDERAL)</t>
  </si>
  <si>
    <t>2.5-01-20</t>
  </si>
  <si>
    <t>FONDO DE INFRAESTRUCTURA SOCIAL MUNICIPAL 2020 (FISM)</t>
  </si>
  <si>
    <t>BECAS  A ESTUDIANTES</t>
  </si>
  <si>
    <t>SERVICIOS DE INVESTIGACION CIENTIFICA Y DESARROLLO</t>
  </si>
  <si>
    <t>SERVICIOS DE PROTECCIÓN Y SEGURIDAD</t>
  </si>
  <si>
    <t>SERVICIOS DE VIGILANCIA</t>
  </si>
  <si>
    <t>SERVICIOS PROFESIONALES, CIENTÍFICOS Y TÉCNICOS INTEGRALES</t>
  </si>
  <si>
    <t>SISTEMAS INFORMATICOS MODERNIZADOS RECIBIDOS</t>
  </si>
  <si>
    <t>CARTA DE RESIDENCIA Y/O PROCEDENCIA</t>
  </si>
  <si>
    <t>006_21</t>
  </si>
  <si>
    <t>DESPACHO DE LA SECRETARÍA GENERAL</t>
  </si>
  <si>
    <t>UNIDADES RESPONSABLES DE GASTO EVALUADAS</t>
  </si>
  <si>
    <t>002_21</t>
  </si>
  <si>
    <t>DIRECCION GENERAL DE COMUNICACION SOCIAL</t>
  </si>
  <si>
    <t>SERVICIOS FINANCIEROS Y BANCARIOS</t>
  </si>
  <si>
    <t>CONDONACIÓN Y/O REDUCCIÓN DE SANCIONES</t>
  </si>
  <si>
    <t>009_21</t>
  </si>
  <si>
    <t>DIRECIÓN DE ACUERDOS Y SEGUIMIENTO</t>
  </si>
  <si>
    <t>SERVICIOS DE COBRANZA, INVESTIGACIÓN CREDITICIA Y SIMILAR</t>
  </si>
  <si>
    <t>SERVICIOS DE RECAUDACIÓN, TRASLADO Y CUSTODIA DE VALORES</t>
  </si>
  <si>
    <t>SEGUROS DE RESPONSABILIDAD PATRIMONIAL Y FIANZAS</t>
  </si>
  <si>
    <t>SEGURO DE BIENES PATRIMONIALES</t>
  </si>
  <si>
    <t>FLETES Y MANIOBRAS</t>
  </si>
  <si>
    <t>COMISIONES POR VENTAS</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</si>
  <si>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</si>
  <si>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</si>
  <si>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</si>
  <si>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</si>
  <si>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</si>
  <si>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INSTALACIÓN, REPARACIÓN Y MANTENIMIENTO DE MAQUINARIA, OTROS EQUIPOS Y HERRAMIENTA</t>
  </si>
  <si>
    <t>RECOLECCIÓN DE RESIDUOS CON RECURSOS PROPIO</t>
  </si>
  <si>
    <t>SERVICIOS DE JARDINERÍA Y FUMIGACIÓN</t>
  </si>
  <si>
    <t>SERVICIOS DE CREATIVIDAD, PREPRODUCCIÓN Y PRODUCCIÓN DE PUBLICIDAD, EXCEPTO INTERNET</t>
  </si>
  <si>
    <t>SERVIDORES PUBLCIOS MUNICIPALES CAPACITADOS</t>
  </si>
  <si>
    <t>SERVICIOS DE LA INDUSTRIA FÍLMICA, DEL SONIDO Y DEL VIDEO</t>
  </si>
  <si>
    <t>SERVICIO DE CREACIÓN Y DIFUSIÓN DE CONTENIDO EXCLUSIVAMENTE A  TRAVÉS DE INTERNET</t>
  </si>
  <si>
    <t>PASAJES AÉREOS</t>
  </si>
  <si>
    <t>ATENCION A EMERGENCIAS Y SERVICIOS PUBLICOS MUNICIPALES ENTREGADOS</t>
  </si>
  <si>
    <t>APOYO ECONÓMICO A PERSONAS FÍSICAS, ASOCIACIONES E INSTITUCIONES SIN FINES DE LUCRO</t>
  </si>
  <si>
    <t>005_21</t>
  </si>
  <si>
    <t>SECRETARÍA PARTICULAR DE PRESIDENCIA</t>
  </si>
  <si>
    <t>VIÁTICOS EN EL PAÍS</t>
  </si>
  <si>
    <t>OTROS SERVICIOS DE TRASLADO Y HOSPEDAJE</t>
  </si>
  <si>
    <t>GASTOS DE CEREMONIAL</t>
  </si>
  <si>
    <t>GASTOS DE ORDEN  SOCIAL Y CULTURAL</t>
  </si>
  <si>
    <t>2.4.2</t>
  </si>
  <si>
    <t>CULTURA</t>
  </si>
  <si>
    <t>POLITICA CULTURAL DE TLAJOMULCO DE ZUÑIGA</t>
  </si>
  <si>
    <t>039_21</t>
  </si>
  <si>
    <t>DIRECCIÓN GENERAL DE CULTURA</t>
  </si>
  <si>
    <t>SERVICIOS FUNERARIOS Y DE CEMENTERIOS</t>
  </si>
  <si>
    <t>IMPUESTOS Y DERECHOS</t>
  </si>
  <si>
    <t>SENTENCIAS Y RESOLUCIONES POR AUTORIDAD COMPETENTE</t>
  </si>
  <si>
    <t>DIVERSAS DEVOLUCIONES</t>
  </si>
  <si>
    <t>PENAS, MULTAS, ACCESORIOS Y ACTUALIZACIONES</t>
  </si>
  <si>
    <t>OTROS GASTOS POR RESPONSABILIDADES</t>
  </si>
  <si>
    <t>2.6-04-20</t>
  </si>
  <si>
    <t>INTERVENCION PARA EL MANTO DE CUERPOS DE AGUA 2020 (APORTACIÓN ESTATAL)</t>
  </si>
  <si>
    <t>2.6-08-20</t>
  </si>
  <si>
    <t>PROGRAMA EMERGENTE DE REACTIVACIÓN ECONOMICA - CEPE (APORTACIÓN ESTATAL ) 2020</t>
  </si>
  <si>
    <t>2.5-02-20</t>
  </si>
  <si>
    <t>FONDO DE FORTALECIMIENTO MUNICIPAL 2020 (FORTAMUN)</t>
  </si>
  <si>
    <t>2.6-09-20</t>
  </si>
  <si>
    <t>SUCEDE 2020 (APORTACIÓN ESTATAL)</t>
  </si>
  <si>
    <t>2.6-01-20</t>
  </si>
  <si>
    <t>SUBSIDIO POLICÍA METROPOLITANA 2020 (APORTACIÓN ESTATAL)</t>
  </si>
  <si>
    <t>2.6-05-20</t>
  </si>
  <si>
    <t>ESTRATEGIA ALE 2020 (APORTACIÓN ESTATAL)</t>
  </si>
  <si>
    <t>DIVERSOS GASTOS POR INCIDENTE VIAL</t>
  </si>
  <si>
    <t>2.5-01-21</t>
  </si>
  <si>
    <t>FONDO DE INFRAESTRUCTURA SOCIAL MUNICIPAL 2021 (FISM)</t>
  </si>
  <si>
    <t>BIENES MUEBLES, INMUEBLES E INTANGIBLES</t>
  </si>
  <si>
    <t>EQUIPO DE CÓMPUTO DE TECNOLOGÍAS DE LA INFORMACIÓN</t>
  </si>
  <si>
    <t>2.6.8</t>
  </si>
  <si>
    <t>OTROS GRUPOS VULNERABLES</t>
  </si>
  <si>
    <t>13_21</t>
  </si>
  <si>
    <t>INSTITUTO MUNICIPAL DE LA MUJER TLAJOMULQUENSE</t>
  </si>
  <si>
    <t>ATENCION A MUJERES DEL MUNICIPIO</t>
  </si>
  <si>
    <t>031_21</t>
  </si>
  <si>
    <t>INSTITUTO MUNICIPAL DE LA MUJER TLAJOMUL</t>
  </si>
  <si>
    <t>TRANSFERENCIAS, ASIGNACIONES, SUBSIDIOS Y OTRAS AYUDAS</t>
  </si>
  <si>
    <t>TRANSFERENCIAS OTORGADAS A ENTIDADES PARAESTATALES NO EMPRESARIALES Y NO FINANCIERAS</t>
  </si>
  <si>
    <t>10_21</t>
  </si>
  <si>
    <t>INSTITUTO DE CULTURA</t>
  </si>
  <si>
    <t>026_21</t>
  </si>
  <si>
    <t>15_21</t>
  </si>
  <si>
    <t>INSTITUTO DE ALTERNATIVAS PARA LOS JÓVENES</t>
  </si>
  <si>
    <t>PROGRAMAS Y ACCIONES CULTURALES, RECREATIVOS Y DEPORTIVAS</t>
  </si>
  <si>
    <t>033_21</t>
  </si>
  <si>
    <t>INSTITUTO DE ALTERNATIVAS PARA LOS JÓVEN</t>
  </si>
  <si>
    <t>AYUDAS SOCIALES A PERSONAS</t>
  </si>
  <si>
    <t>14_21</t>
  </si>
  <si>
    <t>CENTRO DE ESTIMULACIÓN PARA PERSONAS CON DISCAPACIDAD INTELECTUAL (CENDI)</t>
  </si>
  <si>
    <t>ATENCIÓN PARA PERSONAS CON DISCAPACIDAD INTELECTUAL</t>
  </si>
  <si>
    <t>032_21</t>
  </si>
  <si>
    <t>CENTRO DE ESTIMULACIÓN PARA PERSONAS CON</t>
  </si>
  <si>
    <t>2.4.1</t>
  </si>
  <si>
    <t>DEPORTE Y RECREACIÓN</t>
  </si>
  <si>
    <t>F</t>
  </si>
  <si>
    <t>Actividades destinadas a la promoción y fomento de</t>
  </si>
  <si>
    <t>16_21</t>
  </si>
  <si>
    <t>CONSEJO MUNICIPAL DEL DEPORTE DE TLAJOMULCO</t>
  </si>
  <si>
    <t>ACTIVIDADES DEPORTIVAS Y RECREATIVAS EN EL MUNICIPIO</t>
  </si>
  <si>
    <t>034_21</t>
  </si>
  <si>
    <t>CONSEJO MUNICIPAL DEL DEPORTE DE TLAJOMU</t>
  </si>
  <si>
    <t>2.6.3</t>
  </si>
  <si>
    <t>FAMILIA E HIJOS</t>
  </si>
  <si>
    <t>12_21</t>
  </si>
  <si>
    <t>SISTEMA INTEGRAL PARA EL DESARROLLO DE LA FAMILIA</t>
  </si>
  <si>
    <t>030_21</t>
  </si>
  <si>
    <t>SISTEMA INTEGRAL PARA EL DESARROLLO DE L</t>
  </si>
  <si>
    <t>TRANSFERENCIAS A FIDEICOMISOS DE ENTIDADES FEDERATIVAS Y MUNICIPIOS</t>
  </si>
  <si>
    <t>APOYO A TRADICIONES</t>
  </si>
  <si>
    <t>025_21</t>
  </si>
  <si>
    <t>DIRECCIÓN GENERAL DE TURISMO</t>
  </si>
  <si>
    <t>SUBSIDIOS A LA PRODUCCIÓN</t>
  </si>
  <si>
    <t>CAL AGRÍCOLA</t>
  </si>
  <si>
    <t>INDEMINIZACIÓN AL PRODUCTOR GANADERO</t>
  </si>
  <si>
    <t>MOCHILAS Y ÚTILES ESCOLARES</t>
  </si>
  <si>
    <t>APOYO A LAS AGENCIAS Y DELEGACIONES DEL MUNICIPIO</t>
  </si>
  <si>
    <t>014_21</t>
  </si>
  <si>
    <t>DIRECCIÓN DE AGENCIAS Y DELEGACIONES</t>
  </si>
  <si>
    <t>APOYO A LOS ADULTOS MAYORES</t>
  </si>
  <si>
    <t>LIBROS</t>
  </si>
  <si>
    <t>APOYO A LAS JEFAS DE FAMILIA</t>
  </si>
  <si>
    <t>PROGRAMA DE ECONOMÍA SOLIDARIA TLAJOMULCO</t>
  </si>
  <si>
    <t>ESTANCIAS INFANTILES</t>
  </si>
  <si>
    <t>036_21</t>
  </si>
  <si>
    <t>DIRECCIÓN GENERAL DE VIVIENDA</t>
  </si>
  <si>
    <t>040_21</t>
  </si>
  <si>
    <t>APOYO A INSTITUCIONES EDUCATIVAS</t>
  </si>
  <si>
    <t>AYUDAS SOCIALES A INSTITUCIONES DE ENSEÑANZA</t>
  </si>
  <si>
    <t>AYUDAS SOCIALES A INSTITUCIONES SIN FINES DE LUCRO</t>
  </si>
  <si>
    <t>FERIA INTERNACIONAL DEL LIBRO</t>
  </si>
  <si>
    <t>TELETÓN</t>
  </si>
  <si>
    <t>CLAD</t>
  </si>
  <si>
    <t>AYUDAS POR DESASTRES NATURALES Y OTROS SINIESTROS</t>
  </si>
  <si>
    <t>FOEDEN</t>
  </si>
  <si>
    <t>MUEBLES DE OFICINA Y ESTANTERÍA</t>
  </si>
  <si>
    <t>MUEBLES, EXCEPTO DE OFICINA Y ESTANTERÍA</t>
  </si>
  <si>
    <t>EQUIPOS Y APARATOS AUDIOVISUALES</t>
  </si>
  <si>
    <t>INSTRUMENTAL MÉDICO Y DE LABORATORIO</t>
  </si>
  <si>
    <t>SOFTWARE</t>
  </si>
  <si>
    <t>OTROS MOBILIARIOS Y EQUIPOS DE ADMINISTRACIÓN</t>
  </si>
  <si>
    <t>CÁMARAS FOTOGRÁFICAS Y DE VIDEO</t>
  </si>
  <si>
    <t>OTRO MOBILIARIO Y EQUIPO EDUCACIONAL Y RECREATIVO</t>
  </si>
  <si>
    <t>EQUIPO MÉDICO Y DE LABORATORIO</t>
  </si>
  <si>
    <t>MAQUINARIA Y EQUIPO AGROPECUARIO</t>
  </si>
  <si>
    <t>MAQUINARIA Y EQUIPO INDUSTRIAL</t>
  </si>
  <si>
    <t>SISTEMAS DE AIRE ACONDICIONADO, CALEFACCIÓN Y DE REFRIGERACIÓN INDUSTRIAL Y COMERCIAL</t>
  </si>
  <si>
    <t>EQUIPO DE COMUNICACIÓN Y TELECOMUNICACIÓN</t>
  </si>
  <si>
    <t>HERRAMIENTAS Y MÁQUINAS-HERRAMIENTA</t>
  </si>
  <si>
    <t>OTROS EQUIPOS</t>
  </si>
  <si>
    <t>TERRENOS</t>
  </si>
  <si>
    <t>LICENCIAS INFORMÁTICAS E INTELECTUALES</t>
  </si>
  <si>
    <t>100.14-18</t>
  </si>
  <si>
    <t>RECURSOS FISCALES (RESERVAS TERRITORIALES)</t>
  </si>
  <si>
    <t>INVERSION PUBLICA</t>
  </si>
  <si>
    <t>CONSTRUCCIÓN DE OBRAS PARA EL ABASTECIMIENTO DE AGUA, PETRÓLEO, GAS, ELECTRICIDAD Y TELECOMUNICACIONES</t>
  </si>
  <si>
    <t>EDIFICACIÓN NO  HABITACIONAL</t>
  </si>
  <si>
    <t>CONSTRUCCIÓN DE VÍAS DE COMUNICACIÓN</t>
  </si>
  <si>
    <t>1.1-01-20</t>
  </si>
  <si>
    <t>FONDO MUNICIPAL EXCLUSIVO PARA LA RECAUDACIÓN DE RECURSOS DESTINADOS PARA LA CREACIÓN O MEJORAMIENTO DE INFRAESTRUCTURA Y EQUIPAMIENTOS URBANOS EN ESPACIOS PÚBLICOS</t>
  </si>
  <si>
    <t>PUNTO DE ACUERDO 046/2021</t>
  </si>
  <si>
    <t>PUNTO DE ACUERO 143/2020</t>
  </si>
  <si>
    <t>PUNTO DE ACUERDO 054/2020</t>
  </si>
  <si>
    <t>EJECUCIÓN DE PROYECTOS PRODUCTIVOS NO INCLUIDOS EN CONCEPTOS ANTERIORES DE ESTE CAPÍTULO</t>
  </si>
  <si>
    <t>1.5-02-21</t>
  </si>
  <si>
    <t>PRODDER 2021 (APORTACIÓN MUNICIPAL)</t>
  </si>
  <si>
    <t>1.1-02-20</t>
  </si>
  <si>
    <t>BANOBRAS INFRAESTRUCTURA</t>
  </si>
  <si>
    <t>2.5-03-21</t>
  </si>
  <si>
    <t>PRODDER 2021 (APORTACIÓN FEDERAL)</t>
  </si>
  <si>
    <t>DEUDA PUBLICA</t>
  </si>
  <si>
    <t>AMORTIZACIÓN DE LA DEUDA INTERNA CON INSTITUCIONES DE CRÉDITO</t>
  </si>
  <si>
    <t>INTERESES DE LA DEUDA INTERNA CON INSTITUCIONES  DE CRÉDITO</t>
  </si>
  <si>
    <t>Tercera Modificación</t>
  </si>
  <si>
    <t>Total general</t>
  </si>
  <si>
    <t>Importe Tercera Modificación</t>
  </si>
  <si>
    <t>Fuente de Financiamiento</t>
  </si>
  <si>
    <t>Segunda Modificación</t>
  </si>
  <si>
    <t>CAPITULO 6000</t>
  </si>
  <si>
    <t>Unidad Ejecutora</t>
  </si>
  <si>
    <t>Total</t>
  </si>
  <si>
    <t>Tipo de Gasto</t>
  </si>
  <si>
    <t>GASTO DE CAPITAL</t>
  </si>
  <si>
    <t>GASTO CORRIENTE</t>
  </si>
  <si>
    <t>AMORTIZACIÓN DE LA DEUDA Y DISMINUCIÓN DE PASIVOS</t>
  </si>
  <si>
    <t>Subfunción</t>
  </si>
  <si>
    <t>(Todas)</t>
  </si>
  <si>
    <t>Suma de Tercera Modificación</t>
  </si>
  <si>
    <t>Modificación de Ingresos por Clasificación por Rubro de Ingresos y  Ley de Ingresos Municipal 2021</t>
  </si>
  <si>
    <t>CRI/LI</t>
  </si>
  <si>
    <t>DESCRIPCIÓN</t>
  </si>
  <si>
    <t>ESTIMACIÓN DE INGRESOS 2DA MODIFICACIÓN APROBADOS</t>
  </si>
  <si>
    <t>MODIFICACIÓN 
No. 3</t>
  </si>
  <si>
    <t>ETIMACIÓN DE INGRESOS 3ERA MODIFICACIÓN</t>
  </si>
  <si>
    <t>IMPUESTOS</t>
  </si>
  <si>
    <t>IMPUESTOS SOBRE LOS INGRESOS</t>
  </si>
  <si>
    <t>1.1.1</t>
  </si>
  <si>
    <t>Impuestos sobre espectáculos públicos</t>
  </si>
  <si>
    <t>1.1.1.1</t>
  </si>
  <si>
    <t>Función de circo y espectáculos de carpa</t>
  </si>
  <si>
    <t>1.1.1.2</t>
  </si>
  <si>
    <t>Conciertos, presentación de artistas, conciertos, audiciones musicales, funciones de box, lucha libre, futbol, básquetbol, beisbol y otros espectáculos deportivos.</t>
  </si>
  <si>
    <t>1.1.1.3</t>
  </si>
  <si>
    <t>Peleas de gallos, palenques, carreras de caballos y similares</t>
  </si>
  <si>
    <t>1.1.1.4</t>
  </si>
  <si>
    <t>Eventos y espectáculos deportivos</t>
  </si>
  <si>
    <t>1.1.1.5</t>
  </si>
  <si>
    <t>Espectáculos culturales, teatrales, ballet, ópera y taurinos</t>
  </si>
  <si>
    <t>1.1.1.6</t>
  </si>
  <si>
    <t>Espectáculos taurinos y ecuestres</t>
  </si>
  <si>
    <t>1.1.1.7</t>
  </si>
  <si>
    <t>Otros espectáculos públicos</t>
  </si>
  <si>
    <t>IMPUESTOS SOBRE EL PATRIMONIO</t>
  </si>
  <si>
    <t>1.2.1</t>
  </si>
  <si>
    <t>Impuesto predial</t>
  </si>
  <si>
    <t>1.2.1.1</t>
  </si>
  <si>
    <t>Predios rústicos</t>
  </si>
  <si>
    <t>1.2.1.2</t>
  </si>
  <si>
    <t>Predios urbanos</t>
  </si>
  <si>
    <t>1.2.2</t>
  </si>
  <si>
    <t>Impuesto sobre transmisiones patrimoniales</t>
  </si>
  <si>
    <t>1.2.2.1</t>
  </si>
  <si>
    <t>Adquisición de departamentos, viviendas y casas para habitación</t>
  </si>
  <si>
    <t>1.2.2.2</t>
  </si>
  <si>
    <t>Regularización de terrenos</t>
  </si>
  <si>
    <t>1.2.3</t>
  </si>
  <si>
    <t>Impuestos sobre negocios jurídicos</t>
  </si>
  <si>
    <t>1.2.3.1</t>
  </si>
  <si>
    <t>Construcción de inmuebles</t>
  </si>
  <si>
    <t>1.2.3.2</t>
  </si>
  <si>
    <t>Reconstrucción de inmuebles</t>
  </si>
  <si>
    <t>1.2.3.3</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</si>
  <si>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</si>
  <si>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</si>
  <si>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</si>
  <si>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</si>
  <si>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</si>
  <si>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</si>
  <si>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</si>
  <si>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1.7.1.1</t>
  </si>
  <si>
    <t>Falta de pago</t>
  </si>
  <si>
    <t>Multas</t>
  </si>
  <si>
    <t>1.7.2.1</t>
  </si>
  <si>
    <t>Infracciones</t>
  </si>
  <si>
    <t>1.7.3</t>
  </si>
  <si>
    <t>Intereses</t>
  </si>
  <si>
    <t>1.7.3.1</t>
  </si>
  <si>
    <t>Plazo de créditos fiscales</t>
  </si>
  <si>
    <t>1.7.4</t>
  </si>
  <si>
    <t>Gastos de ejecución y de embargo</t>
  </si>
  <si>
    <t>1.7.4.1</t>
  </si>
  <si>
    <t>Gastos de notificación</t>
  </si>
  <si>
    <t>1.7.4.2</t>
  </si>
  <si>
    <t>Gastos de embargo</t>
  </si>
  <si>
    <t>1.7.4.3</t>
  </si>
  <si>
    <t>Otros gastos del procedimiento</t>
  </si>
  <si>
    <t>1.7.5</t>
  </si>
  <si>
    <t>Actualización</t>
  </si>
  <si>
    <t>1.7.5.1</t>
  </si>
  <si>
    <t>1.7.9</t>
  </si>
  <si>
    <t>Otros no especificados</t>
  </si>
  <si>
    <t>1.7.9.1</t>
  </si>
  <si>
    <t>Otros  accesorios</t>
  </si>
  <si>
    <t>OTROS IMPUESTOS</t>
  </si>
  <si>
    <t>1.8.1</t>
  </si>
  <si>
    <t>Impuestos extraordinarios</t>
  </si>
  <si>
    <t>1.8.1.1</t>
  </si>
  <si>
    <t>1.8.1.2</t>
  </si>
  <si>
    <t>Otros Impuestos</t>
  </si>
  <si>
    <t>CUOTAS Y APORTACIONES DE SEGURIDAD SOCIAL</t>
  </si>
  <si>
    <t>APORTACIONES PARA FONDOS DE VIVIENDA</t>
  </si>
  <si>
    <t xml:space="preserve">CUOTAS PARA EL SEGURO SOCIAL </t>
  </si>
  <si>
    <t>CUOTAS DE AHORRO PARA EL RETIRO</t>
  </si>
  <si>
    <t>OTRAS CUOTAS Y APORTACIONES PARA LA SEGURIDAD SOCIAL</t>
  </si>
  <si>
    <t>ACCESORIOS</t>
  </si>
  <si>
    <t>CONTRIBUCIONES DE MEJORAS</t>
  </si>
  <si>
    <t>CONTRIBUCIÓN DE MEJORAS POR OBRAS PÚBLICAS</t>
  </si>
  <si>
    <t>Contribuciones de mejoras</t>
  </si>
  <si>
    <t>3.1.1.1</t>
  </si>
  <si>
    <t>Contribuciones de mejoras por obras públicas</t>
  </si>
  <si>
    <t>DERECHOS</t>
  </si>
  <si>
    <t>DERECHOS POR EL USO, GOCE, APROVECHAMIENTO O EXPLOTACIÓN DE BIENES DE DOMINIO PÚBLICO</t>
  </si>
  <si>
    <t>4.1.1</t>
  </si>
  <si>
    <t>Uso del piso</t>
  </si>
  <si>
    <t>4.1.1.1</t>
  </si>
  <si>
    <t>Estacionamientos exclusivos</t>
  </si>
  <si>
    <t>4.1.1.2</t>
  </si>
  <si>
    <t>Puestos permanentes y eventuales</t>
  </si>
  <si>
    <t>4.1.1.3</t>
  </si>
  <si>
    <t>Actividades comerciales e industriales</t>
  </si>
  <si>
    <t>4.1.1.4</t>
  </si>
  <si>
    <t>Espectáculos y diversiones públicas</t>
  </si>
  <si>
    <t>4.1.1.5</t>
  </si>
  <si>
    <t>Otros fines o actividades no previstas</t>
  </si>
  <si>
    <t>4.1.2</t>
  </si>
  <si>
    <t>Estacionamientos</t>
  </si>
  <si>
    <t>4.1.2.1</t>
  </si>
  <si>
    <t>Concesión de estacionamientos</t>
  </si>
  <si>
    <t>4.1.3</t>
  </si>
  <si>
    <t>De los Cementerios de dominio público</t>
  </si>
  <si>
    <t>4.1.3.1</t>
  </si>
  <si>
    <t>Lotes uso perpetuidad y temporal</t>
  </si>
  <si>
    <t>4.1.3.2</t>
  </si>
  <si>
    <t>Mantenimiento</t>
  </si>
  <si>
    <t>4.1.3.3</t>
  </si>
  <si>
    <t>Venta de gavetas a perpetuidad</t>
  </si>
  <si>
    <t>4.1.3.4</t>
  </si>
  <si>
    <t>Otros</t>
  </si>
  <si>
    <t>4.1.4</t>
  </si>
  <si>
    <t>Uso, goce, aprovechamiento o explotación de otros bienes de dominio público</t>
  </si>
  <si>
    <t>4.1.4.1</t>
  </si>
  <si>
    <t>Arrendamiento o concesión de locales en mercados</t>
  </si>
  <si>
    <t>4.1.4.2</t>
  </si>
  <si>
    <t xml:space="preserve">Arrendamiento o concesión de kioscos en plazas y jardines </t>
  </si>
  <si>
    <t>4.1.4.3</t>
  </si>
  <si>
    <t>Arrendamiento o concesión de escusados y baños</t>
  </si>
  <si>
    <t>4.1.4.4</t>
  </si>
  <si>
    <t>Arrendamiento de inmuebles para anuncios</t>
  </si>
  <si>
    <t>4.1.4.5</t>
  </si>
  <si>
    <t>Otros arrendamientos o concesiones de bienes</t>
  </si>
  <si>
    <t>DERECHOS A LOS HIDROCARBUROS</t>
  </si>
  <si>
    <t>DERECHOS POR PRESTACIÓN DE SERVICIOS</t>
  </si>
  <si>
    <t>4.3.1</t>
  </si>
  <si>
    <t>Licencias y permisos de giros</t>
  </si>
  <si>
    <t>4.3.1.1</t>
  </si>
  <si>
    <t>Licencias, permisos o autorización de giros con venta de bebidas alcohólicas</t>
  </si>
  <si>
    <t>4.3.1.2</t>
  </si>
  <si>
    <t>Licencias, permisos o autorización de giros con servicios de bebidas alcohólicas</t>
  </si>
  <si>
    <t>4.3.1.3</t>
  </si>
  <si>
    <t>Licencias, permisos o autorización de otros conceptos distintos a los anteriores giros con bebidas alcohólicas</t>
  </si>
  <si>
    <t>4.3.1.4</t>
  </si>
  <si>
    <t>Permiso para el funcionamiento de horario extraordinario</t>
  </si>
  <si>
    <t>4.3.2</t>
  </si>
  <si>
    <t>Licencias y permisos para anuncios</t>
  </si>
  <si>
    <t>4.3.2.1</t>
  </si>
  <si>
    <t>Licencias y permisos de anuncios permanentes</t>
  </si>
  <si>
    <t>4.3.2.2</t>
  </si>
  <si>
    <t>Licencias y permisos de anuncios eventuales</t>
  </si>
  <si>
    <t>4.3.2.3</t>
  </si>
  <si>
    <t>Licencias y permisos de anunció distintos a los anteriores</t>
  </si>
  <si>
    <t>4.3.3</t>
  </si>
  <si>
    <t>Licencias de construcción, reconstrucción, reparación o demolición de obras</t>
  </si>
  <si>
    <t>4.3.3.1</t>
  </si>
  <si>
    <t>Licencias de construcción</t>
  </si>
  <si>
    <t>4.3.3.2</t>
  </si>
  <si>
    <t>Licencias para demolición</t>
  </si>
  <si>
    <t>4.3.3.3</t>
  </si>
  <si>
    <t>Licencias para remodelación</t>
  </si>
  <si>
    <t>4.3.3.4</t>
  </si>
  <si>
    <t>Licencias para reconstrucción, reestructuración o adaptación</t>
  </si>
  <si>
    <t>4.3.3.5</t>
  </si>
  <si>
    <t>Licencias para ocupación provisional en la vía pública</t>
  </si>
  <si>
    <t>4.3.3.6</t>
  </si>
  <si>
    <t>Licencias para movimientos de tierras</t>
  </si>
  <si>
    <t>4.3.3.7</t>
  </si>
  <si>
    <t>Licencias similares no previstas en las anteriores</t>
  </si>
  <si>
    <t>4.3.4</t>
  </si>
  <si>
    <t>Alineamiento, designación de número oficial e inspección</t>
  </si>
  <si>
    <t>4.3.4.1</t>
  </si>
  <si>
    <t>Alineamiento</t>
  </si>
  <si>
    <t>4.3.4.2</t>
  </si>
  <si>
    <t>Designación de número oficial</t>
  </si>
  <si>
    <t>4.3.4.3</t>
  </si>
  <si>
    <t>Inspección de valor sobre inmuebles</t>
  </si>
  <si>
    <t>4.3.4.4</t>
  </si>
  <si>
    <t>Otros servicios similares</t>
  </si>
  <si>
    <t>4.3.5</t>
  </si>
  <si>
    <t>Licencias de cambio de régimen de propiedad y urbanización</t>
  </si>
  <si>
    <t>4.3.5.1</t>
  </si>
  <si>
    <t>Licencia de cambio de régimen de propiedad</t>
  </si>
  <si>
    <t>4.3.5.2</t>
  </si>
  <si>
    <t>Licencia de urbanización</t>
  </si>
  <si>
    <t>4.3.5.3</t>
  </si>
  <si>
    <t>Peritaje, dictamen e inspección de carácter extraordinario</t>
  </si>
  <si>
    <t>4.3.5.4</t>
  </si>
  <si>
    <t>Aprovechamiento de la infraestructura basica existente (vialidades)</t>
  </si>
  <si>
    <t>4.3.5.5</t>
  </si>
  <si>
    <t>Otros servicios en cambio de regimen de propiedad y urbanizacion</t>
  </si>
  <si>
    <t>4.3.6</t>
  </si>
  <si>
    <t>Servicios por obras</t>
  </si>
  <si>
    <t>4.3.6.1</t>
  </si>
  <si>
    <t>Medición de terrenos</t>
  </si>
  <si>
    <t>4.3.6.2</t>
  </si>
  <si>
    <t>Autorización para romper pavimento, banquetas o machuelos</t>
  </si>
  <si>
    <t>4.3.6.3</t>
  </si>
  <si>
    <t>Autorización para construcciones de infraestructura en la vía pública</t>
  </si>
  <si>
    <t>4.3.7</t>
  </si>
  <si>
    <t>Regularizaciones de los registros de obra</t>
  </si>
  <si>
    <t>4.3.7.1</t>
  </si>
  <si>
    <t>Regularización de predios en zonas de orgien ejidal destinados al uso de casa habitación</t>
  </si>
  <si>
    <t>4.3.7.2</t>
  </si>
  <si>
    <t>Regularización de edificaciones existentes de uso no habitacional en zonas de origen ejidal con antigüedad mayor a los 5 años</t>
  </si>
  <si>
    <t>4.3.7.3</t>
  </si>
  <si>
    <t>Regulariación de edificaciones existentes de uso no habitación en zonas de origen ejidal con antigüedad de hasta 5 años</t>
  </si>
  <si>
    <t>4.3.8</t>
  </si>
  <si>
    <t>Servicios de sanidad</t>
  </si>
  <si>
    <t>4.3.8.1</t>
  </si>
  <si>
    <t>Inhumaciones y reinhumaciones</t>
  </si>
  <si>
    <t>4.3.8.2</t>
  </si>
  <si>
    <t>Exhumaciones</t>
  </si>
  <si>
    <t>4.3.8.3</t>
  </si>
  <si>
    <t>Servicio de cremación</t>
  </si>
  <si>
    <t>4.3.8.4</t>
  </si>
  <si>
    <t>Traslado de cadáveres fuera del municipio</t>
  </si>
  <si>
    <t>4.3.9</t>
  </si>
  <si>
    <t>Servicio de limpieza, recolección, traslado, tratamiento y disposición final de residuos</t>
  </si>
  <si>
    <t>4.3.9.1</t>
  </si>
  <si>
    <t>Recolección y traslado de basura, desechos o desperdicios no peligrosos</t>
  </si>
  <si>
    <t>4.3.9.2</t>
  </si>
  <si>
    <t>Recolección y traslado de basura, desechos o desperdicios peligrosos</t>
  </si>
  <si>
    <t>4.3.9.3</t>
  </si>
  <si>
    <t>Limpieza de lotes baldíos, jardines, prados, banquetas y similares</t>
  </si>
  <si>
    <t>4.3.9.4</t>
  </si>
  <si>
    <t>Servicio exclusivo de camiones de aseo</t>
  </si>
  <si>
    <t>4.3.9.5</t>
  </si>
  <si>
    <t>Por utilizar tiraderos y rellenos sanitarios del municipio</t>
  </si>
  <si>
    <t>4.3.9.9</t>
  </si>
  <si>
    <t>4.3.10</t>
  </si>
  <si>
    <t>Agua potable y alcantarillado</t>
  </si>
  <si>
    <t>4.3.10.1</t>
  </si>
  <si>
    <t>Servicio doméstico</t>
  </si>
  <si>
    <t>4.3.10.2</t>
  </si>
  <si>
    <t>Servicio no doméstico</t>
  </si>
  <si>
    <t>4.3.10.3</t>
  </si>
  <si>
    <t>Predios baldíos</t>
  </si>
  <si>
    <t>4.3.10.4</t>
  </si>
  <si>
    <t>Servicios en localidades</t>
  </si>
  <si>
    <t>4.3.10.5</t>
  </si>
  <si>
    <t>20% para el saneamiento de las aguas residuales</t>
  </si>
  <si>
    <t>4.3.10.6</t>
  </si>
  <si>
    <t>2% o 3% para la infraestructura básica existente</t>
  </si>
  <si>
    <t>4.3.10.7</t>
  </si>
  <si>
    <t>Aprovechamiento de la infraestructura básica existente</t>
  </si>
  <si>
    <t>4.3.10.8</t>
  </si>
  <si>
    <t>Conexión o reconexión al servicio</t>
  </si>
  <si>
    <t>4.3.10.9</t>
  </si>
  <si>
    <t>Otros servicios de Agua Potable no previstos</t>
  </si>
  <si>
    <t>4.3.11</t>
  </si>
  <si>
    <t>Rastro</t>
  </si>
  <si>
    <t>4.3.11.1</t>
  </si>
  <si>
    <t>Autorización de matanza</t>
  </si>
  <si>
    <t>4.3.11.2</t>
  </si>
  <si>
    <t>Autorización de salida de animales del rastro para envíos fuera del municipio</t>
  </si>
  <si>
    <t>4.3.11.3</t>
  </si>
  <si>
    <t>Autorización de la introducción de ganado al rastro en horas extraordinarias</t>
  </si>
  <si>
    <t>4.3.11.4</t>
  </si>
  <si>
    <t>Sello de inspección sanitaria</t>
  </si>
  <si>
    <t>4.3.11.5</t>
  </si>
  <si>
    <t>Acarreo de carnes en camiones del municipio</t>
  </si>
  <si>
    <t>4.3.11.6</t>
  </si>
  <si>
    <t>Servicios de matanza en el rastro municipal</t>
  </si>
  <si>
    <t>4.3.11.7</t>
  </si>
  <si>
    <t>Venta de productos obtenidos en el rastro</t>
  </si>
  <si>
    <t>4.3.11.9</t>
  </si>
  <si>
    <t>Otros servicios prestados por el rastro municipal</t>
  </si>
  <si>
    <t>4.3.12</t>
  </si>
  <si>
    <t>Registro civil</t>
  </si>
  <si>
    <t>4.3.12.1</t>
  </si>
  <si>
    <t xml:space="preserve">Servicios en oficina fuera del horario </t>
  </si>
  <si>
    <t>4.3.12.2</t>
  </si>
  <si>
    <t>Servicios a domicilio</t>
  </si>
  <si>
    <t>4.3.12.3</t>
  </si>
  <si>
    <t>Anotaciones e inserciones en actas</t>
  </si>
  <si>
    <t>4.3.13</t>
  </si>
  <si>
    <t>Certificaciones</t>
  </si>
  <si>
    <t>4.3.13.1</t>
  </si>
  <si>
    <t>Expedición de certificados, certificaciones, constancias o copias certificadas</t>
  </si>
  <si>
    <t>4.3.13.2</t>
  </si>
  <si>
    <t>Extractos de actas</t>
  </si>
  <si>
    <t>4.3.13.3</t>
  </si>
  <si>
    <t>Dictámenes de trazo, uso y destino</t>
  </si>
  <si>
    <t>4.3.14</t>
  </si>
  <si>
    <t>Servicios de catastro</t>
  </si>
  <si>
    <t>4.3.14.1</t>
  </si>
  <si>
    <t>Copias de planos</t>
  </si>
  <si>
    <t>4.3.14.2</t>
  </si>
  <si>
    <t>Certificaciones catastrales</t>
  </si>
  <si>
    <t>4.3.14.3</t>
  </si>
  <si>
    <t>Informes catastrales</t>
  </si>
  <si>
    <t>4.3.14.4</t>
  </si>
  <si>
    <t>Deslindes catastrales</t>
  </si>
  <si>
    <t>4.3.14.5</t>
  </si>
  <si>
    <t>Dictámenes catastrales</t>
  </si>
  <si>
    <t>4.3.14.6</t>
  </si>
  <si>
    <t>Revisión y autorización de avalúos</t>
  </si>
  <si>
    <t>OTROS DERECHOS</t>
  </si>
  <si>
    <t>4.4.1</t>
  </si>
  <si>
    <t>Derechos no especificados</t>
  </si>
  <si>
    <t>4.4.1.1</t>
  </si>
  <si>
    <t>Servicios prestados en horas hábiles</t>
  </si>
  <si>
    <t>4.4.1.2</t>
  </si>
  <si>
    <t>Servicios prestados en horas inhábiles</t>
  </si>
  <si>
    <t>4.4.1.3</t>
  </si>
  <si>
    <t>Solicitudes de información</t>
  </si>
  <si>
    <t>4.4.1.4</t>
  </si>
  <si>
    <t>Servicios médicos</t>
  </si>
  <si>
    <t>4.4.1.9</t>
  </si>
  <si>
    <t>Otros servicios no especificados</t>
  </si>
  <si>
    <t>ACCESORIOS DE LOS DERECHOS</t>
  </si>
  <si>
    <t>4.5.1</t>
  </si>
  <si>
    <t>4.5.1.1</t>
  </si>
  <si>
    <t>4.5.2</t>
  </si>
  <si>
    <t>4.5.2.1</t>
  </si>
  <si>
    <t>4.5.3</t>
  </si>
  <si>
    <t>4.5.3.1</t>
  </si>
  <si>
    <t>4.5.4</t>
  </si>
  <si>
    <t>4.5.4.1</t>
  </si>
  <si>
    <t>4.5.4.2</t>
  </si>
  <si>
    <t>4.5.4.3</t>
  </si>
  <si>
    <t>4.5.5</t>
  </si>
  <si>
    <t>4.5.5.1</t>
  </si>
  <si>
    <t>4.5.9</t>
  </si>
  <si>
    <t>4.5.9.9</t>
  </si>
  <si>
    <t>PRODUCTOS</t>
  </si>
  <si>
    <t>PRODUCTOS DE TIPO CORRIENTE</t>
  </si>
  <si>
    <t>5.1.1</t>
  </si>
  <si>
    <t>Uso, goce, aprovechamiento o explotación de  bienes de dominio privado</t>
  </si>
  <si>
    <t>5.1.1.1</t>
  </si>
  <si>
    <t>5.1.1.2</t>
  </si>
  <si>
    <t>5.1.1.3</t>
  </si>
  <si>
    <t>5.1.1.4</t>
  </si>
  <si>
    <t>5.1.1.9</t>
  </si>
  <si>
    <t>5.1.2</t>
  </si>
  <si>
    <t>Cementerios de dominio privado</t>
  </si>
  <si>
    <t>5.1.2.1</t>
  </si>
  <si>
    <t>5.1.2.2</t>
  </si>
  <si>
    <t>5.1.2.3</t>
  </si>
  <si>
    <t>5.1.2.9</t>
  </si>
  <si>
    <t>5.1.9</t>
  </si>
  <si>
    <t>Productos diversos</t>
  </si>
  <si>
    <t>5.1.9.1</t>
  </si>
  <si>
    <t>Formas y ediciones impresas</t>
  </si>
  <si>
    <t>5.1.9.2</t>
  </si>
  <si>
    <t>Calcomanías, credenciales, placas, escudos y otros medios de identificación</t>
  </si>
  <si>
    <t>5.1.9.3</t>
  </si>
  <si>
    <t>Depósito de vehículos</t>
  </si>
  <si>
    <t>5.1.9.4</t>
  </si>
  <si>
    <t>Explotación de bienes municipales de dominio privado</t>
  </si>
  <si>
    <t>5.1.9.5</t>
  </si>
  <si>
    <t>Productos o utilidades de talleres y centros de trabajo</t>
  </si>
  <si>
    <t>5.1.9.6</t>
  </si>
  <si>
    <t>Venta de esquilmos, productos de aparcería, desechos y basuras</t>
  </si>
  <si>
    <t>5.1.9.7</t>
  </si>
  <si>
    <t>Venta de productos procedentes de viveros y jardines</t>
  </si>
  <si>
    <t>5.1.9.8</t>
  </si>
  <si>
    <t>Por proporcionar información en documentos o elementos técnicos</t>
  </si>
  <si>
    <t>5.1.9.9</t>
  </si>
  <si>
    <t>Otros productos no especificados</t>
  </si>
  <si>
    <t>PRODUCTOS DE CAPITAL</t>
  </si>
  <si>
    <t>5.2.1</t>
  </si>
  <si>
    <t>Productos de capital</t>
  </si>
  <si>
    <t>5.2.1.1</t>
  </si>
  <si>
    <t>ACCESORIOS DE LOS PRODUCTOS</t>
  </si>
  <si>
    <t>5.3.1</t>
  </si>
  <si>
    <t>5.3.1.9</t>
  </si>
  <si>
    <t>APROVECHAMIENTOS</t>
  </si>
  <si>
    <t>6.1.1</t>
  </si>
  <si>
    <t>Incentivos derivados de la colaboración fiscal</t>
  </si>
  <si>
    <t>6.1.1.1</t>
  </si>
  <si>
    <t>Incentivos de colaboración</t>
  </si>
  <si>
    <t>6.1.2</t>
  </si>
  <si>
    <t>6.1.2.1</t>
  </si>
  <si>
    <t>6.1.3</t>
  </si>
  <si>
    <t>Indemnizaciones</t>
  </si>
  <si>
    <t>6.1.3.1</t>
  </si>
  <si>
    <t>6.1.4</t>
  </si>
  <si>
    <t>Reintegros</t>
  </si>
  <si>
    <t>6.1.4.1</t>
  </si>
  <si>
    <t>6.1.5</t>
  </si>
  <si>
    <t>Aprovechamiento provenientes de obras públicas</t>
  </si>
  <si>
    <t>6.1.5.1</t>
  </si>
  <si>
    <t>Aprovechamientos provenientes de obras públicas</t>
  </si>
  <si>
    <t>6.1.6</t>
  </si>
  <si>
    <t>Aprovechamiento por participaciones derivadas de la aplicación de leyes</t>
  </si>
  <si>
    <t>6.1.6.1</t>
  </si>
  <si>
    <t>6.1.7</t>
  </si>
  <si>
    <t>Aprovechamientos por aportaciones y cooperaciones</t>
  </si>
  <si>
    <t>6.1.7.1</t>
  </si>
  <si>
    <t>APROVECHAMIENTOS DE CAPITAL</t>
  </si>
  <si>
    <t>OTROS APORVECHAMIENTOS</t>
  </si>
  <si>
    <t>6.3.9</t>
  </si>
  <si>
    <t>Otros aprovechamientos</t>
  </si>
  <si>
    <t>6.3.9.9</t>
  </si>
  <si>
    <t>Otros  aprovechamientos</t>
  </si>
  <si>
    <t>ACCESORIOS DE LOS APROVECHAMIENTOS</t>
  </si>
  <si>
    <t>6.4.1</t>
  </si>
  <si>
    <t>6.4.1.9</t>
  </si>
  <si>
    <t>INGRESOS POR VENTAS DE BIENES Y SERVICIOS</t>
  </si>
  <si>
    <t>INGRESOS POR VENTAS DE MERCANCÍAS</t>
  </si>
  <si>
    <t>INGRESOS POR VENTAS DE BIENES Y SERVICIOS PRODUCIDOS EN ESTABLECIMIENTO DEL GOBIERNO</t>
  </si>
  <si>
    <t>7.2.1</t>
  </si>
  <si>
    <t>Producidos en establecimientos del gobierno</t>
  </si>
  <si>
    <t>INGRESOS POR VENTA DE BIENES Y SERVICIOS DE ORGANISMOS DESCENTRALIZADOS</t>
  </si>
  <si>
    <t>7.3.1</t>
  </si>
  <si>
    <t>Producidos por  organismos descentralizados</t>
  </si>
  <si>
    <t>INGRESOS DE OPERACIÓN DE ENTIDADES PARAESTATALES EMPRESARIALES (NO FINANCIERAS)</t>
  </si>
  <si>
    <t>7.4.1</t>
  </si>
  <si>
    <t>Producido por  entidades paraestatales empresiariales (no financieras)</t>
  </si>
  <si>
    <t>INGRESOS NO COMPRENDIDOS EN LAS FRACCIONES DE LA LEY DE INGRESOS CAUSADOS EN EJERCICIOS FISCALES ANTERIORES PENDIENTES DE LIQUIDACIÓN O PAGO</t>
  </si>
  <si>
    <t>7.9.1</t>
  </si>
  <si>
    <t>Impuestos no comprendidos en las fracciones de la ley de ingresos causados en ejercicios fiscales anteriores pendientes de liquidación o pago</t>
  </si>
  <si>
    <t>7.9.2</t>
  </si>
  <si>
    <t>Contribuciones de mejoras, derechos, productos y aprovechamientos no comprendidos en las fracciones de la ley de ingreso causada en ejercicios fiscales anteriores pendientes de liquidación o pago</t>
  </si>
  <si>
    <t>PARTICIPACIONES Y APORTACIONES</t>
  </si>
  <si>
    <t>PARTICIPACIONES</t>
  </si>
  <si>
    <t>8.1.1</t>
  </si>
  <si>
    <t>Participaciones</t>
  </si>
  <si>
    <t>8.1.1.1</t>
  </si>
  <si>
    <t>Federales</t>
  </si>
  <si>
    <t>8.1.1.2</t>
  </si>
  <si>
    <t>Estatales</t>
  </si>
  <si>
    <t>APORTACIONES</t>
  </si>
  <si>
    <t>8.2.1</t>
  </si>
  <si>
    <t>Aportaciones federales</t>
  </si>
  <si>
    <t>8.2.1.1</t>
  </si>
  <si>
    <t>Del fondo de infraestructura social municipal</t>
  </si>
  <si>
    <t>8.2.1.2</t>
  </si>
  <si>
    <t>Rendimientos financieros del fondo de aportaciones para la infraestructura social</t>
  </si>
  <si>
    <t>8.2.1.3</t>
  </si>
  <si>
    <t>Del fondo para el fortalecimiento municipal</t>
  </si>
  <si>
    <t>8.2.1.4</t>
  </si>
  <si>
    <t>Rendimientos financieros del fondo de aportaciones para el fortalecimiento municipal</t>
  </si>
  <si>
    <t>CONVENIOS</t>
  </si>
  <si>
    <t>8.3.1</t>
  </si>
  <si>
    <t>Convenios</t>
  </si>
  <si>
    <t>8.3.1.1</t>
  </si>
  <si>
    <t>Derivados del Gobierno Federal</t>
  </si>
  <si>
    <t>8.3.1.2</t>
  </si>
  <si>
    <t>Derivados del Gobierno Estatal</t>
  </si>
  <si>
    <t>8.3.1.9</t>
  </si>
  <si>
    <t>Otros Convenios</t>
  </si>
  <si>
    <t>TRANSFERENCIAS, ASIGNACIONES, SUBSIDIOS Y  OTRAS AYUDAS</t>
  </si>
  <si>
    <t>TRANSFERENCIAS INTERNAS Y ASIGNACIONES AL SECTOR PÚBLICO</t>
  </si>
  <si>
    <t>9.1.1</t>
  </si>
  <si>
    <t>Transferencias internas y asignaciones al sector público</t>
  </si>
  <si>
    <t>9.1.1.1</t>
  </si>
  <si>
    <t>TRANSFERENCIAS AL RESTO DEL SECTOR PÚBLICO</t>
  </si>
  <si>
    <t>SUBSIDIOS Y SUBVENCIONES</t>
  </si>
  <si>
    <t>9.3.1</t>
  </si>
  <si>
    <t>Subsidio</t>
  </si>
  <si>
    <t>9.3.1.1</t>
  </si>
  <si>
    <t>9.3.2</t>
  </si>
  <si>
    <t>Subvenciones</t>
  </si>
  <si>
    <t>9.3.2.1</t>
  </si>
  <si>
    <t>AYUDAS SOCIALES</t>
  </si>
  <si>
    <t>9.4.1</t>
  </si>
  <si>
    <t>Donativos</t>
  </si>
  <si>
    <t>9.4.1.1</t>
  </si>
  <si>
    <t>Efectivo</t>
  </si>
  <si>
    <t>9.4.1.2</t>
  </si>
  <si>
    <t>Especie</t>
  </si>
  <si>
    <t>PENSIONES Y JUBILACIONES</t>
  </si>
  <si>
    <t>TRANSFERENCIAS A FIDEICOMISOS, MANDATOS Y ANÁLOGOS</t>
  </si>
  <si>
    <t>9.6.1</t>
  </si>
  <si>
    <t>Transferencias</t>
  </si>
  <si>
    <t>9.6.1.1</t>
  </si>
  <si>
    <t>Fideicomisos</t>
  </si>
  <si>
    <t>9.6.1.2</t>
  </si>
  <si>
    <t>Mandatos</t>
  </si>
  <si>
    <t>9.6.1.9</t>
  </si>
  <si>
    <t xml:space="preserve">OTROS INGRESOS Y BENEFICIOS </t>
  </si>
  <si>
    <t>Ingresos financieros</t>
  </si>
  <si>
    <t>10.1.1</t>
  </si>
  <si>
    <t>10.1.2</t>
  </si>
  <si>
    <t>Otros ingresos financieros</t>
  </si>
  <si>
    <t>Diferencias por tipo de cambio a Favor en Efectivo y Equivalentes</t>
  </si>
  <si>
    <t>10.2.1</t>
  </si>
  <si>
    <t>Otros Ingresos y Beneficios Varios</t>
  </si>
  <si>
    <t>10.3.9</t>
  </si>
  <si>
    <t>Otros ingresos y beneficios varios</t>
  </si>
  <si>
    <t>INGRESOS DERIVADOS DE FINANCIAMIENTO</t>
  </si>
  <si>
    <t>ENDEUDAMIENTO INTERNO</t>
  </si>
  <si>
    <t>11.1.1</t>
  </si>
  <si>
    <t>Financiamientos</t>
  </si>
  <si>
    <t>11.1.1.1</t>
  </si>
  <si>
    <t>Banca oficial</t>
  </si>
  <si>
    <t>11.1.1.2</t>
  </si>
  <si>
    <t>Banca comercial</t>
  </si>
  <si>
    <t>11.1.1.9</t>
  </si>
  <si>
    <t>Otros financiamientos no especificados</t>
  </si>
  <si>
    <t>ENDEUDAMIENTO EXTERNO</t>
  </si>
  <si>
    <t>REMANENTES DEL EJERICIO ANTERIOR</t>
  </si>
  <si>
    <t>RECURSOS FISCALES</t>
  </si>
  <si>
    <t>RECURSOS FEDERALES</t>
  </si>
  <si>
    <t>RECURSOS ESTATALES</t>
  </si>
  <si>
    <t>TOTAL DE INGRESOS</t>
  </si>
  <si>
    <t>DEPENDENCIA/CENTRO DE COSTOS</t>
  </si>
  <si>
    <t>TIPO DE GASTO</t>
  </si>
  <si>
    <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</si>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</sst>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Red]\-&quot;$&quot;#,##0.00"/>
    <numFmt numFmtId="41" formatCode="_-* #,##0_-;\-* #,##0_-;_-* &quot;-&quot;_-;_-@_-"/>
    <numFmt numFmtId="43" formatCode="_-* #,##0.00_-;\-* #,##0.00_-;_-* &quot;-&quot;??_-;_-@_-"/>
    <numFmt numFmtId="164" formatCode="_(* #,##0.00_);_(* \(#,##0.00\);_(* &quot;-&quot;??_);_(@_)"/>
    <numFmt numFmtId="165" formatCode="0_ ;\-0\ "/>
    <numFmt numFmtId="166" formatCode="_-[$€]* #,##0.00_-;\-[$€]* #,##0.00_-;_-[$€]* &quot;-&quot;??_-;_-@_-"/>
    <numFmt numFmtId="167" formatCode="_-\$* #,##0.00_-;&quot;-$&quot;* #,##0.00_-;_-\$* \-??_-;_-@_-"/>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rgb="FF080000"/>
      <name val="Calibri"/>
      <family val="2"/>
      <scheme val="minor"/>
    </font>
    <font>
      <b/>
      <sz val="11"/>
      <color theme="0"/>
      <name val="Calibri"/>
      <family val="2"/>
      <scheme val="minor"/>
    </font>
    <font>
      <b/>
      <sz val="18"/>
      <color theme="1"/>
      <name val="Calibri"/>
      <family val="2"/>
      <scheme val="minor"/>
    </font>
    <font>
      <b/>
      <sz val="16"/>
      <color theme="1"/>
      <name val="Calibri"/>
      <family val="2"/>
      <scheme val="minor"/>
    </font>
    <font>
      <b/>
      <sz val="12"/>
      <name val="Calibri"/>
      <family val="2"/>
      <scheme val="minor"/>
    </font>
    <font>
      <b/>
      <sz val="12"/>
      <color theme="0"/>
      <name val="Calibri"/>
      <family val="2"/>
      <scheme val="minor"/>
    </font>
    <font>
      <sz val="12"/>
      <name val="Calibri"/>
      <family val="2"/>
      <scheme val="minor"/>
    </font>
    <font>
      <b/>
      <sz val="11"/>
      <name val="Calibri"/>
      <family val="2"/>
      <scheme val="minor"/>
    </font>
    <font>
      <b/>
      <sz val="12"/>
      <color theme="1"/>
      <name val="Calibri"/>
      <family val="2"/>
      <scheme val="minor"/>
    </font>
    <font>
      <b/>
      <sz val="12"/>
      <color indexed="8"/>
      <name val="Calibri"/>
      <family val="2"/>
      <scheme val="minor"/>
    </font>
    <font>
      <sz val="12"/>
      <color indexed="8"/>
      <name val="Calibri"/>
      <family val="2"/>
      <scheme val="minor"/>
    </font>
    <font>
      <sz val="12"/>
      <color rgb="FF000000"/>
      <name val="Arial"/>
      <family val="2"/>
    </font>
    <font>
      <sz val="12"/>
      <color theme="1"/>
      <name val="Calibri"/>
      <family val="2"/>
      <scheme val="minor"/>
    </font>
    <font>
      <b/>
      <sz val="12"/>
      <name val="Calibri"/>
      <family val="2"/>
    </font>
    <font>
      <i/>
      <sz val="10"/>
      <color indexed="8"/>
      <name val="Calibri"/>
      <family val="2"/>
      <scheme val="minor"/>
    </font>
    <font>
      <sz val="10"/>
      <color theme="1"/>
      <name val="Calibri"/>
      <family val="2"/>
      <scheme val="minor"/>
    </font>
    <font>
      <sz val="11"/>
      <name val="Calibri"/>
      <family val="2"/>
      <scheme val="minor"/>
    </font>
    <font>
      <sz val="12"/>
      <color theme="0"/>
      <name val="Calibri"/>
      <family val="2"/>
      <scheme val="minor"/>
    </font>
    <font>
      <sz val="11"/>
      <color rgb="FF000000"/>
      <name val="Arial"/>
      <family val="2"/>
    </font>
    <font>
      <b/>
      <sz val="12"/>
      <color indexed="8"/>
      <name val="Calibri"/>
      <family val="2"/>
    </font>
    <font>
      <sz val="12"/>
      <color indexed="8"/>
      <name val="Calibri"/>
      <family val="2"/>
    </font>
    <font>
      <b/>
      <sz val="11"/>
      <color indexed="8"/>
      <name val="Calibri"/>
      <family val="2"/>
      <scheme val="minor"/>
    </font>
    <font>
      <sz val="10"/>
      <color indexed="8"/>
      <name val="Calibri"/>
      <family val="2"/>
      <scheme val="minor"/>
    </font>
    <font>
      <sz val="12"/>
      <name val="Calibri"/>
      <family val="2"/>
    </font>
    <font>
      <b/>
      <i/>
      <sz val="12"/>
      <color theme="0"/>
      <name val="Calibri"/>
      <family val="2"/>
    </font>
    <font>
      <b/>
      <sz val="12"/>
      <color theme="0"/>
      <name val="Calibri"/>
      <family val="2"/>
    </font>
    <font>
      <sz val="10"/>
      <color indexed="81"/>
      <name val="Tahoma"/>
      <family val="2"/>
    </font>
    <font>
      <b/>
      <sz val="10"/>
      <color indexed="81"/>
      <name val="Tahoma"/>
      <family val="2"/>
    </font>
    <font>
      <b/>
      <sz val="12"/>
      <color indexed="81"/>
      <name val="Arial"/>
      <family val="2"/>
    </font>
    <font>
      <sz val="12"/>
      <color indexed="81"/>
      <name val="Arial"/>
      <family val="2"/>
    </font>
    <font>
      <sz val="8"/>
      <color indexed="81"/>
      <name val="Tahoma"/>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11"/>
      <color indexed="8"/>
      <name val="Calibri"/>
      <family val="2"/>
    </font>
    <font>
      <sz val="11"/>
      <color indexed="9"/>
      <name val="Calibri"/>
      <family val="2"/>
    </font>
    <font>
      <sz val="11"/>
      <color indexed="8"/>
      <name val="Calibri"/>
      <family val="2"/>
      <charset val="1"/>
    </font>
    <font>
      <b/>
      <sz val="18"/>
      <color rgb="FF1F497D"/>
      <name val="Cambria"/>
      <family val="2"/>
      <charset val="1"/>
    </font>
    <font>
      <b/>
      <sz val="18"/>
      <color indexed="62"/>
      <name val="Cambria"/>
      <family val="2"/>
    </font>
    <font>
      <sz val="11"/>
      <color theme="9" tint="0.79998168889431442"/>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5" tint="0.39997558519241921"/>
        <bgColor indexed="64"/>
      </patternFill>
    </fill>
    <fill>
      <patternFill patternType="solid">
        <fgColor rgb="FF00B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E6CB"/>
        <bgColor indexed="64"/>
      </patternFill>
    </fill>
    <fill>
      <patternFill patternType="solid">
        <fgColor rgb="FF00A79D"/>
        <bgColor indexed="64"/>
      </patternFill>
    </fill>
    <fill>
      <patternFill patternType="solid">
        <fgColor rgb="FFFFF2D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theme="4" tint="0.79998168889431442"/>
      </right>
      <top style="thin">
        <color indexed="64"/>
      </top>
      <bottom/>
      <diagonal/>
    </border>
    <border>
      <left style="thin">
        <color theme="4" tint="0.79998168889431442"/>
      </left>
      <right style="thin">
        <color theme="4" tint="0.79998168889431442"/>
      </right>
      <top style="thin">
        <color indexed="64"/>
      </top>
      <bottom/>
      <diagonal/>
    </border>
    <border>
      <left style="thin">
        <color theme="4" tint="0.79998168889431442"/>
      </left>
      <right style="thin">
        <color indexed="64"/>
      </right>
      <top style="thin">
        <color indexed="64"/>
      </top>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4" tint="0.79992065187536243"/>
      </right>
      <top style="thin">
        <color theme="4" tint="0.79992065187536243"/>
      </top>
      <bottom style="thin">
        <color theme="4" tint="0.79992065187536243"/>
      </bottom>
      <diagonal/>
    </border>
    <border>
      <left style="thin">
        <color theme="4" tint="0.79992065187536243"/>
      </left>
      <right/>
      <top style="thin">
        <color theme="4" tint="0.79992065187536243"/>
      </top>
      <bottom style="thin">
        <color theme="4" tint="0.79992065187536243"/>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theme="0"/>
      </left>
      <right style="thin">
        <color theme="4" tint="0.79998168889431442"/>
      </right>
      <top style="thin">
        <color theme="4" tint="0.79992065187536243"/>
      </top>
      <bottom/>
      <diagonal/>
    </border>
    <border>
      <left style="thin">
        <color theme="4" tint="0.79998168889431442"/>
      </left>
      <right style="thin">
        <color indexed="64"/>
      </right>
      <top style="thin">
        <color theme="4" tint="0.79998168889431442"/>
      </top>
      <bottom style="thin">
        <color theme="4" tint="0.79998168889431442"/>
      </bottom>
      <diagonal/>
    </border>
    <border>
      <left style="thin">
        <color indexed="64"/>
      </left>
      <right style="thin">
        <color theme="4" tint="0.79992065187536243"/>
      </right>
      <top style="thin">
        <color theme="4" tint="0.79992065187536243"/>
      </top>
      <bottom/>
      <diagonal/>
    </border>
    <border>
      <left style="thin">
        <color theme="4" tint="0.79992065187536243"/>
      </left>
      <right/>
      <top style="thin">
        <color theme="4" tint="0.79992065187536243"/>
      </top>
      <bottom/>
      <diagonal/>
    </border>
    <border>
      <left style="thin">
        <color theme="0"/>
      </left>
      <right style="thin">
        <color theme="0"/>
      </right>
      <top style="thin">
        <color indexed="64"/>
      </top>
      <bottom style="medium">
        <color theme="1"/>
      </bottom>
      <diagonal/>
    </border>
    <border>
      <left style="thin">
        <color theme="0"/>
      </left>
      <right style="thin">
        <color theme="0"/>
      </right>
      <top/>
      <bottom style="medium">
        <color theme="1"/>
      </bottom>
      <diagonal/>
    </border>
    <border>
      <left style="thin">
        <color theme="0"/>
      </left>
      <right style="thin">
        <color theme="4" tint="0.79998168889431442"/>
      </right>
      <top/>
      <bottom/>
      <diagonal/>
    </border>
    <border>
      <left style="thin">
        <color indexed="64"/>
      </left>
      <right style="hair">
        <color indexed="64"/>
      </right>
      <top style="medium">
        <color theme="1"/>
      </top>
      <bottom style="hair">
        <color indexed="64"/>
      </bottom>
      <diagonal/>
    </border>
    <border>
      <left style="hair">
        <color indexed="64"/>
      </left>
      <right style="hair">
        <color indexed="64"/>
      </right>
      <top style="medium">
        <color theme="1"/>
      </top>
      <bottom style="hair">
        <color indexed="64"/>
      </bottom>
      <diagonal/>
    </border>
    <border>
      <left style="hair">
        <color indexed="64"/>
      </left>
      <right style="medium">
        <color theme="1"/>
      </right>
      <top style="medium">
        <color theme="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indexed="64"/>
      </left>
      <right style="medium">
        <color theme="1"/>
      </right>
      <top style="hair">
        <color indexed="64"/>
      </top>
      <bottom style="hair">
        <color indexed="64"/>
      </bottom>
      <diagonal/>
    </border>
    <border>
      <left/>
      <right style="hair">
        <color theme="0" tint="-0.499984740745262"/>
      </right>
      <top/>
      <bottom/>
      <diagonal/>
    </border>
    <border>
      <left style="hair">
        <color indexed="64"/>
      </left>
      <right style="hair">
        <color theme="0" tint="-0.499984740745262"/>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theme="1"/>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indexed="64"/>
      </right>
      <top style="thin">
        <color theme="4" tint="0.79998168889431442"/>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theme="4" tint="0.79998168889431442"/>
      </right>
      <top style="thin">
        <color theme="4" tint="0.79998168889431442"/>
      </top>
      <bottom style="thin">
        <color indexed="64"/>
      </bottom>
      <diagonal/>
    </border>
    <border>
      <left style="thin">
        <color theme="4" tint="0.79998168889431442"/>
      </left>
      <right style="thin">
        <color theme="4" tint="0.79998168889431442"/>
      </right>
      <top style="thin">
        <color theme="4" tint="0.79998168889431442"/>
      </top>
      <bottom style="thin">
        <color indexed="64"/>
      </bottom>
      <diagonal/>
    </border>
    <border>
      <left style="thin">
        <color theme="4" tint="0.79998168889431442"/>
      </left>
      <right style="thin">
        <color indexed="64"/>
      </right>
      <top style="thin">
        <color theme="4" tint="0.79998168889431442"/>
      </top>
      <bottom style="thin">
        <color indexed="64"/>
      </bottom>
      <diagonal/>
    </border>
    <border>
      <left style="thin">
        <color theme="4" tint="0.79998168889431442"/>
      </left>
      <right style="thin">
        <color theme="4" tint="0.79998168889431442"/>
      </right>
      <top/>
      <bottom style="thin">
        <color theme="4" tint="0.79998168889431442"/>
      </bottom>
      <diagonal/>
    </border>
  </borders>
  <cellStyleXfs count="41">
    <xf numFmtId="0" fontId="0" fillId="0" borderId="0"/>
    <xf numFmtId="43" fontId="1"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1" fillId="22"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1" fillId="21"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1" fillId="21" borderId="0" applyNumberFormat="0" applyBorder="0" applyAlignment="0" applyProtection="0"/>
    <xf numFmtId="0" fontId="4" fillId="24"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 fillId="20" borderId="0" applyNumberFormat="0" applyBorder="0" applyAlignment="0" applyProtection="0"/>
    <xf numFmtId="0" fontId="4" fillId="25" borderId="0" applyNumberFormat="0" applyBorder="0" applyAlignment="0" applyProtection="0"/>
    <xf numFmtId="0" fontId="41" fillId="25" borderId="0" applyNumberFormat="0" applyBorder="0" applyAlignment="0" applyProtection="0"/>
    <xf numFmtId="166" fontId="3" fillId="0" borderId="0" applyFont="0" applyFill="0" applyBorder="0" applyAlignment="0" applyProtection="0"/>
    <xf numFmtId="167" fontId="42" fillId="0" borderId="0"/>
    <xf numFmtId="0" fontId="1" fillId="0" borderId="0"/>
    <xf numFmtId="0" fontId="42" fillId="0" borderId="0"/>
    <xf numFmtId="0" fontId="1" fillId="0" borderId="0"/>
    <xf numFmtId="0" fontId="42" fillId="0" borderId="0"/>
    <xf numFmtId="0" fontId="1" fillId="0" borderId="0"/>
    <xf numFmtId="0" fontId="3" fillId="0" borderId="0"/>
    <xf numFmtId="9" fontId="3" fillId="0" borderId="0" applyFont="0" applyFill="0" applyBorder="0" applyAlignment="0" applyProtection="0"/>
    <xf numFmtId="0" fontId="43" fillId="0" borderId="0"/>
    <xf numFmtId="0" fontId="44" fillId="0" borderId="0" applyNumberFormat="0" applyFill="0" applyBorder="0" applyAlignment="0" applyProtection="0"/>
  </cellStyleXfs>
  <cellXfs count="239">
    <xf numFmtId="0" fontId="0" fillId="0" borderId="0" xfId="0"/>
    <xf numFmtId="0" fontId="2" fillId="0" borderId="0" xfId="0" applyFont="1"/>
    <xf numFmtId="0" fontId="2" fillId="2" borderId="0" xfId="0" applyFont="1" applyFill="1"/>
    <xf numFmtId="4" fontId="2" fillId="3" borderId="0" xfId="0" applyNumberFormat="1" applyFont="1" applyFill="1"/>
    <xf numFmtId="4" fontId="2" fillId="4" borderId="0" xfId="0" applyNumberFormat="1" applyFont="1" applyFill="1"/>
    <xf numFmtId="4" fontId="2" fillId="5" borderId="0" xfId="0" applyNumberFormat="1" applyFont="1" applyFill="1"/>
    <xf numFmtId="4" fontId="2" fillId="6" borderId="0" xfId="0" applyNumberFormat="1" applyFont="1" applyFill="1"/>
    <xf numFmtId="0" fontId="0" fillId="7" borderId="0" xfId="0" applyFill="1"/>
    <xf numFmtId="4" fontId="0" fillId="0" borderId="0" xfId="0" applyNumberFormat="1"/>
    <xf numFmtId="4" fontId="0" fillId="8" borderId="0" xfId="0" applyNumberFormat="1" applyFill="1"/>
    <xf numFmtId="4" fontId="0" fillId="9" borderId="0" xfId="0" applyNumberFormat="1" applyFill="1"/>
    <xf numFmtId="4" fontId="0" fillId="10" borderId="0" xfId="0" applyNumberFormat="1" applyFill="1"/>
    <xf numFmtId="4" fontId="0" fillId="0" borderId="0" xfId="0" applyNumberFormat="1" applyFill="1"/>
    <xf numFmtId="0" fontId="0" fillId="2" borderId="0" xfId="0" applyFill="1"/>
    <xf numFmtId="4" fontId="0" fillId="2" borderId="0" xfId="0" applyNumberFormat="1" applyFill="1"/>
    <xf numFmtId="0" fontId="0" fillId="10" borderId="0" xfId="0" applyFill="1"/>
    <xf numFmtId="4" fontId="0" fillId="5" borderId="0" xfId="0" applyNumberFormat="1" applyFill="1"/>
    <xf numFmtId="4" fontId="0" fillId="7" borderId="0" xfId="0" applyNumberFormat="1" applyFill="1"/>
    <xf numFmtId="4" fontId="0" fillId="11" borderId="0" xfId="0" applyNumberFormat="1" applyFill="1"/>
    <xf numFmtId="43" fontId="0" fillId="0" borderId="0" xfId="1" applyFont="1"/>
    <xf numFmtId="43"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vertical="center" wrapText="1"/>
    </xf>
    <xf numFmtId="4" fontId="0" fillId="0" borderId="0" xfId="0" applyNumberFormat="1" applyAlignment="1">
      <alignment horizontal="right" vertical="center" wrapText="1"/>
    </xf>
    <xf numFmtId="0" fontId="0" fillId="0" borderId="0" xfId="0" pivotButton="1" applyAlignment="1">
      <alignment wrapText="1"/>
    </xf>
    <xf numFmtId="0" fontId="0" fillId="0" borderId="0" xfId="0" pivotButton="1" applyAlignment="1">
      <alignment horizontal="center" vertical="center" wrapText="1"/>
    </xf>
    <xf numFmtId="0" fontId="0" fillId="0" borderId="0" xfId="0" applyAlignment="1">
      <alignment horizontal="left" indent="1"/>
    </xf>
    <xf numFmtId="43" fontId="0" fillId="0" borderId="0" xfId="1" applyFont="1" applyAlignment="1">
      <alignment horizontal="center" vertical="center" wrapText="1"/>
    </xf>
    <xf numFmtId="0" fontId="0" fillId="0" borderId="0" xfId="0" applyAlignment="1">
      <alignment horizontal="left" indent="2"/>
    </xf>
    <xf numFmtId="4" fontId="2" fillId="0" borderId="0" xfId="0" applyNumberFormat="1" applyFont="1"/>
    <xf numFmtId="0" fontId="0" fillId="0" borderId="0" xfId="0" applyFill="1"/>
    <xf numFmtId="0" fontId="0" fillId="0" borderId="0" xfId="0" pivotButton="1" applyAlignment="1">
      <alignment horizontal="center" vertical="center"/>
    </xf>
    <xf numFmtId="4" fontId="0" fillId="0" borderId="0" xfId="1" applyNumberFormat="1" applyFont="1"/>
    <xf numFmtId="8" fontId="0" fillId="0" borderId="0" xfId="0" applyNumberFormat="1"/>
    <xf numFmtId="43" fontId="5" fillId="11" borderId="0" xfId="1" applyFont="1" applyFill="1" applyAlignment="1"/>
    <xf numFmtId="0" fontId="0" fillId="0" borderId="0" xfId="0"/>
    <xf numFmtId="43" fontId="5" fillId="0" borderId="0" xfId="1" applyFont="1" applyAlignment="1"/>
    <xf numFmtId="43" fontId="0" fillId="0" borderId="0" xfId="1" applyFont="1"/>
    <xf numFmtId="0" fontId="0" fillId="0" borderId="3" xfId="0" applyFill="1" applyBorder="1" applyAlignment="1">
      <alignment horizontal="right"/>
    </xf>
    <xf numFmtId="0" fontId="0" fillId="0" borderId="4" xfId="0" applyFill="1" applyBorder="1" applyAlignment="1">
      <alignment horizontal="right"/>
    </xf>
    <xf numFmtId="0" fontId="0" fillId="0" borderId="5" xfId="0" applyFill="1" applyBorder="1" applyAlignment="1">
      <alignment horizontal="right"/>
    </xf>
    <xf numFmtId="0" fontId="0" fillId="0" borderId="6" xfId="0" applyFill="1" applyBorder="1" applyAlignment="1">
      <alignment horizontal="right"/>
    </xf>
    <xf numFmtId="0" fontId="0" fillId="0" borderId="7" xfId="0" applyFill="1" applyBorder="1" applyAlignment="1">
      <alignment horizontal="right"/>
    </xf>
    <xf numFmtId="0" fontId="0" fillId="0" borderId="0" xfId="0" applyFill="1" applyBorder="1" applyAlignment="1">
      <alignment horizontal="right"/>
    </xf>
    <xf numFmtId="0" fontId="2" fillId="0" borderId="7"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6" xfId="0" applyFont="1" applyFill="1" applyBorder="1" applyAlignment="1">
      <alignment horizontal="right" vertical="center" wrapText="1"/>
    </xf>
    <xf numFmtId="0" fontId="2" fillId="0" borderId="7" xfId="0" applyFont="1" applyBorder="1" applyAlignment="1">
      <alignment horizontal="right" vertical="center" wrapText="1"/>
    </xf>
    <xf numFmtId="0" fontId="10" fillId="13" borderId="22" xfId="0" applyFont="1" applyFill="1" applyBorder="1" applyAlignment="1" applyProtection="1">
      <alignment horizontal="center" vertical="center" wrapText="1"/>
    </xf>
    <xf numFmtId="0" fontId="10" fillId="13" borderId="23" xfId="0" applyFont="1" applyFill="1" applyBorder="1" applyAlignment="1" applyProtection="1">
      <alignment horizontal="left" vertical="center" wrapText="1"/>
    </xf>
    <xf numFmtId="3" fontId="10" fillId="13" borderId="23" xfId="0" applyNumberFormat="1" applyFont="1" applyFill="1" applyBorder="1" applyAlignment="1" applyProtection="1"/>
    <xf numFmtId="43" fontId="10" fillId="13" borderId="24" xfId="1" applyFont="1" applyFill="1" applyBorder="1" applyAlignment="1" applyProtection="1">
      <alignment vertical="center"/>
    </xf>
    <xf numFmtId="0" fontId="0" fillId="0" borderId="6" xfId="0" applyFill="1" applyBorder="1" applyAlignment="1">
      <alignment horizontal="right" vertical="center"/>
    </xf>
    <xf numFmtId="0" fontId="0" fillId="0" borderId="7" xfId="0" applyFill="1" applyBorder="1" applyAlignment="1">
      <alignment horizontal="right" vertical="center"/>
    </xf>
    <xf numFmtId="0" fontId="0" fillId="0" borderId="16" xfId="0" applyFill="1" applyBorder="1" applyAlignment="1">
      <alignment horizontal="right" vertical="center"/>
    </xf>
    <xf numFmtId="0" fontId="0" fillId="0" borderId="7" xfId="0" applyBorder="1" applyAlignment="1">
      <alignment horizontal="right" vertical="center"/>
    </xf>
    <xf numFmtId="0" fontId="11" fillId="14" borderId="25" xfId="8" applyFont="1" applyFill="1" applyBorder="1" applyAlignment="1" applyProtection="1">
      <alignment horizontal="center" vertical="center"/>
    </xf>
    <xf numFmtId="0" fontId="9" fillId="14" borderId="26" xfId="0" applyFont="1" applyFill="1" applyBorder="1" applyAlignment="1" applyProtection="1">
      <alignment horizontal="left" vertical="center" wrapText="1"/>
    </xf>
    <xf numFmtId="41" fontId="12" fillId="14" borderId="27" xfId="0" applyNumberFormat="1" applyFont="1" applyFill="1" applyBorder="1" applyAlignment="1" applyProtection="1">
      <alignment vertical="center"/>
    </xf>
    <xf numFmtId="43" fontId="9" fillId="14" borderId="28" xfId="1" applyFont="1" applyFill="1" applyBorder="1" applyAlignment="1" applyProtection="1">
      <alignment vertical="center"/>
    </xf>
    <xf numFmtId="0" fontId="13" fillId="0" borderId="6"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16" xfId="0" applyFont="1" applyFill="1" applyBorder="1" applyAlignment="1">
      <alignment horizontal="right" vertical="center"/>
    </xf>
    <xf numFmtId="0" fontId="13" fillId="0" borderId="7" xfId="0" applyFont="1" applyBorder="1" applyAlignment="1">
      <alignment horizontal="right" vertical="center"/>
    </xf>
    <xf numFmtId="0" fontId="14" fillId="14" borderId="26" xfId="0" applyFont="1" applyFill="1" applyBorder="1" applyAlignment="1" applyProtection="1">
      <alignment horizontal="left" vertical="center" wrapText="1"/>
    </xf>
    <xf numFmtId="41" fontId="2" fillId="14" borderId="27" xfId="0" applyNumberFormat="1" applyFont="1" applyFill="1" applyBorder="1" applyAlignment="1" applyProtection="1">
      <alignment vertical="center"/>
    </xf>
    <xf numFmtId="43" fontId="13" fillId="14" borderId="28" xfId="1" applyFont="1" applyFill="1" applyBorder="1" applyAlignment="1" applyProtection="1">
      <alignment horizontal="right" vertical="center"/>
    </xf>
    <xf numFmtId="0" fontId="11" fillId="0" borderId="25" xfId="8" applyFont="1" applyFill="1" applyBorder="1" applyAlignment="1" applyProtection="1">
      <alignment horizontal="center" vertical="center"/>
    </xf>
    <xf numFmtId="0" fontId="15" fillId="0" borderId="26" xfId="0" applyFont="1" applyFill="1" applyBorder="1" applyAlignment="1">
      <alignment horizontal="left" vertical="center" wrapText="1"/>
    </xf>
    <xf numFmtId="3" fontId="16" fillId="0" borderId="0" xfId="0" applyNumberFormat="1" applyFont="1"/>
    <xf numFmtId="43" fontId="17" fillId="0" borderId="28" xfId="1" applyFont="1" applyBorder="1" applyAlignment="1" applyProtection="1">
      <alignment horizontal="right"/>
    </xf>
    <xf numFmtId="0" fontId="17" fillId="0" borderId="6" xfId="0" applyFont="1" applyFill="1" applyBorder="1" applyAlignment="1">
      <alignment horizontal="right" vertical="center"/>
    </xf>
    <xf numFmtId="0" fontId="17" fillId="0" borderId="7" xfId="0" applyFont="1" applyFill="1" applyBorder="1" applyAlignment="1">
      <alignment horizontal="right" vertical="center"/>
    </xf>
    <xf numFmtId="0" fontId="17" fillId="0" borderId="16" xfId="0" applyFont="1" applyFill="1" applyBorder="1" applyAlignment="1">
      <alignment horizontal="right" vertical="center"/>
    </xf>
    <xf numFmtId="0" fontId="17" fillId="0" borderId="7" xfId="0" applyFont="1" applyBorder="1" applyAlignment="1">
      <alignment horizontal="right" vertical="center"/>
    </xf>
    <xf numFmtId="41" fontId="12" fillId="0" borderId="27" xfId="0" applyNumberFormat="1" applyFont="1" applyFill="1" applyBorder="1" applyAlignment="1" applyProtection="1">
      <alignment horizontal="right" vertical="center"/>
    </xf>
    <xf numFmtId="0" fontId="9" fillId="0" borderId="6" xfId="0" applyFont="1" applyFill="1" applyBorder="1" applyAlignment="1">
      <alignment horizontal="right" vertical="center"/>
    </xf>
    <xf numFmtId="0" fontId="9" fillId="0" borderId="7" xfId="0" applyFont="1" applyFill="1" applyBorder="1" applyAlignment="1">
      <alignment horizontal="right" vertical="center"/>
    </xf>
    <xf numFmtId="0" fontId="9" fillId="0" borderId="16" xfId="0" applyFont="1" applyFill="1" applyBorder="1" applyAlignment="1">
      <alignment horizontal="right" vertical="center"/>
    </xf>
    <xf numFmtId="0" fontId="9" fillId="14" borderId="7" xfId="0" applyFont="1" applyFill="1" applyBorder="1" applyAlignment="1">
      <alignment horizontal="right" vertical="center"/>
    </xf>
    <xf numFmtId="0" fontId="14" fillId="14" borderId="26" xfId="0" applyFont="1" applyFill="1" applyBorder="1" applyAlignment="1">
      <alignment horizontal="left" vertical="center" wrapText="1"/>
    </xf>
    <xf numFmtId="43" fontId="13" fillId="14" borderId="28" xfId="1" applyFont="1" applyFill="1" applyBorder="1" applyAlignment="1" applyProtection="1">
      <alignment vertical="center"/>
    </xf>
    <xf numFmtId="0" fontId="13" fillId="12" borderId="7" xfId="0" applyFont="1" applyFill="1" applyBorder="1" applyAlignment="1">
      <alignment horizontal="right" vertical="center"/>
    </xf>
    <xf numFmtId="43" fontId="9" fillId="14" borderId="28" xfId="1" applyFont="1" applyFill="1" applyBorder="1" applyAlignment="1" applyProtection="1">
      <alignment horizontal="right" vertical="center"/>
    </xf>
    <xf numFmtId="0" fontId="18" fillId="0" borderId="6" xfId="0" applyFont="1" applyFill="1" applyBorder="1" applyAlignment="1">
      <alignment horizontal="right" vertical="center"/>
    </xf>
    <xf numFmtId="0" fontId="18" fillId="0" borderId="7" xfId="0" applyFont="1" applyFill="1" applyBorder="1" applyAlignment="1">
      <alignment horizontal="right" vertical="center"/>
    </xf>
    <xf numFmtId="0" fontId="18" fillId="0" borderId="16" xfId="0" applyFont="1" applyFill="1" applyBorder="1" applyAlignment="1">
      <alignment horizontal="right" vertical="center"/>
    </xf>
    <xf numFmtId="0" fontId="18" fillId="12" borderId="7" xfId="0" applyFont="1" applyFill="1" applyBorder="1" applyAlignment="1">
      <alignment horizontal="right" vertical="center"/>
    </xf>
    <xf numFmtId="43" fontId="12" fillId="14" borderId="27" xfId="0" applyNumberFormat="1" applyFont="1" applyFill="1" applyBorder="1" applyAlignment="1" applyProtection="1">
      <alignment vertical="center"/>
    </xf>
    <xf numFmtId="0" fontId="9" fillId="12" borderId="7" xfId="0" applyFont="1" applyFill="1" applyBorder="1" applyAlignment="1">
      <alignment horizontal="right" vertical="center"/>
    </xf>
    <xf numFmtId="0" fontId="13" fillId="14" borderId="6" xfId="0" applyFont="1" applyFill="1" applyBorder="1" applyAlignment="1">
      <alignment horizontal="right" vertical="center"/>
    </xf>
    <xf numFmtId="0" fontId="13" fillId="14" borderId="7" xfId="0" applyFont="1" applyFill="1" applyBorder="1" applyAlignment="1">
      <alignment horizontal="right" vertical="center"/>
    </xf>
    <xf numFmtId="0" fontId="13" fillId="14" borderId="16" xfId="0" applyFont="1" applyFill="1" applyBorder="1" applyAlignment="1">
      <alignment horizontal="right" vertical="center"/>
    </xf>
    <xf numFmtId="0" fontId="15" fillId="0" borderId="26" xfId="0" applyFont="1" applyFill="1" applyBorder="1" applyAlignment="1" applyProtection="1">
      <alignment horizontal="left" vertical="center" wrapText="1"/>
      <protection locked="0"/>
    </xf>
    <xf numFmtId="43" fontId="17" fillId="0" borderId="28" xfId="1" applyFont="1" applyBorder="1" applyAlignment="1" applyProtection="1"/>
    <xf numFmtId="0" fontId="19" fillId="0" borderId="6" xfId="0" applyFont="1" applyFill="1" applyBorder="1" applyAlignment="1" applyProtection="1">
      <alignment horizontal="left" vertical="center" wrapText="1"/>
      <protection locked="0"/>
    </xf>
    <xf numFmtId="165" fontId="20" fillId="0" borderId="7" xfId="0" applyNumberFormat="1" applyFont="1" applyBorder="1" applyAlignment="1" applyProtection="1">
      <alignment horizontal="center" vertical="center"/>
      <protection locked="0"/>
    </xf>
    <xf numFmtId="0" fontId="19" fillId="0" borderId="7" xfId="0" applyFont="1" applyFill="1" applyBorder="1" applyAlignment="1" applyProtection="1">
      <alignment horizontal="left" vertical="center" wrapText="1"/>
      <protection locked="0"/>
    </xf>
    <xf numFmtId="165" fontId="20" fillId="0" borderId="16" xfId="0" applyNumberFormat="1" applyFont="1" applyBorder="1" applyAlignment="1" applyProtection="1">
      <alignment horizontal="center" vertical="center"/>
      <protection locked="0"/>
    </xf>
    <xf numFmtId="0" fontId="10" fillId="13" borderId="25" xfId="0" applyFont="1" applyFill="1" applyBorder="1" applyAlignment="1" applyProtection="1">
      <alignment horizontal="center" vertical="center" wrapText="1"/>
    </xf>
    <xf numFmtId="0" fontId="10" fillId="13" borderId="26" xfId="0" applyFont="1" applyFill="1" applyBorder="1" applyAlignment="1" applyProtection="1">
      <alignment horizontal="left" vertical="center" wrapText="1"/>
    </xf>
    <xf numFmtId="41" fontId="6" fillId="13" borderId="27" xfId="0" applyNumberFormat="1" applyFont="1" applyFill="1" applyBorder="1" applyAlignment="1" applyProtection="1">
      <alignment horizontal="right" vertical="center" wrapText="1"/>
    </xf>
    <xf numFmtId="43" fontId="10" fillId="13" borderId="28" xfId="1" applyFont="1" applyFill="1" applyBorder="1" applyAlignment="1" applyProtection="1">
      <alignment vertical="center"/>
    </xf>
    <xf numFmtId="0" fontId="9" fillId="14" borderId="26" xfId="0" applyFont="1" applyFill="1" applyBorder="1" applyAlignment="1">
      <alignment horizontal="left" vertical="center" wrapText="1"/>
    </xf>
    <xf numFmtId="41" fontId="12" fillId="14" borderId="27" xfId="0" applyNumberFormat="1" applyFont="1" applyFill="1" applyBorder="1" applyAlignment="1" applyProtection="1">
      <alignment horizontal="right" vertical="center"/>
    </xf>
    <xf numFmtId="41" fontId="21" fillId="0" borderId="27" xfId="0" applyNumberFormat="1" applyFont="1" applyFill="1" applyBorder="1" applyAlignment="1" applyProtection="1">
      <alignment horizontal="right" vertical="center"/>
    </xf>
    <xf numFmtId="43" fontId="6" fillId="13" borderId="27" xfId="0" applyNumberFormat="1" applyFont="1" applyFill="1" applyBorder="1" applyAlignment="1" applyProtection="1">
      <alignment horizontal="right" vertical="center" wrapText="1"/>
    </xf>
    <xf numFmtId="0" fontId="9" fillId="14" borderId="26" xfId="0" applyFont="1" applyFill="1" applyBorder="1" applyAlignment="1" applyProtection="1">
      <alignment vertical="center" wrapText="1"/>
    </xf>
    <xf numFmtId="0" fontId="17" fillId="0" borderId="6" xfId="0" applyFont="1" applyFill="1" applyBorder="1" applyAlignment="1" applyProtection="1">
      <alignment horizontal="right" vertical="center"/>
    </xf>
    <xf numFmtId="0" fontId="17" fillId="0" borderId="7" xfId="0" applyFont="1" applyFill="1" applyBorder="1" applyAlignment="1" applyProtection="1">
      <alignment horizontal="right" vertical="center"/>
    </xf>
    <xf numFmtId="0" fontId="17" fillId="0" borderId="16" xfId="0" applyFont="1" applyFill="1" applyBorder="1" applyAlignment="1" applyProtection="1">
      <alignment horizontal="right" vertical="center"/>
    </xf>
    <xf numFmtId="0" fontId="17" fillId="0" borderId="7" xfId="0" applyFont="1" applyBorder="1" applyAlignment="1" applyProtection="1">
      <alignment horizontal="right" vertical="center"/>
    </xf>
    <xf numFmtId="0" fontId="15" fillId="0" borderId="26" xfId="0" applyFont="1" applyFill="1" applyBorder="1" applyAlignment="1">
      <alignment horizontal="justify" vertical="center" wrapText="1"/>
    </xf>
    <xf numFmtId="0" fontId="14" fillId="14" borderId="26" xfId="0" applyFont="1" applyFill="1" applyBorder="1" applyAlignment="1">
      <alignment horizontal="left" vertical="center"/>
    </xf>
    <xf numFmtId="0" fontId="17" fillId="0" borderId="6" xfId="0" applyFont="1" applyFill="1" applyBorder="1" applyAlignment="1" applyProtection="1">
      <alignment horizontal="right" vertical="center"/>
      <protection locked="0"/>
    </xf>
    <xf numFmtId="0" fontId="17" fillId="0" borderId="7" xfId="0" applyFont="1" applyFill="1" applyBorder="1" applyAlignment="1" applyProtection="1">
      <alignment horizontal="right" vertical="center"/>
      <protection locked="0"/>
    </xf>
    <xf numFmtId="0" fontId="17" fillId="0" borderId="16" xfId="0" applyFont="1" applyFill="1" applyBorder="1" applyAlignment="1" applyProtection="1">
      <alignment horizontal="right" vertical="center"/>
      <protection locked="0"/>
    </xf>
    <xf numFmtId="0" fontId="17" fillId="0" borderId="7" xfId="0" applyFont="1" applyBorder="1" applyAlignment="1" applyProtection="1">
      <alignment horizontal="right" vertical="center"/>
      <protection locked="0"/>
    </xf>
    <xf numFmtId="43" fontId="11" fillId="14" borderId="28" xfId="1" applyFont="1" applyFill="1" applyBorder="1" applyAlignment="1" applyProtection="1">
      <alignment vertical="center"/>
    </xf>
    <xf numFmtId="43" fontId="9" fillId="14" borderId="28" xfId="1" applyFont="1" applyFill="1" applyBorder="1" applyAlignment="1" applyProtection="1"/>
    <xf numFmtId="0" fontId="17" fillId="0" borderId="26" xfId="0" applyFont="1" applyBorder="1" applyAlignment="1">
      <alignment vertical="center" wrapText="1"/>
    </xf>
    <xf numFmtId="0" fontId="17" fillId="0" borderId="6" xfId="0" applyFont="1" applyFill="1" applyBorder="1" applyAlignment="1">
      <alignment horizontal="right"/>
    </xf>
    <xf numFmtId="0" fontId="17" fillId="0" borderId="7" xfId="0" applyFont="1" applyFill="1" applyBorder="1" applyAlignment="1">
      <alignment horizontal="right"/>
    </xf>
    <xf numFmtId="0" fontId="17" fillId="0" borderId="16" xfId="0" applyFont="1" applyFill="1" applyBorder="1" applyAlignment="1">
      <alignment horizontal="right"/>
    </xf>
    <xf numFmtId="0" fontId="17" fillId="0" borderId="7" xfId="0" applyFont="1" applyBorder="1" applyAlignment="1">
      <alignment horizontal="right"/>
    </xf>
    <xf numFmtId="0" fontId="17" fillId="14" borderId="6" xfId="0" applyFont="1" applyFill="1" applyBorder="1" applyAlignment="1">
      <alignment horizontal="right"/>
    </xf>
    <xf numFmtId="0" fontId="17" fillId="14" borderId="7" xfId="0" applyFont="1" applyFill="1" applyBorder="1" applyAlignment="1">
      <alignment horizontal="right"/>
    </xf>
    <xf numFmtId="0" fontId="17" fillId="14" borderId="16" xfId="0" applyFont="1" applyFill="1" applyBorder="1" applyAlignment="1">
      <alignment horizontal="right"/>
    </xf>
    <xf numFmtId="0" fontId="15" fillId="0" borderId="26" xfId="0" applyFont="1" applyFill="1" applyBorder="1" applyAlignment="1">
      <alignment vertical="center" wrapText="1"/>
    </xf>
    <xf numFmtId="0" fontId="15" fillId="0" borderId="26" xfId="0" applyFont="1" applyFill="1" applyBorder="1" applyAlignment="1" applyProtection="1">
      <alignment vertical="center" wrapText="1"/>
    </xf>
    <xf numFmtId="43" fontId="17" fillId="0" borderId="28" xfId="1" applyFont="1" applyBorder="1" applyAlignment="1" applyProtection="1">
      <alignment horizontal="right" vertical="center"/>
    </xf>
    <xf numFmtId="0" fontId="16" fillId="0" borderId="0" xfId="0" applyFont="1"/>
    <xf numFmtId="0" fontId="17" fillId="14" borderId="6" xfId="0" applyFont="1" applyFill="1" applyBorder="1" applyAlignment="1">
      <alignment horizontal="right" vertical="center"/>
    </xf>
    <xf numFmtId="0" fontId="17" fillId="14" borderId="7" xfId="0" applyFont="1" applyFill="1" applyBorder="1" applyAlignment="1">
      <alignment horizontal="right" vertical="center"/>
    </xf>
    <xf numFmtId="0" fontId="17" fillId="14" borderId="16" xfId="0" applyFont="1" applyFill="1" applyBorder="1" applyAlignment="1">
      <alignment horizontal="right" vertical="center"/>
    </xf>
    <xf numFmtId="41" fontId="0" fillId="0" borderId="29" xfId="0" applyNumberFormat="1" applyBorder="1"/>
    <xf numFmtId="0" fontId="10" fillId="13" borderId="26" xfId="0" applyFont="1" applyFill="1" applyBorder="1" applyAlignment="1" applyProtection="1">
      <alignment vertical="center" wrapText="1"/>
    </xf>
    <xf numFmtId="3" fontId="22" fillId="13" borderId="30" xfId="0" applyNumberFormat="1" applyFont="1" applyFill="1" applyBorder="1" applyAlignment="1" applyProtection="1"/>
    <xf numFmtId="43" fontId="22" fillId="13" borderId="28" xfId="1" applyFont="1" applyFill="1" applyBorder="1" applyAlignment="1" applyProtection="1">
      <alignment vertical="center"/>
    </xf>
    <xf numFmtId="43" fontId="17" fillId="14" borderId="28" xfId="1" applyFont="1" applyFill="1" applyBorder="1" applyAlignment="1" applyProtection="1">
      <alignment vertical="center"/>
    </xf>
    <xf numFmtId="43" fontId="11" fillId="14" borderId="28" xfId="1" applyFont="1" applyFill="1" applyBorder="1" applyAlignment="1" applyProtection="1"/>
    <xf numFmtId="3" fontId="22" fillId="13" borderId="30" xfId="0" applyNumberFormat="1" applyFont="1" applyFill="1" applyBorder="1" applyAlignment="1" applyProtection="1">
      <alignment horizontal="right"/>
    </xf>
    <xf numFmtId="41" fontId="2" fillId="14" borderId="27" xfId="0" applyNumberFormat="1" applyFont="1" applyFill="1" applyBorder="1" applyAlignment="1" applyProtection="1">
      <alignment horizontal="right" vertical="center"/>
    </xf>
    <xf numFmtId="41" fontId="2" fillId="12" borderId="27" xfId="0" applyNumberFormat="1" applyFont="1" applyFill="1" applyBorder="1" applyAlignment="1" applyProtection="1">
      <alignment vertical="center"/>
    </xf>
    <xf numFmtId="43" fontId="14" fillId="14" borderId="28" xfId="1" applyFont="1" applyFill="1" applyBorder="1" applyAlignment="1" applyProtection="1">
      <alignment horizontal="right" vertical="center" wrapText="1"/>
    </xf>
    <xf numFmtId="41" fontId="2" fillId="12" borderId="27" xfId="0" applyNumberFormat="1" applyFont="1" applyFill="1" applyBorder="1" applyAlignment="1" applyProtection="1">
      <alignment horizontal="right" vertical="center"/>
    </xf>
    <xf numFmtId="0" fontId="15" fillId="0" borderId="26" xfId="0" applyFont="1" applyFill="1" applyBorder="1" applyAlignment="1" applyProtection="1">
      <alignment horizontal="left" vertical="center" wrapText="1"/>
    </xf>
    <xf numFmtId="43" fontId="16" fillId="0" borderId="0" xfId="1" applyFont="1"/>
    <xf numFmtId="43" fontId="14" fillId="14" borderId="28" xfId="1" applyFont="1" applyFill="1" applyBorder="1" applyAlignment="1" applyProtection="1">
      <alignment vertical="center" wrapText="1"/>
      <protection locked="0"/>
    </xf>
    <xf numFmtId="43" fontId="14" fillId="14" borderId="28" xfId="1" applyFont="1" applyFill="1" applyBorder="1" applyAlignment="1" applyProtection="1">
      <alignment vertical="center" wrapText="1"/>
    </xf>
    <xf numFmtId="43" fontId="14" fillId="14" borderId="28" xfId="1" applyFont="1" applyFill="1" applyBorder="1" applyAlignment="1" applyProtection="1">
      <alignment horizontal="right" wrapText="1"/>
    </xf>
    <xf numFmtId="3" fontId="23" fillId="0" borderId="0" xfId="0" applyNumberFormat="1" applyFont="1"/>
    <xf numFmtId="0" fontId="24" fillId="0" borderId="6" xfId="0" applyFont="1" applyFill="1" applyBorder="1" applyAlignment="1">
      <alignment horizontal="right" vertical="center" wrapText="1"/>
    </xf>
    <xf numFmtId="0" fontId="24" fillId="0" borderId="7" xfId="0" applyFont="1" applyFill="1" applyBorder="1" applyAlignment="1">
      <alignment horizontal="right" vertical="center" wrapText="1"/>
    </xf>
    <xf numFmtId="0" fontId="24" fillId="0" borderId="16" xfId="0" applyFont="1" applyFill="1" applyBorder="1" applyAlignment="1">
      <alignment horizontal="right" vertical="center" wrapText="1"/>
    </xf>
    <xf numFmtId="0" fontId="24" fillId="0" borderId="7" xfId="0" applyFont="1" applyBorder="1" applyAlignment="1">
      <alignment horizontal="right" vertical="center" wrapText="1"/>
    </xf>
    <xf numFmtId="0" fontId="14" fillId="14" borderId="26" xfId="0" applyFont="1" applyFill="1" applyBorder="1" applyAlignment="1">
      <alignment vertical="center" wrapText="1"/>
    </xf>
    <xf numFmtId="43" fontId="9" fillId="14" borderId="28" xfId="1" applyFont="1" applyFill="1" applyBorder="1" applyAlignment="1" applyProtection="1">
      <alignment wrapText="1"/>
    </xf>
    <xf numFmtId="43" fontId="10" fillId="13" borderId="28" xfId="1" applyFont="1" applyFill="1" applyBorder="1" applyAlignment="1" applyProtection="1">
      <alignment vertical="center" wrapText="1"/>
    </xf>
    <xf numFmtId="0" fontId="24" fillId="0" borderId="6" xfId="0" applyFont="1" applyFill="1" applyBorder="1" applyAlignment="1">
      <alignment horizontal="right" vertical="center"/>
    </xf>
    <xf numFmtId="0" fontId="24" fillId="0" borderId="7" xfId="0" applyFont="1" applyFill="1" applyBorder="1" applyAlignment="1">
      <alignment horizontal="right" vertical="center"/>
    </xf>
    <xf numFmtId="0" fontId="24" fillId="0" borderId="16" xfId="0" applyFont="1" applyFill="1" applyBorder="1" applyAlignment="1">
      <alignment horizontal="right" vertical="center"/>
    </xf>
    <xf numFmtId="0" fontId="24" fillId="0" borderId="7" xfId="0" applyFont="1" applyBorder="1" applyAlignment="1">
      <alignment horizontal="right" vertical="center"/>
    </xf>
    <xf numFmtId="43" fontId="21" fillId="0" borderId="27" xfId="1" applyFont="1" applyFill="1" applyBorder="1" applyAlignment="1" applyProtection="1">
      <alignment horizontal="right" vertical="center"/>
    </xf>
    <xf numFmtId="0" fontId="15" fillId="0" borderId="26" xfId="0" applyFont="1" applyFill="1" applyBorder="1" applyAlignment="1" applyProtection="1">
      <alignment vertical="center" wrapText="1"/>
      <protection locked="0"/>
    </xf>
    <xf numFmtId="43" fontId="17" fillId="14" borderId="28" xfId="1" applyFont="1" applyFill="1" applyBorder="1" applyAlignment="1" applyProtection="1"/>
    <xf numFmtId="41" fontId="0" fillId="12" borderId="27" xfId="0" applyNumberFormat="1" applyFont="1" applyFill="1" applyBorder="1" applyAlignment="1" applyProtection="1">
      <alignment vertical="center"/>
    </xf>
    <xf numFmtId="0" fontId="25" fillId="0" borderId="6" xfId="0" applyFont="1" applyFill="1" applyBorder="1" applyAlignment="1">
      <alignment horizontal="right" vertical="center"/>
    </xf>
    <xf numFmtId="0" fontId="25" fillId="0" borderId="7" xfId="0" applyFont="1" applyFill="1" applyBorder="1" applyAlignment="1">
      <alignment horizontal="right" vertical="center"/>
    </xf>
    <xf numFmtId="0" fontId="25" fillId="0" borderId="16" xfId="0" applyFont="1" applyFill="1" applyBorder="1" applyAlignment="1">
      <alignment horizontal="right" vertical="center"/>
    </xf>
    <xf numFmtId="0" fontId="25" fillId="0" borderId="7" xfId="0" applyFont="1" applyBorder="1" applyAlignment="1">
      <alignment horizontal="right" vertical="center"/>
    </xf>
    <xf numFmtId="41" fontId="26" fillId="12" borderId="27" xfId="0" applyNumberFormat="1" applyFont="1" applyFill="1" applyBorder="1" applyAlignment="1" applyProtection="1">
      <alignment vertical="center"/>
    </xf>
    <xf numFmtId="0" fontId="9" fillId="14" borderId="26" xfId="0" applyFont="1" applyFill="1" applyBorder="1" applyAlignment="1">
      <alignment vertical="center" wrapText="1"/>
    </xf>
    <xf numFmtId="3" fontId="13" fillId="14" borderId="26" xfId="0" applyNumberFormat="1" applyFont="1" applyFill="1" applyBorder="1" applyAlignment="1" applyProtection="1">
      <protection locked="0"/>
    </xf>
    <xf numFmtId="43" fontId="13" fillId="14" borderId="28" xfId="1" applyFont="1" applyFill="1" applyBorder="1" applyAlignment="1" applyProtection="1"/>
    <xf numFmtId="0" fontId="27" fillId="0" borderId="26" xfId="0" applyFont="1" applyFill="1" applyBorder="1" applyAlignment="1" applyProtection="1">
      <alignment vertical="center" wrapText="1"/>
      <protection locked="0"/>
    </xf>
    <xf numFmtId="3" fontId="10" fillId="13" borderId="26" xfId="0" applyNumberFormat="1" applyFont="1" applyFill="1" applyBorder="1" applyAlignment="1" applyProtection="1"/>
    <xf numFmtId="3" fontId="9" fillId="14" borderId="26" xfId="0" applyNumberFormat="1" applyFont="1" applyFill="1" applyBorder="1" applyAlignment="1" applyProtection="1"/>
    <xf numFmtId="3" fontId="17" fillId="14" borderId="26" xfId="0" applyNumberFormat="1" applyFont="1" applyFill="1" applyBorder="1" applyAlignment="1" applyProtection="1"/>
    <xf numFmtId="0" fontId="28" fillId="0" borderId="26" xfId="0" applyFont="1" applyFill="1" applyBorder="1" applyAlignment="1" applyProtection="1">
      <alignment horizontal="right"/>
      <protection locked="0"/>
    </xf>
    <xf numFmtId="0" fontId="18" fillId="0" borderId="6" xfId="0" applyFont="1" applyFill="1" applyBorder="1" applyAlignment="1">
      <alignment horizontal="right"/>
    </xf>
    <xf numFmtId="0" fontId="18" fillId="0" borderId="7" xfId="0" applyFont="1" applyFill="1" applyBorder="1" applyAlignment="1">
      <alignment horizontal="right"/>
    </xf>
    <xf numFmtId="0" fontId="18" fillId="0" borderId="16" xfId="0" applyFont="1" applyFill="1" applyBorder="1" applyAlignment="1">
      <alignment horizontal="right"/>
    </xf>
    <xf numFmtId="0" fontId="18" fillId="0" borderId="7" xfId="0" applyFont="1" applyBorder="1" applyAlignment="1">
      <alignment horizontal="right"/>
    </xf>
    <xf numFmtId="41" fontId="17" fillId="0" borderId="26" xfId="0" applyNumberFormat="1" applyFont="1" applyBorder="1" applyAlignment="1" applyProtection="1">
      <protection locked="0"/>
    </xf>
    <xf numFmtId="0" fontId="10" fillId="13" borderId="31" xfId="0" applyFont="1" applyFill="1" applyBorder="1" applyAlignment="1" applyProtection="1">
      <alignment horizontal="center" vertical="center" wrapText="1"/>
    </xf>
    <xf numFmtId="0" fontId="10" fillId="13" borderId="32" xfId="0" applyFont="1" applyFill="1" applyBorder="1" applyAlignment="1" applyProtection="1">
      <alignment vertical="center" wrapText="1"/>
    </xf>
    <xf numFmtId="3" fontId="10" fillId="13" borderId="32" xfId="0" applyNumberFormat="1" applyFont="1" applyFill="1" applyBorder="1" applyAlignment="1" applyProtection="1"/>
    <xf numFmtId="43" fontId="10" fillId="13" borderId="33" xfId="1" applyFont="1" applyFill="1" applyBorder="1" applyAlignment="1" applyProtection="1">
      <alignment vertical="center"/>
    </xf>
    <xf numFmtId="43" fontId="10" fillId="13" borderId="32" xfId="1" applyFont="1" applyFill="1" applyBorder="1" applyAlignment="1" applyProtection="1"/>
    <xf numFmtId="0" fontId="9" fillId="0" borderId="25" xfId="0" applyFont="1" applyFill="1" applyBorder="1" applyAlignment="1" applyProtection="1">
      <alignment horizontal="center" vertical="center" wrapText="1"/>
    </xf>
    <xf numFmtId="0" fontId="9" fillId="0" borderId="26" xfId="0" applyFont="1" applyFill="1" applyBorder="1" applyAlignment="1" applyProtection="1">
      <alignment vertical="center" wrapText="1"/>
    </xf>
    <xf numFmtId="3" fontId="9" fillId="0" borderId="26" xfId="0" applyNumberFormat="1" applyFont="1" applyFill="1" applyBorder="1" applyAlignment="1" applyProtection="1"/>
    <xf numFmtId="43" fontId="9" fillId="0" borderId="28" xfId="1" applyFont="1" applyFill="1" applyBorder="1" applyAlignment="1" applyProtection="1">
      <alignment vertical="center"/>
    </xf>
    <xf numFmtId="0" fontId="9" fillId="0" borderId="34" xfId="0" applyFont="1" applyFill="1" applyBorder="1" applyAlignment="1" applyProtection="1">
      <alignment horizontal="center" vertical="center" wrapText="1"/>
    </xf>
    <xf numFmtId="0" fontId="9" fillId="0" borderId="35" xfId="0" applyFont="1" applyFill="1" applyBorder="1" applyAlignment="1" applyProtection="1">
      <alignment vertical="center" wrapText="1"/>
    </xf>
    <xf numFmtId="3" fontId="9" fillId="0" borderId="35" xfId="0" applyNumberFormat="1" applyFont="1" applyFill="1" applyBorder="1" applyAlignment="1" applyProtection="1"/>
    <xf numFmtId="0" fontId="17" fillId="0" borderId="36" xfId="0" applyFont="1" applyFill="1" applyBorder="1" applyAlignment="1">
      <alignment horizontal="right"/>
    </xf>
    <xf numFmtId="0" fontId="17" fillId="0" borderId="37" xfId="0" applyFont="1" applyFill="1" applyBorder="1" applyAlignment="1">
      <alignment horizontal="right"/>
    </xf>
    <xf numFmtId="0" fontId="17" fillId="0" borderId="38" xfId="0" applyFont="1" applyFill="1" applyBorder="1" applyAlignment="1">
      <alignment horizontal="right"/>
    </xf>
    <xf numFmtId="3" fontId="30" fillId="13" borderId="40" xfId="0" applyNumberFormat="1" applyFont="1" applyFill="1" applyBorder="1" applyAlignment="1" applyProtection="1">
      <alignment horizontal="right" vertical="center"/>
    </xf>
    <xf numFmtId="43" fontId="30" fillId="13" borderId="40" xfId="1" applyFont="1" applyFill="1" applyBorder="1" applyAlignment="1" applyProtection="1">
      <alignment horizontal="right" vertical="center"/>
    </xf>
    <xf numFmtId="0" fontId="17" fillId="0" borderId="41" xfId="0" applyFont="1" applyFill="1" applyBorder="1" applyAlignment="1">
      <alignment horizontal="right"/>
    </xf>
    <xf numFmtId="0" fontId="17" fillId="0" borderId="42" xfId="0" applyFont="1" applyFill="1" applyBorder="1" applyAlignment="1">
      <alignment horizontal="right"/>
    </xf>
    <xf numFmtId="0" fontId="17" fillId="0" borderId="43" xfId="0" applyFont="1" applyFill="1" applyBorder="1" applyAlignment="1">
      <alignment horizontal="right"/>
    </xf>
    <xf numFmtId="165" fontId="17" fillId="0" borderId="44" xfId="0" applyNumberFormat="1" applyFont="1" applyBorder="1" applyAlignment="1">
      <alignment horizontal="center" vertical="center"/>
    </xf>
    <xf numFmtId="0" fontId="17" fillId="0" borderId="44" xfId="0" applyFont="1" applyFill="1" applyBorder="1" applyAlignment="1">
      <alignment wrapText="1"/>
    </xf>
    <xf numFmtId="41" fontId="17" fillId="0" borderId="44" xfId="0" applyNumberFormat="1" applyFont="1" applyBorder="1" applyAlignment="1"/>
    <xf numFmtId="43" fontId="17" fillId="0" borderId="44" xfId="1" applyFont="1" applyBorder="1" applyAlignment="1">
      <alignment horizontal="right"/>
    </xf>
    <xf numFmtId="43" fontId="17" fillId="0" borderId="44" xfId="1" applyFont="1" applyBorder="1" applyAlignment="1" applyProtection="1">
      <alignment horizontal="right"/>
    </xf>
    <xf numFmtId="0" fontId="17" fillId="0" borderId="44" xfId="0" applyFont="1" applyFill="1" applyBorder="1" applyAlignment="1">
      <alignment horizontal="right"/>
    </xf>
    <xf numFmtId="165" fontId="17" fillId="0" borderId="7" xfId="0" applyNumberFormat="1" applyFont="1" applyBorder="1" applyAlignment="1">
      <alignment horizontal="center" vertical="center"/>
    </xf>
    <xf numFmtId="0" fontId="17" fillId="0" borderId="7" xfId="0" applyFont="1" applyFill="1" applyBorder="1" applyAlignment="1">
      <alignment wrapText="1"/>
    </xf>
    <xf numFmtId="41" fontId="17" fillId="0" borderId="7" xfId="0" applyNumberFormat="1" applyFont="1" applyBorder="1" applyAlignment="1"/>
    <xf numFmtId="43" fontId="17" fillId="0" borderId="7" xfId="1" applyFont="1" applyBorder="1" applyAlignment="1">
      <alignment horizontal="right"/>
    </xf>
    <xf numFmtId="43" fontId="17" fillId="0" borderId="7" xfId="1" applyFont="1" applyBorder="1" applyAlignment="1" applyProtection="1">
      <alignment horizontal="right"/>
    </xf>
    <xf numFmtId="4" fontId="0" fillId="0" borderId="0" xfId="0" applyNumberFormat="1" applyAlignment="1">
      <alignment vertical="center"/>
    </xf>
    <xf numFmtId="0" fontId="45" fillId="0" borderId="0" xfId="0" pivotButton="1" applyFont="1"/>
    <xf numFmtId="165" fontId="29" fillId="13" borderId="39" xfId="0" applyNumberFormat="1" applyFont="1" applyFill="1" applyBorder="1" applyAlignment="1" applyProtection="1">
      <alignment horizontal="right" vertical="center"/>
    </xf>
    <xf numFmtId="165" fontId="29" fillId="13" borderId="40" xfId="0" applyNumberFormat="1" applyFont="1" applyFill="1" applyBorder="1" applyAlignment="1" applyProtection="1">
      <alignment horizontal="right" vertical="center"/>
    </xf>
    <xf numFmtId="165" fontId="7"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9" fillId="12" borderId="11"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12" borderId="18" xfId="0" applyFont="1" applyFill="1" applyBorder="1" applyAlignment="1">
      <alignment horizontal="center" vertical="center" wrapText="1"/>
    </xf>
    <xf numFmtId="3" fontId="9" fillId="12" borderId="13" xfId="8" applyNumberFormat="1" applyFont="1" applyFill="1" applyBorder="1" applyAlignment="1" applyProtection="1">
      <alignment horizontal="center" vertical="center" wrapText="1"/>
      <protection locked="0"/>
    </xf>
    <xf numFmtId="3" fontId="9" fillId="12" borderId="19" xfId="8" applyNumberFormat="1" applyFont="1" applyFill="1" applyBorder="1" applyAlignment="1" applyProtection="1">
      <alignment horizontal="center" vertical="center" wrapText="1"/>
      <protection locked="0"/>
    </xf>
    <xf numFmtId="43" fontId="9" fillId="12" borderId="14" xfId="1" applyFont="1" applyFill="1" applyBorder="1" applyAlignment="1" applyProtection="1">
      <alignment horizontal="center" vertical="center" wrapText="1"/>
      <protection locked="0"/>
    </xf>
    <xf numFmtId="43" fontId="9" fillId="12" borderId="20" xfId="1" applyFont="1" applyFill="1" applyBorder="1" applyAlignment="1" applyProtection="1">
      <alignment horizontal="center" vertical="center" wrapText="1"/>
      <protection locked="0"/>
    </xf>
    <xf numFmtId="43" fontId="9" fillId="12" borderId="15" xfId="1" applyFont="1" applyFill="1" applyBorder="1" applyAlignment="1" applyProtection="1">
      <alignment horizontal="center" vertical="center" wrapText="1"/>
    </xf>
    <xf numFmtId="43" fontId="9" fillId="12" borderId="21" xfId="1" applyFont="1" applyFill="1" applyBorder="1" applyAlignment="1" applyProtection="1">
      <alignment horizontal="center" vertical="center" wrapText="1"/>
    </xf>
  </cellXfs>
  <cellStyles count="41">
    <cellStyle name="Énfasis 1" xfId="9"/>
    <cellStyle name="Énfasis 2" xfId="10"/>
    <cellStyle name="Énfasis 3" xfId="11"/>
    <cellStyle name="Énfasis1 - 20%" xfId="12"/>
    <cellStyle name="Énfasis1 - 40%" xfId="13"/>
    <cellStyle name="Énfasis1 - 60%" xfId="14"/>
    <cellStyle name="Énfasis2 - 20%" xfId="15"/>
    <cellStyle name="Énfasis2 - 40%" xfId="16"/>
    <cellStyle name="Énfasis2 - 60%" xfId="17"/>
    <cellStyle name="Énfasis3 - 20%" xfId="18"/>
    <cellStyle name="Énfasis3 - 40%" xfId="19"/>
    <cellStyle name="Énfasis3 - 60%" xfId="20"/>
    <cellStyle name="Énfasis4 - 20%" xfId="21"/>
    <cellStyle name="Énfasis4 - 40%" xfId="22"/>
    <cellStyle name="Énfasis4 - 60%" xfId="23"/>
    <cellStyle name="Énfasis5 - 20%" xfId="24"/>
    <cellStyle name="Énfasis5 - 40%" xfId="25"/>
    <cellStyle name="Énfasis5 - 60%" xfId="26"/>
    <cellStyle name="Énfasis6 - 20%" xfId="27"/>
    <cellStyle name="Énfasis6 - 40%" xfId="28"/>
    <cellStyle name="Énfasis6 - 60%" xfId="29"/>
    <cellStyle name="Euro" xfId="30"/>
    <cellStyle name="Millares" xfId="1" builtinId="3"/>
    <cellStyle name="Millares 2" xfId="2"/>
    <cellStyle name="Millares 3" xfId="3"/>
    <cellStyle name="Millares 4" xfId="4"/>
    <cellStyle name="Millares 5" xfId="5"/>
    <cellStyle name="Millares 6" xfId="6"/>
    <cellStyle name="Millares 7" xfId="7"/>
    <cellStyle name="Moneda 2" xfId="31"/>
    <cellStyle name="Normal" xfId="0" builtinId="0"/>
    <cellStyle name="Normal 100 10" xfId="32"/>
    <cellStyle name="Normal 181" xfId="33"/>
    <cellStyle name="Normal 183" xfId="34"/>
    <cellStyle name="Normal 184" xfId="35"/>
    <cellStyle name="Normal 2" xfId="8"/>
    <cellStyle name="Normal 3" xfId="36"/>
    <cellStyle name="Normal 4" xfId="37"/>
    <cellStyle name="Porcentual 2" xfId="38"/>
    <cellStyle name="TableStyleLight1" xfId="39"/>
    <cellStyle name="Título de hoja" xfId="40"/>
  </cellStyles>
  <dxfs count="126">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wrapText="1" readingOrder="0"/>
    </dxf>
    <dxf>
      <numFmt numFmtId="4" formatCode="#,##0.00"/>
    </dxf>
    <dxf>
      <alignment vertical="center" readingOrder="0"/>
    </dxf>
    <dxf>
      <alignment horizontal="center" readingOrder="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wrapText="1" readingOrder="0"/>
    </dxf>
    <dxf>
      <numFmt numFmtId="4" formatCode="#,##0.00"/>
    </dxf>
    <dxf>
      <font>
        <color theme="9" tint="0.79998168889431442"/>
      </font>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wrapText="1" readingOrder="0"/>
    </dxf>
    <dxf>
      <numFmt numFmtId="4" formatCode="#,##0.00"/>
    </dxf>
    <dxf>
      <numFmt numFmtId="4" formatCode="#,##0.00"/>
    </dxf>
    <dxf>
      <numFmt numFmtId="4" formatCode="#,##0.0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wrapText="1" readingOrder="0"/>
    </dxf>
    <dxf>
      <numFmt numFmtId="4" formatCode="#,##0.0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wrapText="1" readingOrder="0"/>
    </dxf>
    <dxf>
      <numFmt numFmtId="4" formatCode="#,##0.0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wrapText="1" readingOrder="0"/>
    </dxf>
    <dxf>
      <numFmt numFmtId="4" formatCode="#,##0.0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wrapText="1" readingOrder="0"/>
    </dxf>
    <dxf>
      <numFmt numFmtId="4" formatCode="#,##0.0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wrapText="1" readingOrder="0"/>
    </dxf>
    <dxf>
      <numFmt numFmtId="4" formatCode="#,##0.00"/>
    </dxf>
    <dxf>
      <alignment vertic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4" formatCode="#,##0.0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4" formatCode="#,##0.00"/>
    </dxf>
    <dxf>
      <fill>
        <patternFill patternType="none">
          <bgColor auto="1"/>
        </patternFill>
      </fill>
    </dxf>
    <dxf>
      <fill>
        <patternFill patternType="solid">
          <bgColor rgb="FFFFFF00"/>
        </patternFill>
      </fill>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alignment horizontal="right" readingOrder="0"/>
    </dxf>
    <dxf>
      <alignment wrapText="1" readingOrder="0"/>
    </dxf>
    <dxf>
      <alignment wrapText="1" readingOrder="0"/>
    </dxf>
    <dxf>
      <alignment horizontal="left" readingOrder="0"/>
    </dxf>
    <dxf>
      <alignment vertical="center" readingOrder="0"/>
    </dxf>
    <dxf>
      <alignment vertical="center" readingOrder="0"/>
    </dxf>
    <dxf>
      <numFmt numFmtId="4" formatCode="#,##0.00"/>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4</xdr:row>
      <xdr:rowOff>8466</xdr:rowOff>
    </xdr:to>
    <xdr:pic>
      <xdr:nvPicPr>
        <xdr:cNvPr id="2" name="Picture 3" descr="C:\Documents and Settings\mfv-dt\Configuración local\Archivos temporales de Internet\Content.IE5\G9YBWLQB\MC900434750[2].pn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09035" y="1238250"/>
          <a:ext cx="0" cy="34755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LJ1113/Downloads/ASEJ%202era%20AA%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DICADORES"/>
      <sheetName val="1 PROG Modernización de la Admi"/>
      <sheetName val="2 INDICADORES"/>
      <sheetName val="2 PROG Tlajomulco Sustentable"/>
      <sheetName val="3 INDICADORES"/>
      <sheetName val="3 PROG Combate al Rezago Socia "/>
      <sheetName val="4 INDICADORES"/>
      <sheetName val="4 PROG Gobierno de Puertas Abie"/>
      <sheetName val="5 INDICADORES"/>
      <sheetName val="5 PROG agua"/>
      <sheetName val="6 INDICADORES "/>
      <sheetName val="6 PROG cultura"/>
      <sheetName val="7 INDICADORES"/>
      <sheetName val="7 PROG Desarrollo Económico Lo "/>
      <sheetName val="8 INDICADORES"/>
      <sheetName val="8 PROG Tlajomulco en el Modelo "/>
      <sheetName val="S.H-INGRESOS"/>
      <sheetName val="S.H. EGRESOS"/>
      <sheetName val="MODIFICACION INGRESOS "/>
      <sheetName val="PRESUP. EGRESOS MODIFICADO F.F."/>
      <sheetName val="EAPED 6 (a)"/>
      <sheetName val="EAPED 6 (b)"/>
      <sheetName val="EAPED 6 (c)"/>
      <sheetName val="EAPED 6 (d)"/>
      <sheetName val="PLANTILLA  "/>
      <sheetName val="EGRESOS CALISFIC.ADMIVA."/>
      <sheetName val="CALISIFIC. FUNCIONAL DEL GASTO"/>
      <sheetName val="CLASIF.  PROGRAMAT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Entidad Pública:   Tlajomulco de Zúñiga, Jalisco</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row>
      </sheetData>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LIZABETH RODRIGUEZ RUBIO" refreshedDate="44538.531940856483" createdVersion="4" refreshedVersion="4" minRefreshableVersion="3" recordCount="422">
  <cacheSource type="worksheet">
    <worksheetSource ref="A1:AI423" sheet="3era Modificación"/>
  </cacheSource>
  <cacheFields count="35">
    <cacheField name="CLAVE" numFmtId="0">
      <sharedItems/>
    </cacheField>
    <cacheField name="Codigo Origen" numFmtId="0">
      <sharedItems/>
    </cacheField>
    <cacheField name="Origen (FF)" numFmtId="0">
      <sharedItems count="27">
        <s v="RECURSOS FISCALES 2021"/>
        <s v="PARTICIPACIONES FEDERALES 2021"/>
        <s v="BARRIOS DE PAZ 2021 (APORTACIÓN ESTATAL)"/>
        <s v="PARTICIPACIONES ESTATALES 2021"/>
        <s v="SUBSIDIO POLICÍA METROPOLITANA 2021 (APORTACIÓN ESTATAL)"/>
        <s v="ESTRATEGIA ALE 2021 (APORTACIÓN ESTATAL)"/>
        <s v="EMPEDRADOS 2021 (APORTACIÓN MUNICIPAL)"/>
        <s v="EMPEDRADOS 2021 (APORTACIÓN ESTATAL)"/>
        <s v="EMPEDRADOS 2020 (APORTACIÓN MUNICIPAL)"/>
        <s v="EMPEDRADOS 2020 (APORTACIÓN ESTATAL)"/>
        <s v="FONDO DE FORTALECIMIENTO MUNICIPAL 2021 (FORTAMUN)"/>
        <s v="FONDO DE INFRAESTRUCTURA SOCIAL MUNICIPAL 2020 (FISM)"/>
        <s v="PROGRAMA BARRIOS DE PAZ 2020 (APORTACIÓN ESTATAL)"/>
        <s v="PROGRAMA FONDO TALLERES 2020 (APORTACIÓN ESTATAL)"/>
        <s v="FORTASEG 2020 (APORTACIÓN FEDERAL)"/>
        <s v="INTERVENCION PARA EL MANTO DE CUERPOS DE AGUA 2020 (APORTACIÓN ESTATAL)"/>
        <s v="PROGRAMA EMERGENTE DE REACTIVACIÓN ECONOMICA - CEPE (APORTACIÓN ESTATAL ) 2020"/>
        <s v="FONDO DE FORTALECIMIENTO MUNICIPAL 2020 (FORTAMUN)"/>
        <s v="SUCEDE 2020 (APORTACIÓN ESTATAL)"/>
        <s v="SUBSIDIO POLICÍA METROPOLITANA 2020 (APORTACIÓN ESTATAL)"/>
        <s v="ESTRATEGIA ALE 2020 (APORTACIÓN ESTATAL)"/>
        <s v="FONDO DE INFRAESTRUCTURA SOCIAL MUNICIPAL 2021 (FISM)"/>
        <s v="RECURSOS FISCALES (RESERVAS TERRITORIALES)"/>
        <s v="FONDO MUNICIPAL EXCLUSIVO PARA LA RECAUDACIÓN DE RECURSOS DESTINADOS PARA LA CREACIÓN O MEJORAMIENTO DE INFRAESTRUCTURA Y EQUIPAMIENTOS URBANOS EN ESPACIOS PÚBLICOS"/>
        <s v="PRODDER 2021 (APORTACIÓN MUNICIPAL)"/>
        <s v="BANOBRAS INFRAESTRUCTURA"/>
        <s v="PRODDER 2021 (APORTACIÓN FEDERAL)"/>
      </sharedItems>
    </cacheField>
    <cacheField name="Tipo de Gasto" numFmtId="0">
      <sharedItems count="3">
        <s v="GASTO CORRIENTE"/>
        <s v="GASTO DE CAPITAL"/>
        <s v="AMORTIZACIÓN DE LA DEUDA Y DISMINUCIÓN DE PASIVOS"/>
      </sharedItems>
    </cacheField>
    <cacheField name="Codigo Subfuncion" numFmtId="0">
      <sharedItems count="14">
        <s v="1.3.4"/>
        <s v="1.7.2"/>
        <s v="2.2.7"/>
        <s v="1.7.1"/>
        <s v="3.8.2"/>
        <s v="1.3.5"/>
        <s v="2.7.1"/>
        <s v="2.1.5"/>
        <s v="3.1.1"/>
        <s v="2.4.2"/>
        <s v="2.1.1"/>
        <s v="2.6.8"/>
        <s v="2.4.1"/>
        <s v="2.6.3"/>
      </sharedItems>
    </cacheField>
    <cacheField name="Nombre Subfuncion" numFmtId="0">
      <sharedItems count="14">
        <s v="FUNCIÓN PÚBLICA"/>
        <s v="PROTECCIÓN CIVIL"/>
        <s v="DESARROLLO REGIONAL"/>
        <s v="POLICÍA"/>
        <s v="DESARROLLO TECNOLÓGICO"/>
        <s v="ASUNTOS JURÍDICOS"/>
        <s v="OTROS ASUNTOS SOCIALES"/>
        <s v="PROTECCIÓN DE LA DIVERSIDAD BIOLÓGICA Y DEL PAISAJE"/>
        <s v="ASUNTOS ECONÓMICOS Y COMERCIALES EN GENERAL"/>
        <s v="CULTURA"/>
        <s v="ORDENACIÓN DE DESECHOS"/>
        <s v="OTROS GRUPOS VULNERABLES"/>
        <s v="DEPORTE Y RECREACIÓN"/>
        <s v="FAMILIA E HIJOS"/>
      </sharedItems>
    </cacheField>
    <cacheField name="Codigo Clasifi. Prog" numFmtId="0">
      <sharedItems/>
    </cacheField>
    <cacheField name="Detalle Clasifi Prog" numFmtId="0">
      <sharedItems/>
    </cacheField>
    <cacheField name="Cod. Dependencia" numFmtId="0">
      <sharedItems/>
    </cacheField>
    <cacheField name="Dependencia" numFmtId="0">
      <sharedItems count="18">
        <s v="OFICIALÍA MAYOR"/>
        <s v="SECRETARÍA GENERAL DEL AYUNTAMIENTO"/>
        <s v="TESORERÍA"/>
        <s v="INSTITUTO MUNICIPAL PARA EL MEJORAMIENTO DEL HABITAT"/>
        <s v="PRESIDENCIA MUNICIPAL"/>
        <s v="COMISARÍA DE LA POLICÍA PREVENTIVA MUNICIPAL"/>
        <s v="SINDICATURA"/>
        <s v="COORDINACIÓN GENERAL DE INFRAESTRUCTURA Y SERVICIOS PÚBLICOS"/>
        <s v="COORDINACIÓN GENERAL DE PARTICIPACIÓN CIUDADANA Y CONSTRUCCIÓN DE COMUNIDAD"/>
        <s v="COORDINACIÓN GENERAL DE SERVICIOS MUNICIPALES"/>
        <s v="COORDINACIÓN GENERAL DE DESARROLLO ECONÓMICO Y COMBATE A LA DESIGUALDAD"/>
        <s v="COORDINACIÓN GENERAL DE GESTIÓN INTEGRAL DE LA CIUDAD"/>
        <s v="INSTITUTO MUNICIPAL DE LA MUJER TLAJOMULQUENSE"/>
        <s v="INSTITUTO DE CULTURA"/>
        <s v="INSTITUTO DE ALTERNATIVAS PARA LOS JÓVENES"/>
        <s v="CENTRO DE ESTIMULACIÓN PARA PERSONAS CON DISCAPACIDAD INTELECTUAL (CENDI)"/>
        <s v="CONSEJO MUNICIPAL DEL DEPORTE DE TLAJOMULCO"/>
        <s v="SISTEMA INTEGRAL PARA EL DESARROLLO DE LA FAMILIA"/>
      </sharedItems>
    </cacheField>
    <cacheField name="Codigo Programa" numFmtId="0">
      <sharedItems containsSemiMixedTypes="0" containsString="0" containsNumber="1" containsInteger="1" minValue="1" maxValue="9"/>
    </cacheField>
    <cacheField name="Nombre programa" numFmtId="0">
      <sharedItems count="9">
        <s v="INNOVACIÓN EN LA ADMINISTRACIÓN PÚBLICA"/>
        <s v="CULTURA DE PAZ Y DERECHOS HUMANOS (TRANSVERSAL)"/>
        <s v="CALIDAD EN LOS SERVICIOS PÚBLICOS E INFRAESTRUCTURA"/>
        <s v="POLÍTICA INTEGRAL DEL AGUA"/>
        <s v="CIUDAD CULTA, RECREATIVA Y PARTICIPATIVA"/>
        <s v="SEGURIDAD Y POLÍTICA DE PREVENCIÓN"/>
        <s v="GESTIÓN SOSTENIBLE DE LA CIUDAD"/>
        <s v="DESARROLLO SUSTENTABLE DE LA CIUDAD"/>
        <s v="DESARROLLO ECONÓMICO"/>
      </sharedItems>
    </cacheField>
    <cacheField name="Codigo Proyecto" numFmtId="0">
      <sharedItems containsSemiMixedTypes="0" containsString="0" containsNumber="1" containsInteger="1" minValue="1" maxValue="62"/>
    </cacheField>
    <cacheField name="Proyecto" numFmtId="0">
      <sharedItems count="59">
        <s v="SERVICIOS CONTRATADOS"/>
        <s v="ACTAS DE INSTALACIÓN DE MESAS DE PAZ"/>
        <s v="RECURSOS RECAUDADOS DE MANERA EFICIENTE PROGRAMADOS"/>
        <s v="ADMINISTRACIÓN CENTRAL DE PROTECCIÓN CIVIL Y BOMBEROS"/>
        <s v="LABORATORIO URBANO Y VIVIENDA"/>
        <s v="SERVICIOS DE ALIMENTOS"/>
        <s v="EQUIPAMIENTO"/>
        <s v="INFRAESTRUCTURA TECNOLOGICA ENTREGADA"/>
        <s v="BIENES ADQUIRIDOS"/>
        <s v="DEFENSORÍA LEGAL"/>
        <s v="OBRAS DE INFRAESTRUCTURA MUNICIPAL"/>
        <s v="ADMINISTRACIÓN GENERAL DE LA COORDINACIÓN GENERAL DE PARTICIPACIÓN CIUDADANA Y CONSTRUCCIÓN DE COMUN"/>
        <s v="CONTROL DE FELINOS, CANINOS Y VIDA SILVESTRE EN EL MUNICIPIO"/>
        <s v="ADMINISTRACIÓN DEL DESPACHO"/>
        <s v="SERVICIO DE BACHEO"/>
        <s v="SUMINISTRO DE AGUA"/>
        <s v="INDUSTRIAS REGULADAS"/>
        <s v="SERVICIOS MÉDICOS DE CALIDAD"/>
        <s v="SERVICIO DE MANTENIMIENTO DE ALUMBRADO PÚBLICO"/>
        <s v="PROYECTO DE PRESUPUESTO"/>
        <s v="SERVICIO DE BALIZAMIENTO Y SEÑALETICA"/>
        <s v="SERVICIO DE MANTENIMIENTO EN LOS ESPACIOS PÚBLICOS"/>
        <s v="SACRIFICIO DE BOVINOS Y PORCINOS EN EL RASTRO MUNICIPAL"/>
        <s v="PAQUETE AGROECOLÓGICO"/>
        <s v="EQUIPO Y HERRAMIENTA MANUAL"/>
        <s v="QUEMAS AGRICOLAS E INCENDIOS FORESTALES PREVENIDOS"/>
        <s v="PROGRAMAS SOCIALES MUNICIPALES EVALUADOS DE MANERA INTERNA Y EXTERNA"/>
        <s v="EQUIPOS DE PROTECCIÓN PERSONAL PARA ELEMENTOS DE PCYB"/>
        <s v="SERVICIOS DE PODA Y TALA"/>
        <s v="RECURSOS FEDERALES RECIBIDOS"/>
        <s v="CAPACITACIÓN"/>
        <s v="UNIFORMES ESCOLARES"/>
        <s v="SERVICIO DE UNIDADES MOVILES ARRENDADAS"/>
        <s v="EVENTOS DE LA COORDINACIÓN GENERAL DE DESARROLLO ECONÓMICO"/>
        <s v="SERVICIO DE RECOLECCIÓN DE MALEZA"/>
        <s v="BECAS  A ESTUDIANTES"/>
        <s v="SISTEMAS INFORMATICOS MODERNIZADOS RECIBIDOS"/>
        <s v="CARTA DE RESIDENCIA Y/O PROCEDENCIA"/>
        <s v="UNIDADES RESPONSABLES DE GASTO EVALUADAS"/>
        <s v="POLITICA CULTURAL DE TLAJOMULCO DE ZUÑIGA"/>
        <s v="CONDONACIÓN Y/O REDUCCIÓN DE SANCIONES"/>
        <s v="RECOLECCION DE RESIDUOS SOLIDOS  URBANOS"/>
        <s v="SERVIDORES PUBLCIOS MUNICIPALES CAPACITADOS"/>
        <s v="ATENCION A EMERGENCIAS Y SERVICIOS PUBLICOS MUNICIPALES ENTREGADOS"/>
        <s v="APOYO ECONÓMICO A PERSONAS FÍSICAS, ASOCIACIONES E INSTITUCIONES SIN FINES DE LUCRO"/>
        <s v="ATENCION A MUJERES DEL MUNICIPIO"/>
        <s v="PROGRAMAS Y ACCIONES CULTURALES, RECREATIVOS Y DEPORTIVAS"/>
        <s v="ATENCIÓN PARA PERSONAS CON DISCAPACIDAD INTELECTUAL"/>
        <s v="ACTIVIDADES DEPORTIVAS Y RECREATIVAS EN EL MUNICIPIO"/>
        <s v="SISTEMA INTEGRAL PARA EL DESARROLLO DE LA FAMILIA"/>
        <s v="APOYO A TRADICIONES"/>
        <s v="CAL AGRÍCOLA"/>
        <s v="INDEMINIZACIÓN AL PRODUCTOR GANADERO"/>
        <s v="MOCHILAS Y ÚTILES ESCOLARES"/>
        <s v="APOYO A LAS AGENCIAS Y DELEGACIONES DEL MUNICIPIO"/>
        <s v="APOYO A LOS ADULTOS MAYORES"/>
        <s v="APOYO A LAS JEFAS DE FAMILIA"/>
        <s v="PROGRAMA DE ECONOMÍA SOLIDARIA TLAJOMULCO"/>
        <s v="APOYO A INSTITUCIONES EDUCATIVAS"/>
      </sharedItems>
    </cacheField>
    <cacheField name="Cod. Unidad Ejectura" numFmtId="0">
      <sharedItems/>
    </cacheField>
    <cacheField name="Centro costos" numFmtId="0">
      <sharedItems count="39">
        <s v="DIRECCIÓN GENERAL DE ADMINISTRACIÓN"/>
        <s v="DIRECCIÓN GENERAL DE CULTURA DE PAZ"/>
        <s v="DIRECCIÓN GENERAL DE INGRESOS"/>
        <s v="DIRECCIÓN GENERAL DE PROTECCIÓN CIVIL Y"/>
        <s v="DIRECCIÓN GENERAL DE LABORATORIO URBANO"/>
        <s v="DIRECCIÓN GENERAL DE RELACIONES PÚBLICAS"/>
        <s v="COMISARÍA DE LA POLICÍA PREVENTIVA MUNIC"/>
        <s v="DIRECCION GENERAL DE INNOVACION GUBERNAM"/>
        <s v="DESPACHO DE LA SINDICATURA"/>
        <s v="DIRECCIÓN GENERAL DE LICITACIÓN Y NORMAT"/>
        <s v="DESPACHO DE LA COORDINACIÓN GENERAL DE P"/>
        <s v="UNIDAD DE ACOPIO Y SALUD ANIMAL MUNICIPA"/>
        <s v="DESPACHO DE LA COORDINACIÓN GENERAL DE D"/>
        <s v="DIRECCIÓN GENERAL DE MANTENIMIENTO URBAN"/>
        <s v="DIRECCIÓN GENERAL DE AGUA POTABLE Y SANE"/>
        <s v="DIRECCIÓN GENERAL DE PROTECCIÓN Y SUSTEN"/>
        <s v="DIRECCIÓN GENERAL DE SERVICIOS MÉDICOS M"/>
        <s v="DIRECCIÓN DE ALUMBRADO PÚBLICO"/>
        <s v="DIRECCIÓN GENERAL DE MANTENIMIENTO DE ES"/>
        <s v="DIRECCIÓN DE RASTRO"/>
        <s v="DIRECCIÓN GENERAL DE DESARROLLO RURAL"/>
        <s v="DIRECCIÓN DE PROYECTO CAJITITLAN"/>
        <s v="DESPACHO DE LA JEFATURA DE GABINETE"/>
        <s v="DIRECCIÓN GENERAL DE PROGRAMAS SOCIALES"/>
        <s v="DESPACHO DE LA SECRETARÍA GENERAL"/>
        <s v="DIRECCION GENERAL DE COMUNICACION SOCIAL"/>
        <s v="DIRECCIÓN GENERAL DE CULTURA"/>
        <s v="DIRECIÓN DE ACUERDOS Y SEGUIMIENTO"/>
        <s v="DIRECCIÓN DE ASEO PÚBLICO"/>
        <s v="SECRETARÍA PARTICULAR DE PRESIDENCIA"/>
        <s v="INSTITUTO MUNICIPAL DE LA MUJER TLAJOMUL"/>
        <s v="INSTITUTO DE CULTURA"/>
        <s v="INSTITUTO DE ALTERNATIVAS PARA LOS JÓVEN"/>
        <s v="CENTRO DE ESTIMULACIÓN PARA PERSONAS CON"/>
        <s v="CONSEJO MUNICIPAL DEL DEPORTE DE TLAJOMU"/>
        <s v="SISTEMA INTEGRAL PARA EL DESARROLLO DE L"/>
        <s v="DIRECCIÓN GENERAL DE TURISMO"/>
        <s v="DIRECCIÓN DE AGENCIAS Y DELEGACIONES"/>
        <s v="DIRECCIÓN GENERAL DE VIVIENDA"/>
      </sharedItems>
    </cacheField>
    <cacheField name="Capitulo codigo" numFmtId="0">
      <sharedItems containsSemiMixedTypes="0" containsString="0" containsNumber="1" containsInteger="1" minValue="1000" maxValue="9000" count="7">
        <n v="1000"/>
        <n v="2000"/>
        <n v="3000"/>
        <n v="4000"/>
        <n v="5000"/>
        <n v="6000"/>
        <n v="9000"/>
      </sharedItems>
    </cacheField>
    <cacheField name="Capitulo nombre" numFmtId="0">
      <sharedItems containsBlank="1" count="8">
        <s v="SERVICIOS PERSONALES"/>
        <s v="MATERIALES Y SUMINISTROS"/>
        <s v="SERVICIOS GENERALES"/>
        <s v="TRANSFERENCIAS, ASIGNACIONES, SUBSIDIOS Y OTRAS AYUDAS"/>
        <s v="BIENES MUEBLES, INMUEBLES E INTANGIBLES"/>
        <s v="INVERSION PUBLICA"/>
        <s v="DEUDA PUBLICA"/>
        <m u="1"/>
      </sharedItems>
    </cacheField>
    <cacheField name="Partida" numFmtId="0">
      <sharedItems containsSemiMixedTypes="0" containsString="0" containsNumber="1" containsInteger="1" minValue="1111" maxValue="9211" count="136">
        <n v="1111"/>
        <n v="1131"/>
        <n v="1211"/>
        <n v="1221"/>
        <n v="1231"/>
        <n v="1321"/>
        <n v="1322"/>
        <n v="1331"/>
        <n v="1341"/>
        <n v="1411"/>
        <n v="1421"/>
        <n v="1431"/>
        <n v="1432"/>
        <n v="1441"/>
        <n v="1521"/>
        <n v="1591"/>
        <n v="1611"/>
        <n v="1711"/>
        <n v="2111"/>
        <n v="2121"/>
        <n v="2141"/>
        <n v="2151"/>
        <n v="2161"/>
        <n v="2411"/>
        <n v="2181"/>
        <n v="2211"/>
        <n v="2221"/>
        <n v="2231"/>
        <n v="2351"/>
        <n v="2391"/>
        <n v="2421"/>
        <n v="2491"/>
        <n v="2531"/>
        <n v="2441"/>
        <n v="2451"/>
        <n v="2461"/>
        <n v="2611"/>
        <n v="2471"/>
        <n v="2481"/>
        <n v="2511"/>
        <n v="2521"/>
        <n v="2911"/>
        <n v="2541"/>
        <n v="2561"/>
        <n v="2591"/>
        <n v="2711"/>
        <n v="2721"/>
        <n v="2821"/>
        <n v="2831"/>
        <n v="2921"/>
        <n v="2941"/>
        <n v="2961"/>
        <n v="2981"/>
        <n v="2991"/>
        <n v="3391"/>
        <n v="3111"/>
        <n v="3421"/>
        <n v="3571"/>
        <n v="3511"/>
        <n v="3361"/>
        <n v="3251"/>
        <n v="3481"/>
        <n v="3261"/>
        <n v="3221"/>
        <n v="3921"/>
        <n v="3141"/>
        <n v="3161"/>
        <n v="3181"/>
        <n v="3231"/>
        <n v="3291"/>
        <n v="3311"/>
        <n v="3321"/>
        <n v="3331"/>
        <n v="3341"/>
        <n v="3351"/>
        <n v="3371"/>
        <n v="3381"/>
        <n v="3411"/>
        <n v="3431"/>
        <n v="3441"/>
        <n v="3451"/>
        <n v="3471"/>
        <n v="3521"/>
        <n v="3531"/>
        <n v="3541"/>
        <n v="3551"/>
        <n v="3581"/>
        <n v="3591"/>
        <n v="3611"/>
        <n v="3631"/>
        <n v="3651"/>
        <n v="3661"/>
        <n v="3711"/>
        <n v="3721"/>
        <n v="3751"/>
        <n v="3791"/>
        <n v="3811"/>
        <n v="3821"/>
        <n v="3911"/>
        <n v="3922"/>
        <n v="3941"/>
        <n v="3942"/>
        <n v="3951"/>
        <n v="3961"/>
        <n v="3962"/>
        <n v="4211"/>
        <n v="4251"/>
        <n v="4311"/>
        <n v="4411"/>
        <n v="4431"/>
        <n v="4451"/>
        <n v="4481"/>
        <n v="5111"/>
        <n v="5121"/>
        <n v="5151"/>
        <n v="5191"/>
        <n v="5211"/>
        <n v="5231"/>
        <n v="5291"/>
        <n v="5311"/>
        <n v="5321"/>
        <n v="5611"/>
        <n v="5621"/>
        <n v="5641"/>
        <n v="5651"/>
        <n v="5671"/>
        <n v="5691"/>
        <n v="5811"/>
        <n v="5911"/>
        <n v="5971"/>
        <n v="6121"/>
        <n v="6131"/>
        <n v="6151"/>
        <n v="6321"/>
        <n v="9111"/>
        <n v="9211"/>
      </sharedItems>
    </cacheField>
    <cacheField name="Descripción" numFmtId="0">
      <sharedItems count="136">
        <s v="DIETAS"/>
        <s v="SUELDO BASE AL PERSONAL PERMANENTE"/>
        <s v="HONORARIOS ASIMILABLES A SALARIOS"/>
        <s v="SUELDOS BASE AL PERSONAL EVENTUAL"/>
        <s v="RETRIBUCIONES POR SERVICIOS DE CARÁCTER SOCIAL"/>
        <s v="PRIMAS VACACIONALES"/>
        <s v="GRATIFICACIÓN DE FIN DE AÑO"/>
        <s v="HORAS EXTRAORDINARIAS"/>
        <s v="COMPENSACIONES"/>
        <s v="CUOTAS AL IMSS POR ENFERMEDADES Y MATERNIDAD (Modalidad 38)"/>
        <s v="CUOTAS PARA LA VIVIENDA (IPEJAL 3%)"/>
        <s v="APORTACIONES AL SISTEMA DE RETIRO SEDAR"/>
        <s v="APORTACIONES AL SISTEMA DE RETIRO DE PENSIONES"/>
        <s v="APORTACIONES PARA SEGUROS"/>
        <s v="INDEMNIZACIONES"/>
        <s v="OTRAS PRESTACIONES SOCIALES Y ECONÓMICAS"/>
        <s v="IMPACTO AL SALARIO EN EL TRANSCURSO DEL AÑO"/>
        <s v="ESTÍMULOS"/>
        <s v="MATERIALES, ÚTILES Y EQUIPOS MENORES DE OFICINA"/>
        <s v="MATERIALES Y ÚTILES DE IMPRESIÓN Y REPRODUCCIÓN"/>
        <s v="MATERIALES, ÚTILES Y EQUIPOS MENORES DE TECNOLOGÍAS DE LA INFORMACIÓN Y COMUNICACIONES"/>
        <s v="MATERIAL IMPRESO E INFORMACIÓN DIGITAL"/>
        <s v="MATERIAL DE LIMPIEZA"/>
        <s v="PRODUCTOS MINERALES NO METÁLICOS"/>
        <s v="MATERIALES PARA EL REGISTRO E IDENTIFICACIÓN DE BIENES Y PERSONAS"/>
        <s v="PRODUCTOS ALIMENTICIOS PARA PERSONAS"/>
        <s v="PRODUCTOS ALIMENTICIOS PARA ANIMALES"/>
        <s v="UTENSILIOS PARA EL SERVICIO DE ALIMENTACIÓN"/>
        <s v="PRODUCTOS QUÍMICOS, FARMACÉUTICOS Y DE LABORATORIO ADQUIRIDOS COMO MATERIA PRIMA"/>
        <s v="OTROS PRODUCTOS ADQUIRIDOS COMO MATERIA PRIMA"/>
        <s v="CEMENTO Y PRODUCTOS DE CONCRETO"/>
        <s v="OTROS MATERIALES Y ARTÍCULOS DE CONSTRUCCIÓN Y REPARACIÓN"/>
        <s v="MEDICINAS Y PRODUCTOS FARMACÉUTICOS"/>
        <s v="MADERA Y PRODUCTOS DE MADERA"/>
        <s v="VIDRIO Y PRODUCTOS DE VIDRIO"/>
        <s v="MATERIAL ELÉCTRICO Y ELECTRÓNICO"/>
        <s v="COMBUSTIBLES, LUBRICANTES Y ADITIVOS"/>
        <s v="ARTÍCULOS METÁLICOS PARA LA CONSTRUCCIÓN"/>
        <s v="MATERIALES COMPLEMENTARIOS"/>
        <s v="PRODUCTOS QUÍMICOS BÁSICOS"/>
        <s v="FERTILIZANTES, PESTICIDAS Y OTROS AGROQUÍMICOS"/>
        <s v="HERRAMIENTAS MENORES"/>
        <s v="MATERIALES, ACCESORIOS Y SUMINISTROS MÉDICOS"/>
        <s v="FIBRAS SINTÉTICAS, HULES PLÁSTICOS Y DERIVADOS"/>
        <s v="OTROS PRODUCTOS QUÍMICOS"/>
        <s v="VESTUARIO Y UNIFORMES"/>
        <s v="PRENDAS DE SEGURIDAD Y PROTECCIÓN PERSONAL"/>
        <s v="MATRIALES Y SUMINISTROS PARA SEGURIDAD"/>
        <s v="PRENDAS DE PROTECCIÓN PARA SEGURIDAD PÚBLICA Y NACIONAL"/>
        <s v="REFACCIONES Y ACCESORIOS MENORES DE EDIFICIOS"/>
        <s v="REFACCIONES Y ACCESORIOS MENORES DE EQUIPO DE CÓMPUTO Y TECNOLOGÍAS DE LA INFORMACIÓN"/>
        <s v="REFACCIONES Y ACCESORIOS MENORES DE EQUIPO DE TRANSPORTE"/>
        <s v="REFACCIONES Y ACCESORIOS MENORES DE MAQUINARIA Y OTROS EQUIPOS"/>
        <s v="HERRAMIENTAS, REFACCIONES Y ACCESORIOS MENORES"/>
        <s v="SERVICIOS PROFESIONALES, CIENTÍFICOS Y TÉCNICOS INTEGRALES"/>
        <s v="ENERGÍA ELÉCTRICA"/>
        <s v="SERVICIOS DE COBRANZA, INVESTIGACIÓN CREDITICIA Y SIMILAR"/>
        <s v="INSTALACIÓN, REPARACIÓN Y MANTENIMIENTO DE MAQUINARIA, OTROS EQUIPOS Y HERRAMIENTA"/>
        <s v="CONSERVACIÓN Y MANTENIMIENTO MENOR DE INMUEBLES"/>
        <s v="SERVICIOS DE APOYO ADMINISTRATIVO, FOTOCOPIADO E IMPRESIÓN"/>
        <s v="ARRENDAMIENTO DE EQUIPO DE TRANSPORTE"/>
        <s v="COMISIONES POR VENTAS"/>
        <s v="ARRENDAMIENTO DE MAQUINARIA, OTROS EQUIPOS Y HERRAMIENTAS"/>
        <s v="ARRENDAMIENTO DE EDIFICIOS"/>
        <s v="Reintegro de Remanentes de Recursos Federales y Estatales"/>
        <s v="TELEFONÍA TRADICIONAL"/>
        <s v="SERVICIOS DE TELECOMUNICACIONES Y SATÉLITES"/>
        <s v="SERVICIOS POSTALES Y TELEGRÁFICOS"/>
        <s v="ARRENDAMIENTO DE MOBILIARIO Y EQUIPO DE ADMINISTRACIÓN, EDUCACIONAL Y RECREATIVO"/>
        <s v="OTROS ARRENDAMIENTOS"/>
        <s v="SERVICIOS LEGALES, DE CONTABILIDAD, AUDITORÍA Y RELACIONADOS"/>
        <s v="SERVICIOS DE DISEÑO, ARQUITECTURA, INGENIERÍA Y ACTIVIDADES RELACIONADAS"/>
        <s v="SERVICIOS DE CONSULTORÍA ADMINISTRATIVA, PROCESOS, TÉCNICA Y EN TECNOLOGÍAS DE LA INFORMACIÓN"/>
        <s v="SERVICIOS DE CAPACITACIÓN"/>
        <s v="SERVICIOS DE INVESTIGACION CIENTIFICA Y DESARROLLO"/>
        <s v="SERVICIOS DE PROTECCIÓN Y SEGURIDAD"/>
        <s v="SERVICIOS DE VIGILANCIA"/>
        <s v="SERVICIOS FINANCIEROS Y BANCARIOS"/>
        <s v="SERVICIOS DE RECAUDACIÓN, TRASLADO Y CUSTODIA DE VALORES"/>
        <s v="SEGUROS DE RESPONSABILIDAD PATRIMONIAL Y FIANZAS"/>
        <s v="SEGURO DE BIENES PATRIMONIALES"/>
        <s v="FLETES Y MANIOBRAS"/>
        <s v="INSTALACIÓN, REPARACIÓN Y MANTENIMIENTO DE MOBILIARIO Y EQUIPO DE ADMINISTRACIÓN, EDUCACIONAL Y RECREATIVO"/>
        <s v="INSTALACIÓN, REPARACIÓN Y MANTENIMIENTO DE EQUIPO DE CÓMPUTO Y TECNOLOGÍA DE LA INFORMACIÓN"/>
        <s v="INSTALACIÓN, REPARACIÓN Y MANTENIMIENTO DE EQUIPO E INSTRUMENTAL MÉDICO Y DE LABORATORIO"/>
        <s v="REPARACIÓN Y MANTENIMIENTO DE EQUIPO DE TRANSPORTE"/>
        <s v="SERVICIOS DE LIMPIEZA Y MANEJO DE DESECHOS"/>
        <s v="SERVICIOS DE JARDINERÍA Y FUMIGACIÓN"/>
        <s v="DIFUSIÓN POR RADIO, TELEVISIÓN Y OTROS MEDIOS DE MENSAJES SOBRE PROGRAMAS Y ACTIVIDADES GUBERNAMENTALES"/>
        <s v="SERVICIOS DE CREATIVIDAD, PREPRODUCCIÓN Y PRODUCCIÓN DE PUBLICIDAD, EXCEPTO INTERNET"/>
        <s v="SERVICIOS DE LA INDUSTRIA FÍLMICA, DEL SONIDO Y DEL VIDEO"/>
        <s v="SERVICIO DE CREACIÓN Y DIFUSIÓN DE CONTENIDO EXCLUSIVAMENTE A  TRAVÉS DE INTERNET"/>
        <s v="PASAJES AÉREOS"/>
        <s v="PASAJES TERRESTRES"/>
        <s v="VIÁTICOS EN EL PAÍS"/>
        <s v="OTROS SERVICIOS DE TRASLADO Y HOSPEDAJE"/>
        <s v="GASTOS DE CEREMONIAL"/>
        <s v="GASTOS DE ORDEN  SOCIAL Y CULTURAL"/>
        <s v="SERVICIOS FUNERARIOS Y DE CEMENTERIOS"/>
        <s v="IMPUESTOS Y DERECHOS"/>
        <s v="SENTENCIAS Y RESOLUCIONES POR AUTORIDAD COMPETENTE"/>
        <s v="DIVERSAS DEVOLUCIONES"/>
        <s v="PENAS, MULTAS, ACCESORIOS Y ACTUALIZACIONES"/>
        <s v="OTROS GASTOS POR RESPONSABILIDADES"/>
        <s v="DIVERSOS GASTOS POR INCIDENTE VIAL"/>
        <s v="TRANSFERENCIAS OTORGADAS A ENTIDADES PARAESTATALES NO EMPRESARIALES Y NO FINANCIERAS"/>
        <s v="TRANSFERENCIAS A FIDEICOMISOS DE ENTIDADES FEDERATIVAS Y MUNICIPIOS"/>
        <s v="SUBSIDIOS A LA PRODUCCIÓN"/>
        <s v="AYUDAS SOCIALES A PERSONAS"/>
        <s v="AYUDAS SOCIALES A INSTITUCIONES DE ENSEÑANZA"/>
        <s v="AYUDAS SOCIALES A INSTITUCIONES SIN FINES DE LUCRO"/>
        <s v="AYUDAS POR DESASTRES NATURALES Y OTROS SINIESTROS"/>
        <s v="MUEBLES DE OFICINA Y ESTANTERÍA"/>
        <s v="MUEBLES, EXCEPTO DE OFICINA Y ESTANTERÍA"/>
        <s v="EQUIPO DE CÓMPUTO DE TECNOLOGÍAS DE LA INFORMACIÓN"/>
        <s v="OTROS MOBILIARIOS Y EQUIPOS DE ADMINISTRACIÓN"/>
        <s v="EQUIPOS Y APARATOS AUDIOVISUALES"/>
        <s v="CÁMARAS FOTOGRÁFICAS Y DE VIDEO"/>
        <s v="OTRO MOBILIARIO Y EQUIPO EDUCACIONAL Y RECREATIVO"/>
        <s v="EQUIPO MÉDICO Y DE LABORATORIO"/>
        <s v="INSTRUMENTAL MÉDICO Y DE LABORATORIO"/>
        <s v="MAQUINARIA Y EQUIPO AGROPECUARIO"/>
        <s v="MAQUINARIA Y EQUIPO INDUSTRIAL"/>
        <s v="SISTEMAS DE AIRE ACONDICIONADO, CALEFACCIÓN Y DE REFRIGERACIÓN INDUSTRIAL Y COMERCIAL"/>
        <s v="EQUIPO DE COMUNICACIÓN Y TELECOMUNICACIÓN"/>
        <s v="HERRAMIENTAS Y MÁQUINAS-HERRAMIENTA"/>
        <s v="OTROS EQUIPOS"/>
        <s v="TERRENOS"/>
        <s v="SOFTWARE"/>
        <s v="LICENCIAS INFORMÁTICAS E INTELECTUALES"/>
        <s v="EDIFICACIÓN NO  HABITACIONAL"/>
        <s v="CONSTRUCCIÓN DE OBRAS PARA EL ABASTECIMIENTO DE AGUA, PETRÓLEO, GAS, ELECTRICIDAD Y TELECOMUNICACIONES"/>
        <s v="CONSTRUCCIÓN DE VÍAS DE COMUNICACIÓN"/>
        <s v="EJECUCIÓN DE PROYECTOS PRODUCTIVOS NO INCLUIDOS EN CONCEPTOS ANTERIORES DE ESTE CAPÍTULO"/>
        <s v="AMORTIZACIÓN DE LA DEUDA INTERNA CON INSTITUCIONES DE CRÉDITO"/>
        <s v="INTERESES DE LA DEUDA INTERNA CON INSTITUCIONES  DE CRÉDITO"/>
      </sharedItems>
    </cacheField>
    <cacheField name="Codigo Destino" numFmtId="0">
      <sharedItems containsSemiMixedTypes="0" containsString="0" containsNumber="1" containsInteger="1" minValue="0" maxValue="3"/>
    </cacheField>
    <cacheField name="Concepto Destino" numFmtId="0">
      <sharedItems/>
    </cacheField>
    <cacheField name="Segunda Modificación" numFmtId="4">
      <sharedItems containsSemiMixedTypes="0" containsString="0" containsNumber="1" minValue="-44050" maxValue="613634526.72000003"/>
    </cacheField>
    <cacheField name="Presupuestado" numFmtId="4">
      <sharedItems containsSemiMixedTypes="0" containsString="0" containsNumber="1" minValue="0" maxValue="623086171.60000002"/>
    </cacheField>
    <cacheField name="Pre-Comprometido" numFmtId="4">
      <sharedItems containsSemiMixedTypes="0" containsString="0" containsNumber="1" minValue="-759155.04" maxValue="539149028.09000003"/>
    </cacheField>
    <cacheField name="Comprometido" numFmtId="4">
      <sharedItems containsSemiMixedTypes="0" containsString="0" containsNumber="1" minValue="-759155.04" maxValue="539149028.09000003"/>
    </cacheField>
    <cacheField name="Devengado" numFmtId="4">
      <sharedItems containsSemiMixedTypes="0" containsString="0" containsNumber="1" minValue="-759155.04" maxValue="539149028.09000003"/>
    </cacheField>
    <cacheField name="sin devengar" numFmtId="4">
      <sharedItems containsSemiMixedTypes="0" containsString="0" containsNumber="1" minValue="-9.0000000083819032E-2" maxValue="11908114.520000003"/>
    </cacheField>
    <cacheField name="Ejercido" numFmtId="4">
      <sharedItems containsSemiMixedTypes="0" containsString="0" containsNumber="1" minValue="-759155.04" maxValue="539149028.09000003"/>
    </cacheField>
    <cacheField name="Pagado" numFmtId="4">
      <sharedItems containsSemiMixedTypes="0" containsString="0" containsNumber="1" minValue="-759155.04" maxValue="539149028.09000003"/>
    </cacheField>
    <cacheField name="Disponible/Subejercicio" numFmtId="4">
      <sharedItems containsSemiMixedTypes="0" containsString="0" containsNumber="1" minValue="-14992994.199999999" maxValue="82722071.719999999"/>
    </cacheField>
    <cacheField name="Transferencia Origen" numFmtId="4">
      <sharedItems containsSemiMixedTypes="0" containsString="0" containsNumber="1" minValue="0" maxValue="20000000"/>
    </cacheField>
    <cacheField name="Transferencia Destino" numFmtId="4">
      <sharedItems containsSemiMixedTypes="0" containsString="0" containsNumber="1" minValue="0" maxValue="49395970.609999895"/>
    </cacheField>
    <cacheField name="Ampliación" numFmtId="0">
      <sharedItems containsSemiMixedTypes="0" containsString="0" containsNumber="1" minValue="0" maxValue="14992994.199999999"/>
    </cacheField>
    <cacheField name="Tercera Modificación" numFmtId="4">
      <sharedItems containsSemiMixedTypes="0" containsString="0" containsNumber="1" minValue="-41700" maxValue="613634526.7200000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22">
  <r>
    <s v="1.1-00-2105_218012_212211110"/>
    <s v="1.1-00-21"/>
    <x v="0"/>
    <x v="0"/>
    <x v="0"/>
    <x v="0"/>
    <s v="M"/>
    <s v="Actividades de apoyo administrativo desarrolladas "/>
    <s v="05_21"/>
    <x v="0"/>
    <n v="8"/>
    <x v="0"/>
    <n v="22"/>
    <x v="0"/>
    <s v="012_21"/>
    <x v="0"/>
    <x v="0"/>
    <x v="0"/>
    <x v="0"/>
    <x v="0"/>
    <n v="0"/>
    <s v="SIN DESCRIPCIÓN PARA DESTINOS 00"/>
    <n v="10457405.279999999"/>
    <n v="10457405.279999999"/>
    <n v="9240780.3000000007"/>
    <n v="9240780.3000000007"/>
    <n v="9240780.3000000007"/>
    <n v="0"/>
    <n v="9240780.3000000007"/>
    <n v="9240780.3000000007"/>
    <n v="1216624.9799999986"/>
    <n v="0"/>
    <n v="0"/>
    <n v="0"/>
    <n v="10457405.279999999"/>
  </r>
  <r>
    <s v="1.5-01-2105_218012_212211310"/>
    <s v="1.5-01-21"/>
    <x v="1"/>
    <x v="0"/>
    <x v="0"/>
    <x v="0"/>
    <s v="M"/>
    <s v="Actividades de apoyo administrativo desarrolladas "/>
    <s v="05_21"/>
    <x v="0"/>
    <n v="8"/>
    <x v="0"/>
    <n v="22"/>
    <x v="0"/>
    <s v="012_21"/>
    <x v="0"/>
    <x v="0"/>
    <x v="0"/>
    <x v="1"/>
    <x v="1"/>
    <n v="0"/>
    <s v="SIN DESCRIPCIÓN PARA DESTINOS 00"/>
    <n v="613634526.72000003"/>
    <n v="623086171.60000002"/>
    <n v="539149028.09000003"/>
    <n v="539149028.09000003"/>
    <n v="539149028.09000003"/>
    <n v="0"/>
    <n v="539149028.09000003"/>
    <n v="539149028.09000003"/>
    <n v="74485498.629999995"/>
    <n v="0"/>
    <n v="0"/>
    <n v="0"/>
    <n v="613634526.72000003"/>
  </r>
  <r>
    <s v="1.5-01-2105_218012_212211312"/>
    <s v="1.5-01-21"/>
    <x v="1"/>
    <x v="0"/>
    <x v="0"/>
    <x v="0"/>
    <s v="M"/>
    <s v="Actividades de apoyo administrativo desarrolladas "/>
    <s v="05_21"/>
    <x v="0"/>
    <n v="8"/>
    <x v="0"/>
    <n v="22"/>
    <x v="0"/>
    <s v="012_21"/>
    <x v="0"/>
    <x v="0"/>
    <x v="0"/>
    <x v="1"/>
    <x v="1"/>
    <n v="2"/>
    <s v="FINIQUITOS CONFIANZA"/>
    <n v="278751.77"/>
    <n v="0"/>
    <n v="24834.01"/>
    <n v="24834.01"/>
    <n v="24834.01"/>
    <n v="0"/>
    <n v="24352.240000000002"/>
    <n v="23952.13"/>
    <n v="253917.76"/>
    <n v="0"/>
    <n v="0"/>
    <n v="0"/>
    <n v="278751.77"/>
  </r>
  <r>
    <s v="1.1-00-2105_218012_212211310"/>
    <s v="1.1-00-21"/>
    <x v="0"/>
    <x v="0"/>
    <x v="0"/>
    <x v="0"/>
    <s v="M"/>
    <s v="Actividades de apoyo administrativo desarrolladas "/>
    <s v="05_21"/>
    <x v="0"/>
    <n v="8"/>
    <x v="0"/>
    <n v="22"/>
    <x v="0"/>
    <s v="012_21"/>
    <x v="0"/>
    <x v="0"/>
    <x v="0"/>
    <x v="1"/>
    <x v="1"/>
    <n v="0"/>
    <s v="SIN DESCRIPCIÓN PARA DESTINOS 00"/>
    <n v="52235449.210000001"/>
    <n v="27843753.52"/>
    <n v="44805276.880000003"/>
    <n v="44805276.880000003"/>
    <n v="44805276.880000003"/>
    <n v="0"/>
    <n v="44804803.729999997"/>
    <n v="44804803.729999997"/>
    <n v="7430172.3299999982"/>
    <n v="0"/>
    <n v="49395970.609999895"/>
    <n v="0"/>
    <n v="101631419.8199999"/>
  </r>
  <r>
    <s v="2.6-06-2102_211007_211012111"/>
    <s v="2.6-06-21"/>
    <x v="2"/>
    <x v="0"/>
    <x v="0"/>
    <x v="0"/>
    <s v="O"/>
    <s v="Actividades que realizan la función pública o cont"/>
    <s v="02_21"/>
    <x v="1"/>
    <n v="1"/>
    <x v="1"/>
    <n v="10"/>
    <x v="1"/>
    <s v="007_21"/>
    <x v="1"/>
    <x v="0"/>
    <x v="0"/>
    <x v="2"/>
    <x v="2"/>
    <n v="1"/>
    <s v="CECOVIM - BDP"/>
    <n v="480000"/>
    <n v="0"/>
    <n v="311500"/>
    <n v="311500"/>
    <n v="311500"/>
    <n v="0"/>
    <n v="311500"/>
    <n v="311500"/>
    <n v="168500"/>
    <n v="168500"/>
    <n v="0"/>
    <n v="0"/>
    <n v="311500"/>
  </r>
  <r>
    <s v="2.6-06-2102_211007_211012113"/>
    <s v="2.6-06-21"/>
    <x v="2"/>
    <x v="0"/>
    <x v="0"/>
    <x v="0"/>
    <s v="O"/>
    <s v="Actividades que realizan la función pública o cont"/>
    <s v="02_21"/>
    <x v="1"/>
    <n v="1"/>
    <x v="1"/>
    <n v="10"/>
    <x v="1"/>
    <s v="007_21"/>
    <x v="1"/>
    <x v="0"/>
    <x v="0"/>
    <x v="2"/>
    <x v="2"/>
    <n v="3"/>
    <s v="EDUCANDO PARA LA IGUALDAD - BDP"/>
    <n v="480000"/>
    <n v="0"/>
    <n v="328000"/>
    <n v="328000"/>
    <n v="328000"/>
    <n v="0"/>
    <n v="328000"/>
    <n v="328000"/>
    <n v="152000"/>
    <n v="152000"/>
    <n v="0"/>
    <n v="0"/>
    <n v="328000"/>
  </r>
  <r>
    <s v="2.6-06-2102_211007_211012112"/>
    <s v="2.6-06-21"/>
    <x v="2"/>
    <x v="0"/>
    <x v="0"/>
    <x v="0"/>
    <s v="O"/>
    <s v="Actividades que realizan la función pública o cont"/>
    <s v="02_21"/>
    <x v="1"/>
    <n v="1"/>
    <x v="1"/>
    <n v="10"/>
    <x v="1"/>
    <s v="007_21"/>
    <x v="1"/>
    <x v="0"/>
    <x v="0"/>
    <x v="2"/>
    <x v="2"/>
    <n v="2"/>
    <s v="NOS MOVEMOS SEGURAS - BDP"/>
    <n v="480000"/>
    <n v="0"/>
    <n v="345000"/>
    <n v="345000"/>
    <n v="345000"/>
    <n v="0"/>
    <n v="345000"/>
    <n v="345000"/>
    <n v="135000"/>
    <n v="135000"/>
    <n v="0"/>
    <n v="0"/>
    <n v="345000"/>
  </r>
  <r>
    <s v="1.6-01-2105_218012_212212210"/>
    <s v="1.6-01-21"/>
    <x v="3"/>
    <x v="0"/>
    <x v="0"/>
    <x v="0"/>
    <s v="M"/>
    <s v="Actividades de apoyo administrativo desarrolladas "/>
    <s v="05_21"/>
    <x v="0"/>
    <n v="8"/>
    <x v="0"/>
    <n v="22"/>
    <x v="0"/>
    <s v="012_21"/>
    <x v="0"/>
    <x v="0"/>
    <x v="0"/>
    <x v="3"/>
    <x v="3"/>
    <n v="0"/>
    <s v="SIN DESCRIPCIÓN PARA DESTINOS 00"/>
    <n v="91060840.959999993"/>
    <n v="107178586.41"/>
    <n v="76875941.060000002"/>
    <n v="76875941.060000002"/>
    <n v="76875941.060000002"/>
    <n v="0"/>
    <n v="76875941.060000002"/>
    <n v="76875941.060000002"/>
    <n v="14184899.899999991"/>
    <n v="0"/>
    <n v="0"/>
    <n v="0"/>
    <n v="91060840.959999993"/>
  </r>
  <r>
    <s v="1.6-01-2105_218012_212212211"/>
    <s v="1.6-01-21"/>
    <x v="3"/>
    <x v="0"/>
    <x v="0"/>
    <x v="0"/>
    <s v="M"/>
    <s v="Actividades de apoyo administrativo desarrolladas "/>
    <s v="05_21"/>
    <x v="0"/>
    <n v="8"/>
    <x v="0"/>
    <n v="22"/>
    <x v="0"/>
    <s v="012_21"/>
    <x v="0"/>
    <x v="0"/>
    <x v="0"/>
    <x v="3"/>
    <x v="3"/>
    <n v="1"/>
    <s v="FINIQUITOS A EVENTUALES"/>
    <n v="6492845.8099999996"/>
    <n v="0"/>
    <n v="5928596.2400000002"/>
    <n v="5928596.2400000002"/>
    <n v="5928596.2400000002"/>
    <n v="0"/>
    <n v="5924943.46"/>
    <n v="5898554.5800000001"/>
    <n v="564249.56999999937"/>
    <n v="0"/>
    <n v="0"/>
    <n v="0"/>
    <n v="6492845.8099999996"/>
  </r>
  <r>
    <s v="1.1-00-2105_218012_212212210"/>
    <s v="1.1-00-21"/>
    <x v="0"/>
    <x v="0"/>
    <x v="0"/>
    <x v="0"/>
    <s v="M"/>
    <s v="Actividades de apoyo administrativo desarrolladas "/>
    <s v="05_21"/>
    <x v="0"/>
    <n v="8"/>
    <x v="0"/>
    <n v="22"/>
    <x v="0"/>
    <s v="012_21"/>
    <x v="0"/>
    <x v="0"/>
    <x v="0"/>
    <x v="3"/>
    <x v="3"/>
    <n v="0"/>
    <s v="SIN DESCRIPCIÓN PARA DESTINOS 00"/>
    <n v="35464399.990000002"/>
    <n v="52821413.590000004"/>
    <n v="33519371.199999999"/>
    <n v="33519371.199999999"/>
    <n v="33519371.199999999"/>
    <n v="0"/>
    <n v="33519371.199999999"/>
    <n v="33519371.199999999"/>
    <n v="1945028.7900000028"/>
    <n v="0"/>
    <n v="0"/>
    <n v="0"/>
    <n v="35464399.990000002"/>
  </r>
  <r>
    <s v="1.1-00-2105_218012_212212310"/>
    <s v="1.1-00-21"/>
    <x v="0"/>
    <x v="0"/>
    <x v="0"/>
    <x v="0"/>
    <s v="M"/>
    <s v="Actividades de apoyo administrativo desarrolladas "/>
    <s v="05_21"/>
    <x v="0"/>
    <n v="8"/>
    <x v="0"/>
    <n v="22"/>
    <x v="0"/>
    <s v="012_21"/>
    <x v="0"/>
    <x v="0"/>
    <x v="0"/>
    <x v="4"/>
    <x v="4"/>
    <n v="0"/>
    <s v="SIN DESCRIPCIÓN PARA DESTINOS 00"/>
    <n v="26400"/>
    <n v="26400"/>
    <n v="0"/>
    <n v="0"/>
    <n v="0"/>
    <n v="0"/>
    <n v="0"/>
    <n v="0"/>
    <n v="26400"/>
    <n v="0"/>
    <n v="0"/>
    <n v="0"/>
    <n v="26400"/>
  </r>
  <r>
    <s v="1.6-01-2105_218012_212213211"/>
    <s v="1.6-01-21"/>
    <x v="3"/>
    <x v="0"/>
    <x v="0"/>
    <x v="0"/>
    <s v="M"/>
    <s v="Actividades de apoyo administrativo desarrolladas "/>
    <s v="05_21"/>
    <x v="0"/>
    <n v="8"/>
    <x v="0"/>
    <n v="22"/>
    <x v="0"/>
    <s v="012_21"/>
    <x v="0"/>
    <x v="0"/>
    <x v="0"/>
    <x v="5"/>
    <x v="5"/>
    <n v="1"/>
    <s v="FINIQUITOS A EVENTUALES"/>
    <n v="607084"/>
    <n v="0"/>
    <n v="569508.81000000006"/>
    <n v="569508.81000000006"/>
    <n v="569508.81000000006"/>
    <n v="0"/>
    <n v="568366.44999999995"/>
    <n v="565935.89"/>
    <n v="37575.189999999944"/>
    <n v="0"/>
    <n v="0"/>
    <n v="0"/>
    <n v="607084"/>
  </r>
  <r>
    <s v="1.5-01-2105_218012_212213212"/>
    <s v="1.5-01-21"/>
    <x v="1"/>
    <x v="0"/>
    <x v="0"/>
    <x v="0"/>
    <s v="M"/>
    <s v="Actividades de apoyo administrativo desarrolladas "/>
    <s v="05_21"/>
    <x v="0"/>
    <n v="8"/>
    <x v="0"/>
    <n v="22"/>
    <x v="0"/>
    <s v="012_21"/>
    <x v="0"/>
    <x v="0"/>
    <x v="0"/>
    <x v="5"/>
    <x v="5"/>
    <n v="2"/>
    <s v="FINIQUITOS CONFIANZA"/>
    <n v="456470.98"/>
    <n v="0"/>
    <n v="47559.55"/>
    <n v="47559.55"/>
    <n v="47559.55"/>
    <n v="0"/>
    <n v="46716.45"/>
    <n v="46016.27"/>
    <n v="408911.43"/>
    <n v="0"/>
    <n v="0"/>
    <n v="0"/>
    <n v="456470.98"/>
  </r>
  <r>
    <s v="1.1-00-2105_218012_212213210"/>
    <s v="1.1-00-21"/>
    <x v="0"/>
    <x v="0"/>
    <x v="0"/>
    <x v="0"/>
    <s v="M"/>
    <s v="Actividades de apoyo administrativo desarrolladas "/>
    <s v="05_21"/>
    <x v="0"/>
    <n v="8"/>
    <x v="0"/>
    <n v="22"/>
    <x v="0"/>
    <s v="012_21"/>
    <x v="0"/>
    <x v="0"/>
    <x v="0"/>
    <x v="5"/>
    <x v="5"/>
    <n v="0"/>
    <s v="SIN DESCRIPCIÓN PARA DESTINOS 00"/>
    <n v="11474338.189999999"/>
    <n v="11262915.630000001"/>
    <n v="11215868.67"/>
    <n v="11215868.67"/>
    <n v="11215868.67"/>
    <n v="0"/>
    <n v="11215040.66"/>
    <n v="11215040.66"/>
    <n v="258469.51999999955"/>
    <n v="0"/>
    <n v="0"/>
    <n v="0"/>
    <n v="11474338.189999999"/>
  </r>
  <r>
    <s v="1.1-00-2105_218012_212213213"/>
    <s v="1.1-00-21"/>
    <x v="0"/>
    <x v="0"/>
    <x v="0"/>
    <x v="0"/>
    <s v="M"/>
    <s v="Actividades de apoyo administrativo desarrolladas "/>
    <s v="05_21"/>
    <x v="0"/>
    <n v="8"/>
    <x v="0"/>
    <n v="22"/>
    <x v="0"/>
    <s v="012_21"/>
    <x v="0"/>
    <x v="0"/>
    <x v="0"/>
    <x v="5"/>
    <x v="5"/>
    <n v="3"/>
    <s v="FINIQUITOS A EVENTUALES"/>
    <n v="212162.8"/>
    <n v="0"/>
    <n v="208701.16"/>
    <n v="208701.16"/>
    <n v="208701.16"/>
    <n v="0"/>
    <n v="205254.11"/>
    <n v="205254.11"/>
    <n v="3461.6399999999849"/>
    <n v="0"/>
    <n v="0"/>
    <n v="0"/>
    <n v="212162.8"/>
  </r>
  <r>
    <s v="1.1-00-2105_218012_212213213"/>
    <s v="1.1-00-21"/>
    <x v="0"/>
    <x v="0"/>
    <x v="0"/>
    <x v="0"/>
    <s v="M"/>
    <s v="Actividades de apoyo administrativo desarrolladas "/>
    <s v="05_21"/>
    <x v="0"/>
    <n v="8"/>
    <x v="0"/>
    <n v="22"/>
    <x v="0"/>
    <s v="012_21"/>
    <x v="0"/>
    <x v="0"/>
    <x v="0"/>
    <x v="5"/>
    <x v="5"/>
    <n v="3"/>
    <s v="FINIQUITOS CONFIANZA"/>
    <n v="1749944.03"/>
    <n v="0"/>
    <n v="1696010.08"/>
    <n v="1696010.08"/>
    <n v="1696010.08"/>
    <n v="0"/>
    <n v="1684560.72"/>
    <n v="1684560.72"/>
    <n v="53933.949999999953"/>
    <n v="0"/>
    <n v="0"/>
    <n v="0"/>
    <n v="1749944.03"/>
  </r>
  <r>
    <s v="1.5-01-2105_218012_212213222"/>
    <s v="1.5-01-21"/>
    <x v="1"/>
    <x v="0"/>
    <x v="0"/>
    <x v="0"/>
    <s v="M"/>
    <s v="Actividades de apoyo administrativo desarrolladas "/>
    <s v="05_21"/>
    <x v="0"/>
    <n v="8"/>
    <x v="0"/>
    <n v="22"/>
    <x v="0"/>
    <s v="012_21"/>
    <x v="0"/>
    <x v="0"/>
    <x v="0"/>
    <x v="6"/>
    <x v="6"/>
    <n v="2"/>
    <s v="FINIQUITOS CONFIANZA"/>
    <n v="8210221.3300000001"/>
    <n v="0"/>
    <n v="502078.5"/>
    <n v="502078.5"/>
    <n v="502078.5"/>
    <n v="0"/>
    <n v="490034.28"/>
    <n v="481031.92"/>
    <n v="7708142.8300000001"/>
    <n v="0"/>
    <n v="0"/>
    <n v="0"/>
    <n v="8210221.3300000001"/>
  </r>
  <r>
    <s v="1.6-01-2105_218012_212213221"/>
    <s v="1.6-01-21"/>
    <x v="3"/>
    <x v="0"/>
    <x v="0"/>
    <x v="0"/>
    <s v="M"/>
    <s v="Actividades de apoyo administrativo desarrolladas "/>
    <s v="05_21"/>
    <x v="0"/>
    <n v="8"/>
    <x v="0"/>
    <n v="22"/>
    <x v="0"/>
    <s v="012_21"/>
    <x v="0"/>
    <x v="0"/>
    <x v="0"/>
    <x v="6"/>
    <x v="6"/>
    <n v="1"/>
    <s v="FINIQUITOS A EVENTUALES"/>
    <n v="11140205"/>
    <n v="0"/>
    <n v="10443246.869999999"/>
    <n v="10443246.869999999"/>
    <n v="10443246.869999999"/>
    <n v="0"/>
    <n v="10422031.59"/>
    <n v="10376892.710000001"/>
    <n v="696958.13000000082"/>
    <n v="0"/>
    <n v="0"/>
    <n v="0"/>
    <n v="11140205"/>
  </r>
  <r>
    <s v="1.1-00-2105_218012_212213220"/>
    <s v="1.1-00-21"/>
    <x v="0"/>
    <x v="0"/>
    <x v="0"/>
    <x v="0"/>
    <s v="M"/>
    <s v="Actividades de apoyo administrativo desarrolladas "/>
    <s v="05_21"/>
    <x v="0"/>
    <n v="8"/>
    <x v="0"/>
    <n v="22"/>
    <x v="0"/>
    <s v="012_21"/>
    <x v="0"/>
    <x v="0"/>
    <x v="0"/>
    <x v="6"/>
    <x v="6"/>
    <n v="0"/>
    <s v="SIN DESCRIPCIÓN PARA DESTINOS 00"/>
    <n v="90137142.540000007"/>
    <n v="112665038.72"/>
    <n v="7415070.8200000003"/>
    <n v="7415070.8200000003"/>
    <n v="7415070.8200000003"/>
    <n v="0"/>
    <n v="7399693.4800000004"/>
    <n v="7399693.4800000004"/>
    <n v="82722071.719999999"/>
    <n v="20000000"/>
    <n v="0"/>
    <n v="0"/>
    <n v="70137142.540000007"/>
  </r>
  <r>
    <s v="1.1-00-2105_218012_212213223"/>
    <s v="1.1-00-21"/>
    <x v="0"/>
    <x v="0"/>
    <x v="0"/>
    <x v="0"/>
    <s v="M"/>
    <s v="Actividades de apoyo administrativo desarrolladas "/>
    <s v="05_21"/>
    <x v="0"/>
    <n v="8"/>
    <x v="0"/>
    <n v="22"/>
    <x v="0"/>
    <s v="012_21"/>
    <x v="0"/>
    <x v="0"/>
    <x v="0"/>
    <x v="6"/>
    <x v="6"/>
    <n v="3"/>
    <s v="FINIQUITOS A EVENTUALES"/>
    <n v="2373745.23"/>
    <n v="0"/>
    <n v="2349545.7000000002"/>
    <n v="2349545.7000000002"/>
    <n v="2349545.7000000002"/>
    <n v="0"/>
    <n v="2312297.44"/>
    <n v="2312297.44"/>
    <n v="24199.529999999795"/>
    <n v="0"/>
    <n v="0"/>
    <n v="0"/>
    <n v="2373745.23"/>
  </r>
  <r>
    <s v="1.1-00-2105_218012_212213223"/>
    <s v="1.1-00-21"/>
    <x v="0"/>
    <x v="0"/>
    <x v="0"/>
    <x v="0"/>
    <s v="M"/>
    <s v="Actividades de apoyo administrativo desarrolladas "/>
    <s v="05_21"/>
    <x v="0"/>
    <n v="8"/>
    <x v="0"/>
    <n v="22"/>
    <x v="0"/>
    <s v="012_21"/>
    <x v="0"/>
    <x v="0"/>
    <x v="0"/>
    <x v="6"/>
    <x v="6"/>
    <n v="3"/>
    <s v="FINIQUITOS CONFIANZA"/>
    <n v="26138685.899999999"/>
    <n v="0"/>
    <n v="25435006.829999998"/>
    <n v="25435006.829999998"/>
    <n v="25435006.829999998"/>
    <n v="0"/>
    <n v="25303064.920000002"/>
    <n v="25303064.920000002"/>
    <n v="703679.0700000003"/>
    <n v="0"/>
    <n v="0"/>
    <n v="0"/>
    <n v="26138685.899999999"/>
  </r>
  <r>
    <s v="1.1-00-2105_218012_212213310"/>
    <s v="1.1-00-21"/>
    <x v="0"/>
    <x v="0"/>
    <x v="0"/>
    <x v="0"/>
    <s v="M"/>
    <s v="Actividades de apoyo administrativo desarrolladas "/>
    <s v="05_21"/>
    <x v="0"/>
    <n v="8"/>
    <x v="0"/>
    <n v="22"/>
    <x v="0"/>
    <s v="012_21"/>
    <x v="0"/>
    <x v="0"/>
    <x v="0"/>
    <x v="7"/>
    <x v="7"/>
    <n v="0"/>
    <s v="SIN DESCRIPCIÓN PARA DESTINOS 00"/>
    <n v="1140000"/>
    <n v="1140000"/>
    <n v="413216.76"/>
    <n v="413216.76"/>
    <n v="413216.76"/>
    <n v="0"/>
    <n v="413216.76"/>
    <n v="413216.76"/>
    <n v="726783.24"/>
    <n v="0"/>
    <n v="0"/>
    <n v="0"/>
    <n v="1140000"/>
  </r>
  <r>
    <s v="1.1-00-2105_218012_212213410"/>
    <s v="1.1-00-21"/>
    <x v="0"/>
    <x v="0"/>
    <x v="0"/>
    <x v="0"/>
    <s v="M"/>
    <s v="Actividades de apoyo administrativo desarrolladas "/>
    <s v="05_21"/>
    <x v="0"/>
    <n v="8"/>
    <x v="0"/>
    <n v="22"/>
    <x v="0"/>
    <s v="012_21"/>
    <x v="0"/>
    <x v="0"/>
    <x v="0"/>
    <x v="8"/>
    <x v="8"/>
    <n v="0"/>
    <s v="SIN DESCRIPCIÓN PARA DESTINOS 00"/>
    <n v="5500000"/>
    <n v="442876"/>
    <n v="566100.80000000005"/>
    <n v="566100.80000000005"/>
    <n v="566100.80000000005"/>
    <n v="0"/>
    <n v="566100.80000000005"/>
    <n v="566100.80000000005"/>
    <n v="4933899.2"/>
    <n v="0"/>
    <n v="0"/>
    <n v="0"/>
    <n v="5500000"/>
  </r>
  <r>
    <s v="1.1-00-2105_218012_212214110"/>
    <s v="1.1-00-21"/>
    <x v="0"/>
    <x v="0"/>
    <x v="0"/>
    <x v="0"/>
    <s v="M"/>
    <s v="Actividades de apoyo administrativo desarrolladas "/>
    <s v="05_21"/>
    <x v="0"/>
    <n v="8"/>
    <x v="0"/>
    <n v="22"/>
    <x v="0"/>
    <s v="012_21"/>
    <x v="0"/>
    <x v="0"/>
    <x v="0"/>
    <x v="9"/>
    <x v="9"/>
    <n v="0"/>
    <s v="SIN DESCRIPCIÓN PARA DESTINOS 00"/>
    <n v="58434995.890000001"/>
    <n v="45939080.689999998"/>
    <n v="39174911.82"/>
    <n v="39174911.82"/>
    <n v="39174911.82"/>
    <n v="0"/>
    <n v="39174911.82"/>
    <n v="39174911.82"/>
    <n v="19260084.07"/>
    <n v="10000000.009999998"/>
    <n v="0"/>
    <n v="0"/>
    <n v="48434995.880000003"/>
  </r>
  <r>
    <s v="1.1-00-2105_218012_212214210"/>
    <s v="1.1-00-21"/>
    <x v="0"/>
    <x v="0"/>
    <x v="0"/>
    <x v="0"/>
    <s v="M"/>
    <s v="Actividades de apoyo administrativo desarrolladas "/>
    <s v="05_21"/>
    <x v="0"/>
    <n v="8"/>
    <x v="0"/>
    <n v="22"/>
    <x v="0"/>
    <s v="012_21"/>
    <x v="0"/>
    <x v="0"/>
    <x v="0"/>
    <x v="10"/>
    <x v="10"/>
    <n v="0"/>
    <s v="SIN DESCRIPCIÓN PARA DESTINOS 00"/>
    <n v="20503251.25"/>
    <n v="19527897.75"/>
    <n v="15709678.32"/>
    <n v="15709678.32"/>
    <n v="15709678.32"/>
    <n v="0"/>
    <n v="15709678.32"/>
    <n v="15709678.32"/>
    <n v="4793572.93"/>
    <n v="0"/>
    <n v="0"/>
    <n v="0"/>
    <n v="20503251.25"/>
  </r>
  <r>
    <s v="1.1-00-2105_218012_212214310"/>
    <s v="1.1-00-21"/>
    <x v="0"/>
    <x v="0"/>
    <x v="0"/>
    <x v="0"/>
    <s v="M"/>
    <s v="Actividades de apoyo administrativo desarrolladas "/>
    <s v="05_21"/>
    <x v="0"/>
    <n v="8"/>
    <x v="0"/>
    <n v="22"/>
    <x v="0"/>
    <s v="012_21"/>
    <x v="0"/>
    <x v="0"/>
    <x v="0"/>
    <x v="11"/>
    <x v="11"/>
    <n v="0"/>
    <s v="SIN DESCRIPCIÓN PARA DESTINOS 00"/>
    <n v="13668834.17"/>
    <n v="13018598.5"/>
    <n v="11659862.539999999"/>
    <n v="11659862.539999999"/>
    <n v="11659862.539999999"/>
    <n v="0"/>
    <n v="11659862.539999999"/>
    <n v="11659862.539999999"/>
    <n v="2008971.6300000008"/>
    <n v="0"/>
    <n v="0"/>
    <n v="0"/>
    <n v="13668834.17"/>
  </r>
  <r>
    <s v="1.1-00-2105_218012_212214320"/>
    <s v="1.1-00-21"/>
    <x v="0"/>
    <x v="0"/>
    <x v="0"/>
    <x v="0"/>
    <s v="M"/>
    <s v="Actividades de apoyo administrativo desarrolladas "/>
    <s v="05_21"/>
    <x v="0"/>
    <n v="8"/>
    <x v="0"/>
    <n v="22"/>
    <x v="0"/>
    <s v="012_21"/>
    <x v="0"/>
    <x v="0"/>
    <x v="0"/>
    <x v="12"/>
    <x v="12"/>
    <n v="0"/>
    <s v="SIN DESCRIPCIÓN PARA DESTINOS 00"/>
    <n v="119602298.95"/>
    <n v="113912736.90000001"/>
    <n v="97340557.989999995"/>
    <n v="97340557.989999995"/>
    <n v="97340557.989999995"/>
    <n v="0"/>
    <n v="97340557.989999995"/>
    <n v="97340557.989999995"/>
    <n v="22261740.960000008"/>
    <n v="0"/>
    <n v="0"/>
    <n v="0"/>
    <n v="119602298.95"/>
  </r>
  <r>
    <s v="1.1-00-2105_218012_212214410"/>
    <s v="1.1-00-21"/>
    <x v="0"/>
    <x v="0"/>
    <x v="0"/>
    <x v="0"/>
    <s v="M"/>
    <s v="Actividades de apoyo administrativo desarrolladas "/>
    <s v="05_21"/>
    <x v="0"/>
    <n v="8"/>
    <x v="0"/>
    <n v="22"/>
    <x v="0"/>
    <s v="012_21"/>
    <x v="0"/>
    <x v="0"/>
    <x v="0"/>
    <x v="13"/>
    <x v="13"/>
    <n v="0"/>
    <s v="SIN DESCRIPCIÓN PARA DESTINOS 00"/>
    <n v="8000000"/>
    <n v="8000000"/>
    <n v="8335275.5300000003"/>
    <n v="8335275.5300000003"/>
    <n v="8335275.5300000003"/>
    <n v="0"/>
    <n v="8335275.5300000003"/>
    <n v="8335275.5300000003"/>
    <n v="-335275.53000000026"/>
    <n v="0"/>
    <n v="1526029.4000000004"/>
    <n v="0"/>
    <n v="9526029.4000000004"/>
  </r>
  <r>
    <s v="1.1-00-2105_218012_212215210"/>
    <s v="1.1-00-21"/>
    <x v="0"/>
    <x v="0"/>
    <x v="0"/>
    <x v="0"/>
    <s v="M"/>
    <s v="Actividades de apoyo administrativo desarrolladas "/>
    <s v="05_21"/>
    <x v="0"/>
    <n v="8"/>
    <x v="0"/>
    <n v="22"/>
    <x v="0"/>
    <s v="012_21"/>
    <x v="0"/>
    <x v="0"/>
    <x v="0"/>
    <x v="14"/>
    <x v="14"/>
    <n v="0"/>
    <s v="SIN DESCRIPCIÓN PARA DESTINOS 00"/>
    <n v="1000000"/>
    <n v="1000000"/>
    <n v="0"/>
    <n v="0"/>
    <n v="0"/>
    <n v="0"/>
    <n v="0"/>
    <n v="0"/>
    <n v="1000000"/>
    <n v="0"/>
    <n v="0"/>
    <n v="0"/>
    <n v="1000000"/>
  </r>
  <r>
    <s v="1.1-00-2105_218012_212215910"/>
    <s v="1.1-00-21"/>
    <x v="0"/>
    <x v="0"/>
    <x v="0"/>
    <x v="0"/>
    <s v="M"/>
    <s v="Actividades de apoyo administrativo desarrolladas "/>
    <s v="05_21"/>
    <x v="0"/>
    <n v="8"/>
    <x v="0"/>
    <n v="22"/>
    <x v="0"/>
    <s v="012_21"/>
    <x v="0"/>
    <x v="0"/>
    <x v="0"/>
    <x v="15"/>
    <x v="15"/>
    <n v="0"/>
    <s v="SIN DESCRIPCIÓN PARA DESTINOS 00"/>
    <n v="91293799.200000003"/>
    <n v="88677125.409999996"/>
    <n v="82907976.700000003"/>
    <n v="82907976.700000003"/>
    <n v="73763563.689999998"/>
    <n v="9144413.0100000054"/>
    <n v="65070239.229999997"/>
    <n v="65070239.229999997"/>
    <n v="8385822.5"/>
    <n v="10000000"/>
    <n v="0"/>
    <n v="0"/>
    <n v="81293799.200000003"/>
  </r>
  <r>
    <s v="1.6-01-2105_218012_212215911"/>
    <s v="1.6-01-21"/>
    <x v="3"/>
    <x v="0"/>
    <x v="0"/>
    <x v="0"/>
    <s v="M"/>
    <s v="Actividades de apoyo administrativo desarrolladas "/>
    <s v="05_21"/>
    <x v="0"/>
    <n v="8"/>
    <x v="0"/>
    <n v="22"/>
    <x v="0"/>
    <s v="012_21"/>
    <x v="0"/>
    <x v="0"/>
    <x v="0"/>
    <x v="15"/>
    <x v="15"/>
    <n v="1"/>
    <s v="FINIQUITOS A EVENTUALES"/>
    <n v="200000"/>
    <n v="0"/>
    <n v="161920"/>
    <n v="161920"/>
    <n v="161920"/>
    <n v="0"/>
    <n v="161920"/>
    <n v="161920"/>
    <n v="38080"/>
    <n v="0"/>
    <n v="0"/>
    <n v="0"/>
    <n v="200000"/>
  </r>
  <r>
    <s v="1.5-01-2105_218012_212215912"/>
    <s v="1.5-01-21"/>
    <x v="1"/>
    <x v="0"/>
    <x v="0"/>
    <x v="0"/>
    <s v="M"/>
    <s v="Actividades de apoyo administrativo desarrolladas "/>
    <s v="05_21"/>
    <x v="0"/>
    <n v="8"/>
    <x v="0"/>
    <n v="22"/>
    <x v="0"/>
    <s v="012_21"/>
    <x v="0"/>
    <x v="0"/>
    <x v="0"/>
    <x v="15"/>
    <x v="15"/>
    <n v="2"/>
    <s v="FINIQUITOS CONFIANZA"/>
    <n v="506200.8"/>
    <n v="0"/>
    <n v="16012.21"/>
    <n v="16012.21"/>
    <n v="16012.21"/>
    <n v="0"/>
    <n v="15132.21"/>
    <n v="14252.21"/>
    <n v="490188.58999999997"/>
    <n v="0"/>
    <n v="0"/>
    <n v="0"/>
    <n v="506200.8"/>
  </r>
  <r>
    <s v="1.1-00-2105_218012_212216110"/>
    <s v="1.1-00-21"/>
    <x v="0"/>
    <x v="0"/>
    <x v="0"/>
    <x v="0"/>
    <s v="M"/>
    <s v="Actividades de apoyo administrativo desarrolladas "/>
    <s v="05_21"/>
    <x v="0"/>
    <n v="8"/>
    <x v="0"/>
    <n v="22"/>
    <x v="0"/>
    <s v="012_21"/>
    <x v="0"/>
    <x v="0"/>
    <x v="0"/>
    <x v="16"/>
    <x v="16"/>
    <n v="0"/>
    <s v="SIN DESCRIPCIÓN PARA DESTINOS 00"/>
    <n v="20000000"/>
    <n v="5000000"/>
    <n v="0"/>
    <n v="0"/>
    <n v="0"/>
    <n v="0"/>
    <n v="0"/>
    <n v="0"/>
    <n v="20000000"/>
    <n v="20000000"/>
    <n v="0"/>
    <n v="0"/>
    <n v="0"/>
  </r>
  <r>
    <s v="2.6-01-2105_218012_212217110"/>
    <s v="2.6-01-21"/>
    <x v="4"/>
    <x v="0"/>
    <x v="0"/>
    <x v="0"/>
    <s v="M"/>
    <s v="Actividades de apoyo administrativo desarrolladas "/>
    <s v="05_21"/>
    <x v="0"/>
    <n v="8"/>
    <x v="0"/>
    <n v="22"/>
    <x v="0"/>
    <s v="012_21"/>
    <x v="0"/>
    <x v="0"/>
    <x v="0"/>
    <x v="17"/>
    <x v="17"/>
    <n v="0"/>
    <s v="SIN DESCRIPCIÓN PARA DESTINOS 00"/>
    <n v="22000000"/>
    <n v="0"/>
    <n v="12145781.35"/>
    <n v="12145781.35"/>
    <n v="12145781.35"/>
    <n v="0"/>
    <n v="12145781.35"/>
    <n v="12145781.35"/>
    <n v="9854218.6500000004"/>
    <n v="0"/>
    <n v="0"/>
    <n v="0"/>
    <n v="22000000"/>
  </r>
  <r>
    <s v="1.1-00-2105_218012_212221110"/>
    <s v="1.1-00-21"/>
    <x v="0"/>
    <x v="0"/>
    <x v="0"/>
    <x v="0"/>
    <s v="M"/>
    <s v="Actividades de apoyo administrativo desarrolladas "/>
    <s v="05_21"/>
    <x v="0"/>
    <n v="8"/>
    <x v="0"/>
    <n v="22"/>
    <x v="0"/>
    <s v="012_21"/>
    <x v="0"/>
    <x v="1"/>
    <x v="1"/>
    <x v="18"/>
    <x v="18"/>
    <n v="0"/>
    <s v="SIN DESCRIPCIÓN PARA DESTINOS 00"/>
    <n v="1465985.69"/>
    <n v="1300000"/>
    <n v="1846819"/>
    <n v="1846819"/>
    <n v="1837286.13"/>
    <n v="9532.8700000001118"/>
    <n v="1837286.13"/>
    <n v="603250.85"/>
    <n v="-380833.31000000006"/>
    <n v="0"/>
    <n v="380833.31"/>
    <n v="0"/>
    <n v="1846819"/>
  </r>
  <r>
    <s v="1.1-00-2104_218011_212021110"/>
    <s v="1.1-00-21"/>
    <x v="0"/>
    <x v="0"/>
    <x v="0"/>
    <x v="0"/>
    <s v="M"/>
    <s v="Actividades de apoyo administrativo desarrolladas "/>
    <s v="04_21"/>
    <x v="2"/>
    <n v="8"/>
    <x v="0"/>
    <n v="20"/>
    <x v="2"/>
    <s v="011_21"/>
    <x v="2"/>
    <x v="1"/>
    <x v="1"/>
    <x v="18"/>
    <x v="18"/>
    <n v="0"/>
    <s v="SIN DESCRIPCIÓN PARA DESTINOS 00"/>
    <n v="17690.400000000001"/>
    <n v="0"/>
    <n v="15690.4"/>
    <n v="15690.4"/>
    <n v="2690.4"/>
    <n v="13000"/>
    <n v="2690.4"/>
    <n v="2690.4"/>
    <n v="2000.0000000000018"/>
    <n v="2000"/>
    <n v="0"/>
    <n v="0"/>
    <n v="15690.400000000001"/>
  </r>
  <r>
    <s v="1.1-00-2102_216008_211221110"/>
    <s v="1.1-00-21"/>
    <x v="0"/>
    <x v="0"/>
    <x v="1"/>
    <x v="1"/>
    <s v="R"/>
    <s v="Solamente actividades específicas, distintas a las"/>
    <s v="02_21"/>
    <x v="1"/>
    <n v="6"/>
    <x v="2"/>
    <n v="12"/>
    <x v="3"/>
    <s v="008_21"/>
    <x v="3"/>
    <x v="1"/>
    <x v="1"/>
    <x v="18"/>
    <x v="18"/>
    <n v="0"/>
    <s v="SIN DESCRIPCIÓN PARA DESTINOS 00"/>
    <n v="0"/>
    <n v="5000"/>
    <n v="0"/>
    <n v="0"/>
    <n v="0"/>
    <n v="0"/>
    <n v="0"/>
    <n v="0"/>
    <n v="0"/>
    <n v="0"/>
    <n v="0"/>
    <n v="0"/>
    <n v="0"/>
  </r>
  <r>
    <s v="1.1-00-2117_215035_215721110"/>
    <s v="1.1-00-21"/>
    <x v="0"/>
    <x v="0"/>
    <x v="2"/>
    <x v="2"/>
    <s v="R"/>
    <s v="Solamente actividades específicas, distintas a las"/>
    <s v="17_21"/>
    <x v="3"/>
    <n v="5"/>
    <x v="3"/>
    <n v="57"/>
    <x v="4"/>
    <s v="035_21"/>
    <x v="4"/>
    <x v="1"/>
    <x v="1"/>
    <x v="18"/>
    <x v="18"/>
    <n v="0"/>
    <s v="SIN DESCRIPCIÓN PARA DESTINOS 00"/>
    <n v="0"/>
    <n v="0"/>
    <n v="0"/>
    <n v="0"/>
    <n v="0"/>
    <n v="0"/>
    <n v="0"/>
    <n v="0"/>
    <n v="0"/>
    <n v="0"/>
    <n v="0"/>
    <n v="0"/>
    <n v="0"/>
  </r>
  <r>
    <s v="1.1-00-2101_219004_21721110"/>
    <s v="1.1-00-21"/>
    <x v="0"/>
    <x v="0"/>
    <x v="0"/>
    <x v="0"/>
    <s v="E"/>
    <s v="Actividades del sector público, que realiza en for"/>
    <s v="01_21"/>
    <x v="4"/>
    <n v="9"/>
    <x v="4"/>
    <n v="7"/>
    <x v="5"/>
    <s v="004_21"/>
    <x v="5"/>
    <x v="1"/>
    <x v="1"/>
    <x v="18"/>
    <x v="18"/>
    <n v="0"/>
    <s v="SIN DESCRIPCIÓN PARA DESTINOS 00"/>
    <n v="42997.79"/>
    <n v="0"/>
    <n v="42997.79"/>
    <n v="41849.39"/>
    <n v="41849.39"/>
    <n v="0"/>
    <n v="41849.39"/>
    <n v="36553.99"/>
    <n v="0"/>
    <n v="0"/>
    <n v="0"/>
    <n v="0"/>
    <n v="42997.79"/>
  </r>
  <r>
    <s v="2.6-06-2102_211007_211021111"/>
    <s v="2.6-06-21"/>
    <x v="2"/>
    <x v="0"/>
    <x v="0"/>
    <x v="0"/>
    <s v="O"/>
    <s v="Actividades que realizan la función pública o cont"/>
    <s v="02_21"/>
    <x v="1"/>
    <n v="1"/>
    <x v="1"/>
    <n v="10"/>
    <x v="1"/>
    <s v="007_21"/>
    <x v="1"/>
    <x v="1"/>
    <x v="1"/>
    <x v="18"/>
    <x v="18"/>
    <n v="1"/>
    <s v="CECOVIM - BDP"/>
    <n v="3973.12"/>
    <n v="0"/>
    <n v="3908.97"/>
    <n v="3908.97"/>
    <n v="3908.97"/>
    <n v="0"/>
    <n v="3908.97"/>
    <n v="3908.97"/>
    <n v="64.150000000000091"/>
    <n v="64.150000000000006"/>
    <n v="0"/>
    <n v="0"/>
    <n v="3908.97"/>
  </r>
  <r>
    <s v="2.6-06-2102_211007_211021112"/>
    <s v="2.6-06-21"/>
    <x v="2"/>
    <x v="0"/>
    <x v="0"/>
    <x v="0"/>
    <s v="O"/>
    <s v="Actividades que realizan la función pública o cont"/>
    <s v="02_21"/>
    <x v="1"/>
    <n v="1"/>
    <x v="1"/>
    <n v="10"/>
    <x v="1"/>
    <s v="007_21"/>
    <x v="1"/>
    <x v="1"/>
    <x v="1"/>
    <x v="18"/>
    <x v="18"/>
    <n v="2"/>
    <s v="NOS MOVEMOS SEGURAS - BDP"/>
    <n v="3879.48"/>
    <n v="0"/>
    <n v="3879.48"/>
    <n v="3879.48"/>
    <n v="3879.48"/>
    <n v="0"/>
    <n v="3879.48"/>
    <n v="3879.48"/>
    <n v="0"/>
    <n v="0"/>
    <n v="0"/>
    <n v="0"/>
    <n v="3879.48"/>
  </r>
  <r>
    <s v="2.6-06-2102_211007_211021113"/>
    <s v="2.6-06-21"/>
    <x v="2"/>
    <x v="0"/>
    <x v="0"/>
    <x v="0"/>
    <s v="O"/>
    <s v="Actividades que realizan la función pública o cont"/>
    <s v="02_21"/>
    <x v="1"/>
    <n v="1"/>
    <x v="1"/>
    <n v="10"/>
    <x v="1"/>
    <s v="007_21"/>
    <x v="1"/>
    <x v="1"/>
    <x v="1"/>
    <x v="18"/>
    <x v="18"/>
    <n v="3"/>
    <s v="EDUCANDO PARA LA IGUALDAD - BDP"/>
    <n v="13689.74"/>
    <n v="0"/>
    <n v="13689.74"/>
    <n v="13689.74"/>
    <n v="13689.74"/>
    <n v="0"/>
    <n v="13689.74"/>
    <n v="13689.74"/>
    <n v="0"/>
    <n v="0"/>
    <n v="0"/>
    <n v="0"/>
    <n v="13689.74"/>
  </r>
  <r>
    <s v="1.1-00-2117_215035_215721210"/>
    <s v="1.1-00-21"/>
    <x v="0"/>
    <x v="0"/>
    <x v="2"/>
    <x v="2"/>
    <s v="R"/>
    <s v="Solamente actividades específicas, distintas a las"/>
    <s v="17_21"/>
    <x v="3"/>
    <n v="5"/>
    <x v="3"/>
    <n v="57"/>
    <x v="4"/>
    <s v="035_21"/>
    <x v="4"/>
    <x v="1"/>
    <x v="1"/>
    <x v="19"/>
    <x v="19"/>
    <n v="0"/>
    <s v="SIN DESCRIPCIÓN PARA DESTINOS 00"/>
    <n v="5786.94"/>
    <n v="0"/>
    <n v="5786.94"/>
    <n v="5786.94"/>
    <n v="5786.94"/>
    <n v="0"/>
    <n v="5786.94"/>
    <n v="5786.94"/>
    <n v="0"/>
    <n v="0"/>
    <n v="0"/>
    <n v="0"/>
    <n v="5786.94"/>
  </r>
  <r>
    <s v="1.1-00-2108_213022_214121410"/>
    <s v="1.1-00-21"/>
    <x v="0"/>
    <x v="0"/>
    <x v="3"/>
    <x v="3"/>
    <s v="R"/>
    <s v="Solamente actividades específicas, distintas a las"/>
    <s v="08_21"/>
    <x v="5"/>
    <n v="3"/>
    <x v="5"/>
    <n v="41"/>
    <x v="6"/>
    <s v="022_21"/>
    <x v="6"/>
    <x v="1"/>
    <x v="1"/>
    <x v="20"/>
    <x v="20"/>
    <n v="0"/>
    <s v="SIN DESCRIPCIÓN PARA DESTINOS 00"/>
    <n v="20550.560000000001"/>
    <n v="0"/>
    <n v="20550.560000000001"/>
    <n v="20550.560000000001"/>
    <n v="20550.560000000001"/>
    <n v="0"/>
    <n v="20550.560000000001"/>
    <n v="5452"/>
    <n v="0"/>
    <n v="0"/>
    <n v="0"/>
    <n v="0"/>
    <n v="20550.560000000001"/>
  </r>
  <r>
    <s v="1.1-00-2101_218003_21521410"/>
    <s v="1.1-00-21"/>
    <x v="0"/>
    <x v="0"/>
    <x v="4"/>
    <x v="4"/>
    <s v="E"/>
    <s v="Actividades del sector público, que realiza en for"/>
    <s v="01_21"/>
    <x v="4"/>
    <n v="8"/>
    <x v="0"/>
    <n v="5"/>
    <x v="7"/>
    <s v="003_21"/>
    <x v="7"/>
    <x v="1"/>
    <x v="1"/>
    <x v="20"/>
    <x v="20"/>
    <n v="0"/>
    <s v="SIN DESCRIPCIÓN PARA DESTINOS 00"/>
    <n v="36502.400000000001"/>
    <n v="0"/>
    <n v="36502.400000000001"/>
    <n v="36502.400000000001"/>
    <n v="36502.400000000001"/>
    <n v="0"/>
    <n v="36502.400000000001"/>
    <n v="30990.43"/>
    <n v="0"/>
    <n v="0"/>
    <n v="0"/>
    <n v="0"/>
    <n v="36502.400000000001"/>
  </r>
  <r>
    <s v="1.1-00-2105_218012_212121410"/>
    <s v="1.1-00-21"/>
    <x v="0"/>
    <x v="0"/>
    <x v="0"/>
    <x v="0"/>
    <s v="M"/>
    <s v="Actividades de apoyo administrativo desarrolladas "/>
    <s v="05_21"/>
    <x v="0"/>
    <n v="8"/>
    <x v="0"/>
    <n v="21"/>
    <x v="8"/>
    <s v="012_21"/>
    <x v="0"/>
    <x v="1"/>
    <x v="1"/>
    <x v="20"/>
    <x v="20"/>
    <n v="0"/>
    <s v="SIN DESCRIPCIÓN PARA DESTINOS 00"/>
    <n v="4959.01"/>
    <n v="0"/>
    <n v="4959.01"/>
    <n v="4959.01"/>
    <n v="4959.01"/>
    <n v="0"/>
    <n v="4959.01"/>
    <n v="4959.01"/>
    <n v="0"/>
    <n v="0"/>
    <n v="0"/>
    <n v="0"/>
    <n v="4959.01"/>
  </r>
  <r>
    <s v="2.6-05-2108_213022_214121411"/>
    <s v="2.6-05-21"/>
    <x v="5"/>
    <x v="0"/>
    <x v="3"/>
    <x v="3"/>
    <s v="R"/>
    <s v="Solamente actividades específicas, distintas a las"/>
    <s v="08_21"/>
    <x v="5"/>
    <n v="3"/>
    <x v="5"/>
    <n v="41"/>
    <x v="6"/>
    <s v="022_21"/>
    <x v="6"/>
    <x v="1"/>
    <x v="1"/>
    <x v="20"/>
    <x v="20"/>
    <n v="1"/>
    <s v="ESTRATEGIA ALE 2021"/>
    <n v="3600"/>
    <n v="0"/>
    <n v="3599.99"/>
    <n v="3599.99"/>
    <n v="3599.99"/>
    <n v="0"/>
    <n v="3599.99"/>
    <n v="3599.99"/>
    <n v="1.0000000000218279E-2"/>
    <n v="0.01"/>
    <n v="0"/>
    <n v="0"/>
    <n v="3599.99"/>
  </r>
  <r>
    <s v="1.1-00-2103_211010_211721510"/>
    <s v="1.1-00-21"/>
    <x v="0"/>
    <x v="0"/>
    <x v="5"/>
    <x v="5"/>
    <s v="O"/>
    <s v="Actividades que realizan la función pública o cont"/>
    <s v="03_21"/>
    <x v="6"/>
    <n v="1"/>
    <x v="1"/>
    <n v="17"/>
    <x v="9"/>
    <s v="010_21"/>
    <x v="8"/>
    <x v="1"/>
    <x v="1"/>
    <x v="21"/>
    <x v="21"/>
    <n v="0"/>
    <s v="SIN DESCRIPCIÓN PARA DESTINOS 00"/>
    <n v="0"/>
    <n v="0"/>
    <n v="0"/>
    <n v="0"/>
    <n v="0"/>
    <n v="0"/>
    <n v="0"/>
    <n v="0"/>
    <n v="0"/>
    <n v="0"/>
    <n v="0"/>
    <n v="0"/>
    <n v="0"/>
  </r>
  <r>
    <s v="1.1-00-2117_215035_215721610"/>
    <s v="1.1-00-21"/>
    <x v="0"/>
    <x v="0"/>
    <x v="2"/>
    <x v="2"/>
    <s v="R"/>
    <s v="Solamente actividades específicas, distintas a las"/>
    <s v="17_21"/>
    <x v="3"/>
    <n v="5"/>
    <x v="3"/>
    <n v="57"/>
    <x v="4"/>
    <s v="035_21"/>
    <x v="4"/>
    <x v="1"/>
    <x v="1"/>
    <x v="22"/>
    <x v="22"/>
    <n v="0"/>
    <s v="SIN DESCRIPCIÓN PARA DESTINOS 00"/>
    <n v="6159.43"/>
    <n v="0"/>
    <n v="6159.43"/>
    <n v="6159.43"/>
    <n v="4915.33"/>
    <n v="1244.1000000000004"/>
    <n v="4915.33"/>
    <n v="1944.28"/>
    <n v="0"/>
    <n v="0"/>
    <n v="0"/>
    <n v="0"/>
    <n v="6159.43"/>
  </r>
  <r>
    <s v="1.1-00-2101_219004_21721610"/>
    <s v="1.1-00-21"/>
    <x v="0"/>
    <x v="0"/>
    <x v="0"/>
    <x v="0"/>
    <s v="E"/>
    <s v="Actividades del sector público, que realiza en for"/>
    <s v="01_21"/>
    <x v="4"/>
    <n v="9"/>
    <x v="4"/>
    <n v="7"/>
    <x v="5"/>
    <s v="004_21"/>
    <x v="5"/>
    <x v="1"/>
    <x v="1"/>
    <x v="22"/>
    <x v="22"/>
    <n v="0"/>
    <s v="SIN DESCRIPCIÓN PARA DESTINOS 00"/>
    <n v="4528.6400000000003"/>
    <n v="0"/>
    <n v="4528.6400000000003"/>
    <n v="4528.6400000000003"/>
    <n v="4528.6400000000003"/>
    <n v="0"/>
    <n v="4528.6400000000003"/>
    <n v="0"/>
    <n v="0"/>
    <n v="0"/>
    <n v="0"/>
    <n v="0"/>
    <n v="4528.6400000000003"/>
  </r>
  <r>
    <s v="1.1-00-2105_218012_212121610"/>
    <s v="1.1-00-21"/>
    <x v="0"/>
    <x v="0"/>
    <x v="0"/>
    <x v="0"/>
    <s v="M"/>
    <s v="Actividades de apoyo administrativo desarrolladas "/>
    <s v="05_21"/>
    <x v="0"/>
    <n v="8"/>
    <x v="0"/>
    <n v="21"/>
    <x v="8"/>
    <s v="012_21"/>
    <x v="0"/>
    <x v="1"/>
    <x v="1"/>
    <x v="22"/>
    <x v="22"/>
    <n v="0"/>
    <s v="SIN DESCRIPCIÓN PARA DESTINOS 00"/>
    <n v="1268929.1499999999"/>
    <n v="2000000"/>
    <n v="1268929.1499999999"/>
    <n v="1245719.05"/>
    <n v="1245719.05"/>
    <n v="0"/>
    <n v="1245719.05"/>
    <n v="725835.13"/>
    <n v="0"/>
    <n v="0"/>
    <n v="0"/>
    <n v="0"/>
    <n v="1268929.1499999999"/>
  </r>
  <r>
    <s v="2.6-06-2102_211007_211021611"/>
    <s v="2.6-06-21"/>
    <x v="2"/>
    <x v="0"/>
    <x v="0"/>
    <x v="0"/>
    <s v="O"/>
    <s v="Actividades que realizan la función pública o cont"/>
    <s v="02_21"/>
    <x v="1"/>
    <n v="1"/>
    <x v="1"/>
    <n v="10"/>
    <x v="1"/>
    <s v="007_21"/>
    <x v="1"/>
    <x v="1"/>
    <x v="1"/>
    <x v="22"/>
    <x v="22"/>
    <n v="1"/>
    <s v="CECOVIM - BDP"/>
    <n v="1997.06"/>
    <n v="0"/>
    <n v="1997.06"/>
    <n v="1997.06"/>
    <n v="1997.06"/>
    <n v="0"/>
    <n v="1997.06"/>
    <n v="1997.06"/>
    <n v="0"/>
    <n v="0"/>
    <n v="0"/>
    <n v="0"/>
    <n v="1997.06"/>
  </r>
  <r>
    <s v="2.6-06-2102_211007_211021612"/>
    <s v="2.6-06-21"/>
    <x v="2"/>
    <x v="0"/>
    <x v="0"/>
    <x v="0"/>
    <s v="O"/>
    <s v="Actividades que realizan la función pública o cont"/>
    <s v="02_21"/>
    <x v="1"/>
    <n v="1"/>
    <x v="1"/>
    <n v="10"/>
    <x v="1"/>
    <s v="007_21"/>
    <x v="1"/>
    <x v="1"/>
    <x v="1"/>
    <x v="22"/>
    <x v="22"/>
    <n v="2"/>
    <s v="NOS MOVEMOS SEGURAS - BDP"/>
    <n v="1997.06"/>
    <n v="0"/>
    <n v="1997.06"/>
    <n v="1997.06"/>
    <n v="1997.06"/>
    <n v="0"/>
    <n v="1997.06"/>
    <n v="1997.06"/>
    <n v="0"/>
    <n v="0"/>
    <n v="0"/>
    <n v="0"/>
    <n v="1997.06"/>
  </r>
  <r>
    <s v="2.6-06-2102_211007_211021613"/>
    <s v="2.6-06-21"/>
    <x v="2"/>
    <x v="0"/>
    <x v="0"/>
    <x v="0"/>
    <s v="O"/>
    <s v="Actividades que realizan la función pública o cont"/>
    <s v="02_21"/>
    <x v="1"/>
    <n v="1"/>
    <x v="1"/>
    <n v="10"/>
    <x v="1"/>
    <s v="007_21"/>
    <x v="1"/>
    <x v="1"/>
    <x v="1"/>
    <x v="22"/>
    <x v="22"/>
    <n v="3"/>
    <s v="EDUCANDO PARA LA IGUALDAD - BDP"/>
    <n v="2002.94"/>
    <n v="0"/>
    <n v="1997.06"/>
    <n v="1997.06"/>
    <n v="1997.06"/>
    <n v="0"/>
    <n v="1997.06"/>
    <n v="1997.06"/>
    <n v="5.8800000000001091"/>
    <n v="5.88"/>
    <n v="0"/>
    <n v="0"/>
    <n v="1997.06"/>
  </r>
  <r>
    <s v="1.6-03-2118_212038_216024110"/>
    <s v="1.6-03-21"/>
    <x v="6"/>
    <x v="0"/>
    <x v="0"/>
    <x v="0"/>
    <s v="K"/>
    <s v="Proyectos de inversión sujetos a registro en la Ca"/>
    <s v="18_21"/>
    <x v="7"/>
    <n v="2"/>
    <x v="6"/>
    <n v="60"/>
    <x v="10"/>
    <s v="038_21"/>
    <x v="9"/>
    <x v="1"/>
    <x v="1"/>
    <x v="23"/>
    <x v="23"/>
    <n v="0"/>
    <s v="SIN DESCRIPCIÓN PARA DESTINOS 00"/>
    <n v="0"/>
    <n v="0"/>
    <n v="8124330.3300000001"/>
    <n v="8124330.3300000001"/>
    <n v="0"/>
    <n v="8124330.3300000001"/>
    <n v="0"/>
    <n v="0"/>
    <n v="-8124330.3300000001"/>
    <n v="0"/>
    <n v="0"/>
    <n v="8240649.5499999998"/>
    <n v="8240649.5499999998"/>
  </r>
  <r>
    <s v="1.1-00-2103_211010_211721810"/>
    <s v="1.1-00-21"/>
    <x v="0"/>
    <x v="0"/>
    <x v="5"/>
    <x v="5"/>
    <s v="O"/>
    <s v="Actividades que realizan la función pública o cont"/>
    <s v="03_21"/>
    <x v="6"/>
    <n v="1"/>
    <x v="1"/>
    <n v="17"/>
    <x v="9"/>
    <s v="010_21"/>
    <x v="8"/>
    <x v="1"/>
    <x v="1"/>
    <x v="24"/>
    <x v="24"/>
    <n v="0"/>
    <s v="SIN DESCRIPCIÓN PARA DESTINOS 00"/>
    <n v="19000.8"/>
    <n v="174000"/>
    <n v="19000.8"/>
    <n v="19000.8"/>
    <n v="19000.8"/>
    <n v="0"/>
    <n v="19000.8"/>
    <n v="19000.8"/>
    <n v="0"/>
    <n v="0"/>
    <n v="0"/>
    <n v="0"/>
    <n v="19000.8"/>
  </r>
  <r>
    <s v="1.1-00-2105_218012_212122110"/>
    <s v="1.1-00-21"/>
    <x v="0"/>
    <x v="0"/>
    <x v="0"/>
    <x v="0"/>
    <s v="M"/>
    <s v="Actividades de apoyo administrativo desarrolladas "/>
    <s v="05_21"/>
    <x v="0"/>
    <n v="8"/>
    <x v="0"/>
    <n v="21"/>
    <x v="8"/>
    <s v="012_21"/>
    <x v="0"/>
    <x v="1"/>
    <x v="1"/>
    <x v="25"/>
    <x v="25"/>
    <n v="0"/>
    <s v="SIN DESCRIPCIÓN PARA DESTINOS 00"/>
    <n v="562992"/>
    <n v="200000"/>
    <n v="562992"/>
    <n v="562992"/>
    <n v="498088"/>
    <n v="64904"/>
    <n v="498088"/>
    <n v="459305.2"/>
    <n v="0"/>
    <n v="0"/>
    <n v="0"/>
    <n v="0"/>
    <n v="562992"/>
  </r>
  <r>
    <s v="1.1-00-2102_216008_211222110"/>
    <s v="1.1-00-21"/>
    <x v="0"/>
    <x v="0"/>
    <x v="1"/>
    <x v="1"/>
    <s v="R"/>
    <s v="Solamente actividades específicas, distintas a las"/>
    <s v="02_21"/>
    <x v="1"/>
    <n v="6"/>
    <x v="2"/>
    <n v="12"/>
    <x v="3"/>
    <s v="008_21"/>
    <x v="3"/>
    <x v="1"/>
    <x v="1"/>
    <x v="25"/>
    <x v="25"/>
    <n v="0"/>
    <s v="SIN DESCRIPCIÓN PARA DESTINOS 00"/>
    <n v="73431.360000000001"/>
    <n v="120000"/>
    <n v="73431.360000000001"/>
    <n v="73431.360000000001"/>
    <n v="73431.360000000001"/>
    <n v="0"/>
    <n v="73431.360000000001"/>
    <n v="73431.360000000001"/>
    <n v="0"/>
    <n v="0"/>
    <n v="0"/>
    <n v="0"/>
    <n v="73431.360000000001"/>
  </r>
  <r>
    <s v="1.1-00-2108_213022_214122110"/>
    <s v="1.1-00-21"/>
    <x v="0"/>
    <x v="0"/>
    <x v="3"/>
    <x v="3"/>
    <s v="R"/>
    <s v="Solamente actividades específicas, distintas a las"/>
    <s v="08_21"/>
    <x v="5"/>
    <n v="3"/>
    <x v="5"/>
    <n v="41"/>
    <x v="6"/>
    <s v="022_21"/>
    <x v="6"/>
    <x v="1"/>
    <x v="1"/>
    <x v="25"/>
    <x v="25"/>
    <n v="0"/>
    <s v="SIN DESCRIPCIÓN PARA DESTINOS 00"/>
    <n v="327065.48"/>
    <n v="250000"/>
    <n v="327065.48"/>
    <n v="327065.48"/>
    <n v="327065.48"/>
    <n v="0"/>
    <n v="327065.48"/>
    <n v="327065.48"/>
    <n v="0"/>
    <n v="0"/>
    <n v="0"/>
    <n v="0"/>
    <n v="327065.48"/>
  </r>
  <r>
    <s v="1.1-00-2103_211010_211722110"/>
    <s v="1.1-00-21"/>
    <x v="0"/>
    <x v="0"/>
    <x v="5"/>
    <x v="5"/>
    <s v="O"/>
    <s v="Actividades que realizan la función pública o cont"/>
    <s v="03_21"/>
    <x v="6"/>
    <n v="1"/>
    <x v="1"/>
    <n v="17"/>
    <x v="9"/>
    <s v="010_21"/>
    <x v="8"/>
    <x v="1"/>
    <x v="1"/>
    <x v="25"/>
    <x v="25"/>
    <n v="0"/>
    <s v="SIN DESCRIPCIÓN PARA DESTINOS 00"/>
    <n v="6646.8"/>
    <n v="0"/>
    <n v="6646.8"/>
    <n v="6646.8"/>
    <n v="6646.8"/>
    <n v="0"/>
    <n v="6646.8"/>
    <n v="6646.8"/>
    <n v="0"/>
    <n v="0"/>
    <n v="0"/>
    <n v="0"/>
    <n v="6646.8"/>
  </r>
  <r>
    <s v="1.1-00-2106_219013_212322110"/>
    <s v="1.1-00-21"/>
    <x v="0"/>
    <x v="0"/>
    <x v="6"/>
    <x v="6"/>
    <s v="S"/>
    <s v="Definidos en el Presupuesto de Egresos y los que s"/>
    <s v="06_21"/>
    <x v="8"/>
    <n v="9"/>
    <x v="4"/>
    <n v="23"/>
    <x v="11"/>
    <s v="013_21"/>
    <x v="10"/>
    <x v="1"/>
    <x v="1"/>
    <x v="25"/>
    <x v="25"/>
    <n v="0"/>
    <s v="SIN DESCRIPCIÓN PARA DESTINOS 00"/>
    <n v="0"/>
    <n v="50000"/>
    <n v="0"/>
    <n v="0"/>
    <n v="0"/>
    <n v="0"/>
    <n v="0"/>
    <n v="0"/>
    <n v="0"/>
    <n v="0"/>
    <n v="0"/>
    <n v="0"/>
    <n v="0"/>
  </r>
  <r>
    <s v="1.1-00-2104_218011_212022110"/>
    <s v="1.1-00-21"/>
    <x v="0"/>
    <x v="0"/>
    <x v="0"/>
    <x v="0"/>
    <s v="M"/>
    <s v="Actividades de apoyo administrativo desarrolladas "/>
    <s v="04_21"/>
    <x v="2"/>
    <n v="8"/>
    <x v="0"/>
    <n v="20"/>
    <x v="2"/>
    <s v="011_21"/>
    <x v="2"/>
    <x v="1"/>
    <x v="1"/>
    <x v="25"/>
    <x v="25"/>
    <n v="0"/>
    <s v="SIN DESCRIPCIÓN PARA DESTINOS 00"/>
    <n v="1416.9"/>
    <n v="0"/>
    <n v="1416.9"/>
    <n v="1416.9"/>
    <n v="1416.9"/>
    <n v="0"/>
    <n v="1416.9"/>
    <n v="1416.9"/>
    <n v="0"/>
    <n v="0"/>
    <n v="0"/>
    <n v="0"/>
    <n v="1416.9"/>
  </r>
  <r>
    <s v="1.1-00-2101_219004_21722110"/>
    <s v="1.1-00-21"/>
    <x v="0"/>
    <x v="0"/>
    <x v="0"/>
    <x v="0"/>
    <s v="E"/>
    <s v="Actividades del sector público, que realiza en for"/>
    <s v="01_21"/>
    <x v="4"/>
    <n v="9"/>
    <x v="4"/>
    <n v="7"/>
    <x v="5"/>
    <s v="004_21"/>
    <x v="5"/>
    <x v="1"/>
    <x v="1"/>
    <x v="25"/>
    <x v="25"/>
    <n v="0"/>
    <s v="SIN DESCRIPCIÓN PARA DESTINOS 00"/>
    <n v="840465.23"/>
    <n v="50000"/>
    <n v="830250.21"/>
    <n v="830031.81"/>
    <n v="830031.81"/>
    <n v="0"/>
    <n v="593212.01"/>
    <n v="591847.01"/>
    <n v="10215.020000000019"/>
    <n v="0"/>
    <n v="0"/>
    <n v="0"/>
    <n v="840465.23"/>
  </r>
  <r>
    <s v="1.1-00-2107_214021_213922210"/>
    <s v="1.1-00-21"/>
    <x v="0"/>
    <x v="0"/>
    <x v="7"/>
    <x v="7"/>
    <s v="R"/>
    <s v="Solamente actividades específicas, distintas a las"/>
    <s v="07_21"/>
    <x v="9"/>
    <n v="4"/>
    <x v="7"/>
    <n v="39"/>
    <x v="12"/>
    <s v="021_21"/>
    <x v="11"/>
    <x v="1"/>
    <x v="1"/>
    <x v="26"/>
    <x v="26"/>
    <n v="0"/>
    <s v="SIN DESCRIPCIÓN PARA DESTINOS 00"/>
    <n v="396816.4"/>
    <n v="400000"/>
    <n v="396816.4"/>
    <n v="396816.4"/>
    <n v="396816.4"/>
    <n v="0"/>
    <n v="396816.4"/>
    <n v="396816.4"/>
    <n v="0"/>
    <n v="0"/>
    <n v="0"/>
    <n v="0"/>
    <n v="396816.4"/>
  </r>
  <r>
    <s v="1.1-00-2109_217023_214222210"/>
    <s v="1.1-00-21"/>
    <x v="0"/>
    <x v="0"/>
    <x v="8"/>
    <x v="8"/>
    <s v="E"/>
    <s v="Actividades del sector público, que realiza en for"/>
    <s v="09_21"/>
    <x v="10"/>
    <n v="7"/>
    <x v="8"/>
    <n v="42"/>
    <x v="13"/>
    <s v="023_21"/>
    <x v="12"/>
    <x v="1"/>
    <x v="1"/>
    <x v="26"/>
    <x v="26"/>
    <n v="0"/>
    <s v="SIN DESCRIPCIÓN PARA DESTINOS 00"/>
    <n v="76000"/>
    <n v="0"/>
    <n v="76000"/>
    <n v="76000"/>
    <n v="76000"/>
    <n v="0"/>
    <n v="76000"/>
    <n v="0"/>
    <n v="0"/>
    <n v="0"/>
    <n v="0"/>
    <n v="0"/>
    <n v="76000"/>
  </r>
  <r>
    <s v="1.1-00-2101_219004_21722310"/>
    <s v="1.1-00-21"/>
    <x v="0"/>
    <x v="0"/>
    <x v="0"/>
    <x v="0"/>
    <s v="E"/>
    <s v="Actividades del sector público, que realiza en for"/>
    <s v="01_21"/>
    <x v="4"/>
    <n v="9"/>
    <x v="4"/>
    <n v="7"/>
    <x v="5"/>
    <s v="004_21"/>
    <x v="5"/>
    <x v="1"/>
    <x v="1"/>
    <x v="27"/>
    <x v="27"/>
    <n v="0"/>
    <s v="SIN DESCRIPCIÓN PARA DESTINOS 00"/>
    <n v="10000"/>
    <n v="0"/>
    <n v="10000"/>
    <n v="10000"/>
    <n v="5000"/>
    <n v="5000"/>
    <n v="5000"/>
    <n v="5000"/>
    <n v="0"/>
    <n v="0"/>
    <n v="0"/>
    <n v="0"/>
    <n v="10000"/>
  </r>
  <r>
    <s v="1.1-00-2109_217023_214223510"/>
    <s v="1.1-00-21"/>
    <x v="0"/>
    <x v="0"/>
    <x v="8"/>
    <x v="8"/>
    <s v="E"/>
    <s v="Actividades del sector público, que realiza en for"/>
    <s v="09_21"/>
    <x v="10"/>
    <n v="7"/>
    <x v="8"/>
    <n v="42"/>
    <x v="13"/>
    <s v="023_21"/>
    <x v="12"/>
    <x v="1"/>
    <x v="1"/>
    <x v="28"/>
    <x v="28"/>
    <n v="0"/>
    <s v="SIN DESCRIPCIÓN PARA DESTINOS 00"/>
    <n v="437353.03"/>
    <n v="400000"/>
    <n v="437353.03"/>
    <n v="437353.03"/>
    <n v="428443.03"/>
    <n v="8910"/>
    <n v="428443.03"/>
    <n v="380049.03"/>
    <n v="0"/>
    <n v="0"/>
    <n v="0"/>
    <n v="0"/>
    <n v="437353.03"/>
  </r>
  <r>
    <s v="1.1-00-2109_217023_214223910"/>
    <s v="1.1-00-21"/>
    <x v="0"/>
    <x v="0"/>
    <x v="8"/>
    <x v="8"/>
    <s v="E"/>
    <s v="Actividades del sector público, que realiza en for"/>
    <s v="09_21"/>
    <x v="10"/>
    <n v="7"/>
    <x v="8"/>
    <n v="42"/>
    <x v="13"/>
    <s v="023_21"/>
    <x v="12"/>
    <x v="1"/>
    <x v="1"/>
    <x v="29"/>
    <x v="29"/>
    <n v="0"/>
    <s v="SIN DESCRIPCIÓN PARA DESTINOS 00"/>
    <n v="497200"/>
    <n v="500000"/>
    <n v="497200"/>
    <n v="497200"/>
    <n v="497200"/>
    <n v="0"/>
    <n v="497200"/>
    <n v="248600"/>
    <n v="0"/>
    <n v="0"/>
    <n v="0"/>
    <n v="0"/>
    <n v="497200"/>
  </r>
  <r>
    <s v="2.6-02-2118_212038_216024210"/>
    <s v="2.6-02-21"/>
    <x v="7"/>
    <x v="0"/>
    <x v="0"/>
    <x v="0"/>
    <s v="K"/>
    <s v="Proyectos de inversión sujetos a registro en la Ca"/>
    <s v="18_21"/>
    <x v="7"/>
    <n v="2"/>
    <x v="6"/>
    <n v="60"/>
    <x v="10"/>
    <s v="038_21"/>
    <x v="9"/>
    <x v="1"/>
    <x v="1"/>
    <x v="30"/>
    <x v="30"/>
    <n v="0"/>
    <s v="SIN DESCRIPCIÓN PARA DESTINOS 00"/>
    <n v="0"/>
    <n v="0"/>
    <n v="4319891.9400000004"/>
    <n v="4319891.9400000004"/>
    <n v="0"/>
    <n v="4319891.9400000004"/>
    <n v="0"/>
    <n v="0"/>
    <n v="-4319891.9400000004"/>
    <n v="0"/>
    <n v="0"/>
    <n v="4319030.97"/>
    <n v="4319030.97"/>
  </r>
  <r>
    <s v="2.6-02-2118_212038_216024110"/>
    <s v="2.6-02-21"/>
    <x v="7"/>
    <x v="0"/>
    <x v="0"/>
    <x v="0"/>
    <s v="K"/>
    <s v="Proyectos de inversión sujetos a registro en la Ca"/>
    <s v="18_21"/>
    <x v="7"/>
    <n v="2"/>
    <x v="6"/>
    <n v="60"/>
    <x v="10"/>
    <s v="038_21"/>
    <x v="9"/>
    <x v="1"/>
    <x v="1"/>
    <x v="23"/>
    <x v="23"/>
    <n v="0"/>
    <s v="SIN DESCRIPCIÓN PARA DESTINOS 00"/>
    <n v="0"/>
    <n v="0"/>
    <n v="1074.23"/>
    <n v="1074.23"/>
    <n v="0"/>
    <n v="1074.23"/>
    <n v="0"/>
    <n v="0"/>
    <n v="-1074.23"/>
    <n v="0"/>
    <n v="0"/>
    <n v="0"/>
    <n v="0"/>
  </r>
  <r>
    <s v="1.6-03-2018_212038_216024110"/>
    <s v="1.6-03-20"/>
    <x v="8"/>
    <x v="0"/>
    <x v="0"/>
    <x v="0"/>
    <s v="K"/>
    <s v="Proyectos de inversión sujetos a registro en la Ca"/>
    <s v="18_21"/>
    <x v="7"/>
    <n v="2"/>
    <x v="6"/>
    <n v="60"/>
    <x v="10"/>
    <s v="038_21"/>
    <x v="9"/>
    <x v="1"/>
    <x v="1"/>
    <x v="23"/>
    <x v="23"/>
    <n v="0"/>
    <s v="SIN DESCRIPCIÓN PARA DESTINOS 00"/>
    <n v="7358771.0800000001"/>
    <n v="0"/>
    <n v="6365536.3200000003"/>
    <n v="6365536.3200000003"/>
    <n v="6365527.6799999997"/>
    <n v="8.6400000005960464"/>
    <n v="6365527.6799999997"/>
    <n v="6365527.6799999997"/>
    <n v="993234.75999999978"/>
    <n v="0"/>
    <n v="0"/>
    <n v="0"/>
    <n v="7358771.0800000001"/>
  </r>
  <r>
    <s v="1.1-00-2117_215035_215724110"/>
    <s v="1.1-00-21"/>
    <x v="0"/>
    <x v="0"/>
    <x v="2"/>
    <x v="2"/>
    <s v="R"/>
    <s v="Solamente actividades específicas, distintas a las"/>
    <s v="17_21"/>
    <x v="3"/>
    <n v="5"/>
    <x v="3"/>
    <n v="57"/>
    <x v="4"/>
    <s v="035_21"/>
    <x v="4"/>
    <x v="1"/>
    <x v="1"/>
    <x v="23"/>
    <x v="23"/>
    <n v="0"/>
    <s v="SIN DESCRIPCIÓN PARA DESTINOS 00"/>
    <n v="0"/>
    <n v="0"/>
    <n v="0"/>
    <n v="0"/>
    <n v="0"/>
    <n v="0"/>
    <n v="0"/>
    <n v="0"/>
    <n v="0"/>
    <n v="0"/>
    <n v="0"/>
    <n v="0"/>
    <n v="0"/>
  </r>
  <r>
    <s v="1.1-00-2105_218012_212124110"/>
    <s v="1.1-00-21"/>
    <x v="0"/>
    <x v="0"/>
    <x v="0"/>
    <x v="0"/>
    <s v="M"/>
    <s v="Actividades de apoyo administrativo desarrolladas "/>
    <s v="05_21"/>
    <x v="0"/>
    <n v="8"/>
    <x v="0"/>
    <n v="21"/>
    <x v="8"/>
    <s v="012_21"/>
    <x v="0"/>
    <x v="1"/>
    <x v="1"/>
    <x v="23"/>
    <x v="23"/>
    <n v="0"/>
    <s v="SIN DESCRIPCIÓN PARA DESTINOS 00"/>
    <n v="246953.33"/>
    <n v="300000"/>
    <n v="246953.33"/>
    <n v="246953.33"/>
    <n v="246953.33"/>
    <n v="0"/>
    <n v="246953.33"/>
    <n v="246953.33"/>
    <n v="0"/>
    <n v="0"/>
    <n v="0"/>
    <n v="0"/>
    <n v="246953.33"/>
  </r>
  <r>
    <s v="1.6-03-2118_212038_216024910"/>
    <s v="1.6-03-21"/>
    <x v="6"/>
    <x v="0"/>
    <x v="0"/>
    <x v="0"/>
    <s v="K"/>
    <s v="Proyectos de inversión sujetos a registro en la Ca"/>
    <s v="18_21"/>
    <x v="7"/>
    <n v="2"/>
    <x v="6"/>
    <n v="60"/>
    <x v="10"/>
    <s v="038_21"/>
    <x v="9"/>
    <x v="1"/>
    <x v="1"/>
    <x v="31"/>
    <x v="31"/>
    <n v="0"/>
    <s v="SIN DESCRIPCIÓN PARA DESTINOS 00"/>
    <n v="0"/>
    <n v="0"/>
    <n v="1544750.44"/>
    <n v="1544750.44"/>
    <n v="0"/>
    <n v="1544750.44"/>
    <n v="0"/>
    <n v="0"/>
    <n v="-1544750.44"/>
    <n v="0"/>
    <n v="0"/>
    <n v="1544750.44"/>
    <n v="1544750.44"/>
  </r>
  <r>
    <s v="2.6-07-2018_212038_216024210"/>
    <s v="2.6-07-20"/>
    <x v="9"/>
    <x v="0"/>
    <x v="0"/>
    <x v="0"/>
    <s v="K"/>
    <s v="Proyectos de inversión sujetos a registro en la Ca"/>
    <s v="18_21"/>
    <x v="7"/>
    <n v="2"/>
    <x v="6"/>
    <n v="60"/>
    <x v="10"/>
    <s v="038_21"/>
    <x v="9"/>
    <x v="1"/>
    <x v="1"/>
    <x v="30"/>
    <x v="30"/>
    <n v="0"/>
    <s v="SIN DESCRIPCIÓN PARA DESTINOS 00"/>
    <n v="5993599.5599999996"/>
    <n v="0"/>
    <n v="5960553.1200000001"/>
    <n v="5960553.1200000001"/>
    <n v="4528503.04"/>
    <n v="1432050.08"/>
    <n v="4528503.04"/>
    <n v="4528503.04"/>
    <n v="33046.439999999478"/>
    <n v="0"/>
    <n v="0"/>
    <n v="0"/>
    <n v="5993599.5599999996"/>
  </r>
  <r>
    <s v="1.1-00-2107_216019_213624210"/>
    <s v="1.1-00-21"/>
    <x v="0"/>
    <x v="0"/>
    <x v="0"/>
    <x v="0"/>
    <s v="E"/>
    <s v="Actividades del sector público, que realiza en for"/>
    <s v="07_21"/>
    <x v="9"/>
    <n v="6"/>
    <x v="2"/>
    <n v="36"/>
    <x v="14"/>
    <s v="019_21"/>
    <x v="13"/>
    <x v="1"/>
    <x v="1"/>
    <x v="30"/>
    <x v="30"/>
    <n v="0"/>
    <s v="SIN DESCRIPCIÓN PARA DESTINOS 00"/>
    <n v="10985530.699999999"/>
    <n v="14000000"/>
    <n v="10963655.58"/>
    <n v="10963655.58"/>
    <n v="10019371.84"/>
    <n v="944283.74000000022"/>
    <n v="9111499.6600000001"/>
    <n v="9111499.6600000001"/>
    <n v="21875.11999999918"/>
    <n v="0"/>
    <n v="0"/>
    <n v="0"/>
    <n v="10985530.699999999"/>
  </r>
  <r>
    <s v="1.1-00-2118_215037_215924210"/>
    <s v="1.1-00-21"/>
    <x v="0"/>
    <x v="0"/>
    <x v="2"/>
    <x v="2"/>
    <s v="R"/>
    <s v="Solamente actividades específicas, distintas a las"/>
    <s v="18_21"/>
    <x v="7"/>
    <n v="5"/>
    <x v="3"/>
    <n v="59"/>
    <x v="15"/>
    <s v="037_21"/>
    <x v="14"/>
    <x v="1"/>
    <x v="1"/>
    <x v="30"/>
    <x v="30"/>
    <n v="0"/>
    <s v="SIN DESCRIPCIÓN PARA DESTINOS 00"/>
    <n v="495862.31"/>
    <n v="0"/>
    <n v="495862.31"/>
    <n v="495862.31"/>
    <n v="495862.31"/>
    <n v="0"/>
    <n v="464542.31"/>
    <n v="447915.31"/>
    <n v="0"/>
    <n v="0"/>
    <n v="0"/>
    <n v="0"/>
    <n v="495862.31"/>
  </r>
  <r>
    <s v="1.1-00-2111_212029_215124210"/>
    <s v="1.1-00-21"/>
    <x v="0"/>
    <x v="0"/>
    <x v="0"/>
    <x v="0"/>
    <s v="E"/>
    <s v="Actividades del sector público, que realiza en for"/>
    <s v="11_21"/>
    <x v="11"/>
    <n v="2"/>
    <x v="6"/>
    <n v="51"/>
    <x v="16"/>
    <s v="029_21"/>
    <x v="15"/>
    <x v="1"/>
    <x v="1"/>
    <x v="30"/>
    <x v="30"/>
    <n v="0"/>
    <s v="SIN DESCRIPCIÓN PARA DESTINOS 00"/>
    <n v="0"/>
    <n v="0"/>
    <n v="0"/>
    <n v="0"/>
    <n v="0"/>
    <n v="0"/>
    <n v="0"/>
    <n v="0"/>
    <n v="0"/>
    <n v="0"/>
    <n v="0"/>
    <n v="0"/>
    <n v="0"/>
  </r>
  <r>
    <s v="1.1-00-2107_216020_213825310"/>
    <s v="1.1-00-21"/>
    <x v="0"/>
    <x v="0"/>
    <x v="0"/>
    <x v="0"/>
    <s v="E"/>
    <s v="Actividades del sector público, que realiza en for"/>
    <s v="07_21"/>
    <x v="9"/>
    <n v="6"/>
    <x v="2"/>
    <n v="38"/>
    <x v="17"/>
    <s v="020_21"/>
    <x v="16"/>
    <x v="1"/>
    <x v="1"/>
    <x v="32"/>
    <x v="32"/>
    <n v="0"/>
    <s v="SIN DESCRIPCIÓN PARA DESTINOS 00"/>
    <n v="4255747.25"/>
    <n v="3500000"/>
    <n v="5311307.4400000004"/>
    <n v="4638558.74"/>
    <n v="3768091.74"/>
    <n v="870467"/>
    <n v="3594511.74"/>
    <n v="3011307.27"/>
    <n v="-1055560.1900000004"/>
    <n v="0"/>
    <n v="0"/>
    <n v="1055560.19"/>
    <n v="5311307.4399999995"/>
  </r>
  <r>
    <s v="1.6-03-2018_212038_216024410"/>
    <s v="1.6-03-20"/>
    <x v="8"/>
    <x v="0"/>
    <x v="0"/>
    <x v="0"/>
    <s v="K"/>
    <s v="Proyectos de inversión sujetos a registro en la Ca"/>
    <s v="18_21"/>
    <x v="7"/>
    <n v="2"/>
    <x v="6"/>
    <n v="60"/>
    <x v="10"/>
    <s v="038_21"/>
    <x v="9"/>
    <x v="1"/>
    <x v="1"/>
    <x v="33"/>
    <x v="33"/>
    <n v="0"/>
    <s v="SIN DESCRIPCIÓN PARA DESTINOS 00"/>
    <n v="206385.22"/>
    <n v="0"/>
    <n v="206385.22"/>
    <n v="206385.22"/>
    <n v="206385.22"/>
    <n v="0"/>
    <n v="206385.22"/>
    <n v="206385.22"/>
    <n v="0"/>
    <n v="0"/>
    <n v="0"/>
    <n v="0"/>
    <n v="206385.22"/>
  </r>
  <r>
    <s v="2.6-05-2108_213022_214124511"/>
    <s v="2.6-05-21"/>
    <x v="5"/>
    <x v="0"/>
    <x v="3"/>
    <x v="3"/>
    <s v="R"/>
    <s v="Solamente actividades específicas, distintas a las"/>
    <s v="08_21"/>
    <x v="5"/>
    <n v="3"/>
    <x v="5"/>
    <n v="41"/>
    <x v="6"/>
    <s v="022_21"/>
    <x v="6"/>
    <x v="1"/>
    <x v="1"/>
    <x v="34"/>
    <x v="34"/>
    <n v="1"/>
    <s v="ESTRATEGIA ALE 2021"/>
    <n v="10000"/>
    <n v="0"/>
    <n v="7609.52"/>
    <n v="7609.52"/>
    <n v="7609.52"/>
    <n v="0"/>
    <n v="7609.52"/>
    <n v="7609.52"/>
    <n v="2390.4799999999996"/>
    <n v="2390.48"/>
    <n v="0"/>
    <n v="0"/>
    <n v="7609.52"/>
  </r>
  <r>
    <s v="1.1-00-2102_216008_211224510"/>
    <s v="1.1-00-21"/>
    <x v="0"/>
    <x v="0"/>
    <x v="1"/>
    <x v="1"/>
    <s v="R"/>
    <s v="Solamente actividades específicas, distintas a las"/>
    <s v="02_21"/>
    <x v="1"/>
    <n v="6"/>
    <x v="2"/>
    <n v="12"/>
    <x v="3"/>
    <s v="008_21"/>
    <x v="3"/>
    <x v="1"/>
    <x v="1"/>
    <x v="34"/>
    <x v="34"/>
    <n v="0"/>
    <s v="SIN DESCRIPCIÓN PARA DESTINOS 00"/>
    <n v="600"/>
    <n v="0"/>
    <n v="600"/>
    <n v="600"/>
    <n v="600"/>
    <n v="0"/>
    <n v="600"/>
    <n v="600"/>
    <n v="0"/>
    <n v="0"/>
    <n v="0"/>
    <n v="0"/>
    <n v="600"/>
  </r>
  <r>
    <s v="1.1-00-2107_216016_213124610"/>
    <s v="1.1-00-21"/>
    <x v="0"/>
    <x v="0"/>
    <x v="0"/>
    <x v="0"/>
    <s v="E"/>
    <s v="Actividades del sector público, que realiza en for"/>
    <s v="07_21"/>
    <x v="9"/>
    <n v="6"/>
    <x v="2"/>
    <n v="31"/>
    <x v="18"/>
    <s v="016_21"/>
    <x v="17"/>
    <x v="1"/>
    <x v="1"/>
    <x v="35"/>
    <x v="35"/>
    <n v="0"/>
    <s v="SIN DESCRIPCIÓN PARA DESTINOS 00"/>
    <n v="6199738.8200000003"/>
    <n v="6000000"/>
    <n v="9665738.2699999996"/>
    <n v="9665738.2699999996"/>
    <n v="6399695.6100000003"/>
    <n v="3266042.6599999992"/>
    <n v="6399695.6100000003"/>
    <n v="5527299.7800000003"/>
    <n v="-3465999.4499999993"/>
    <n v="0"/>
    <n v="3465999.45"/>
    <n v="0"/>
    <n v="9665738.2699999996"/>
  </r>
  <r>
    <s v="1.1-00-2102_216008_211224610"/>
    <s v="1.1-00-21"/>
    <x v="0"/>
    <x v="0"/>
    <x v="1"/>
    <x v="1"/>
    <s v="R"/>
    <s v="Solamente actividades específicas, distintas a las"/>
    <s v="02_21"/>
    <x v="1"/>
    <n v="6"/>
    <x v="2"/>
    <n v="12"/>
    <x v="3"/>
    <s v="008_21"/>
    <x v="3"/>
    <x v="1"/>
    <x v="1"/>
    <x v="35"/>
    <x v="35"/>
    <n v="0"/>
    <s v="SIN DESCRIPCIÓN PARA DESTINOS 00"/>
    <n v="700.54"/>
    <n v="0"/>
    <n v="700.54"/>
    <n v="700.54"/>
    <n v="700.54"/>
    <n v="0"/>
    <n v="700.54"/>
    <n v="700.54"/>
    <n v="0"/>
    <n v="0"/>
    <n v="0"/>
    <n v="0"/>
    <n v="700.54"/>
  </r>
  <r>
    <s v="1.1-00-2117_215035_215724610"/>
    <s v="1.1-00-21"/>
    <x v="0"/>
    <x v="0"/>
    <x v="2"/>
    <x v="2"/>
    <s v="R"/>
    <s v="Solamente actividades específicas, distintas a las"/>
    <s v="17_21"/>
    <x v="3"/>
    <n v="5"/>
    <x v="3"/>
    <n v="57"/>
    <x v="4"/>
    <s v="035_21"/>
    <x v="4"/>
    <x v="1"/>
    <x v="1"/>
    <x v="35"/>
    <x v="35"/>
    <n v="0"/>
    <s v="SIN DESCRIPCIÓN PARA DESTINOS 00"/>
    <n v="0"/>
    <n v="0"/>
    <n v="0"/>
    <n v="0"/>
    <n v="0"/>
    <n v="0"/>
    <n v="0"/>
    <n v="0"/>
    <n v="0"/>
    <n v="0"/>
    <n v="0"/>
    <n v="0"/>
    <n v="0"/>
  </r>
  <r>
    <s v="1.1-00-2118_215037_215924610"/>
    <s v="1.1-00-21"/>
    <x v="0"/>
    <x v="0"/>
    <x v="2"/>
    <x v="2"/>
    <s v="R"/>
    <s v="Solamente actividades específicas, distintas a las"/>
    <s v="18_21"/>
    <x v="7"/>
    <n v="5"/>
    <x v="3"/>
    <n v="59"/>
    <x v="15"/>
    <s v="037_21"/>
    <x v="14"/>
    <x v="1"/>
    <x v="1"/>
    <x v="35"/>
    <x v="35"/>
    <n v="0"/>
    <s v="SIN DESCRIPCIÓN PARA DESTINOS 00"/>
    <n v="109898.55"/>
    <n v="0"/>
    <n v="109898.55"/>
    <n v="55656.95"/>
    <n v="55656.95"/>
    <n v="0"/>
    <n v="55656.95"/>
    <n v="0"/>
    <n v="0"/>
    <n v="0"/>
    <n v="0"/>
    <n v="0"/>
    <n v="109898.55"/>
  </r>
  <r>
    <s v="1.1-00-2101_218003_21524610"/>
    <s v="1.1-00-21"/>
    <x v="0"/>
    <x v="0"/>
    <x v="4"/>
    <x v="4"/>
    <s v="E"/>
    <s v="Actividades del sector público, que realiza en for"/>
    <s v="01_21"/>
    <x v="4"/>
    <n v="8"/>
    <x v="0"/>
    <n v="5"/>
    <x v="7"/>
    <s v="003_21"/>
    <x v="7"/>
    <x v="1"/>
    <x v="1"/>
    <x v="35"/>
    <x v="35"/>
    <n v="0"/>
    <s v="SIN DESCRIPCIÓN PARA DESTINOS 00"/>
    <n v="124476.23"/>
    <n v="0"/>
    <n v="124476.23"/>
    <n v="124476.23"/>
    <n v="124476.23"/>
    <n v="0"/>
    <n v="124476.23"/>
    <n v="53191.24"/>
    <n v="0"/>
    <n v="0"/>
    <n v="0"/>
    <n v="0"/>
    <n v="124476.23"/>
  </r>
  <r>
    <s v="1.1-00-2105_218012_212124610"/>
    <s v="1.1-00-21"/>
    <x v="0"/>
    <x v="0"/>
    <x v="0"/>
    <x v="0"/>
    <s v="M"/>
    <s v="Actividades de apoyo administrativo desarrolladas "/>
    <s v="05_21"/>
    <x v="0"/>
    <n v="8"/>
    <x v="0"/>
    <n v="21"/>
    <x v="8"/>
    <s v="012_21"/>
    <x v="0"/>
    <x v="1"/>
    <x v="1"/>
    <x v="35"/>
    <x v="35"/>
    <n v="0"/>
    <s v="SIN DESCRIPCIÓN PARA DESTINOS 00"/>
    <n v="112355.97"/>
    <n v="120000"/>
    <n v="112355.97"/>
    <n v="97135.84"/>
    <n v="97135.84"/>
    <n v="0"/>
    <n v="97135.84"/>
    <n v="97135.84"/>
    <n v="0"/>
    <n v="0"/>
    <n v="0"/>
    <n v="0"/>
    <n v="112355.97"/>
  </r>
  <r>
    <s v="1.1-00-2104_218011_211821810"/>
    <s v="1.1-00-21"/>
    <x v="0"/>
    <x v="0"/>
    <x v="0"/>
    <x v="0"/>
    <s v="M"/>
    <s v="Actividades de apoyo administrativo desarrolladas "/>
    <s v="04_21"/>
    <x v="2"/>
    <n v="8"/>
    <x v="0"/>
    <n v="18"/>
    <x v="19"/>
    <s v="011_21"/>
    <x v="2"/>
    <x v="1"/>
    <x v="1"/>
    <x v="24"/>
    <x v="24"/>
    <n v="0"/>
    <s v="SIN DESCRIPCIÓN PARA DESTINOS 00"/>
    <n v="2966038.53"/>
    <n v="3500000"/>
    <n v="2951204"/>
    <n v="2951204"/>
    <n v="2939204"/>
    <n v="12000"/>
    <n v="2939204"/>
    <n v="2665328"/>
    <n v="14834.529999999795"/>
    <n v="59834.53"/>
    <n v="0"/>
    <n v="1000000"/>
    <n v="3906204"/>
  </r>
  <r>
    <s v="2.6-02-2118_212038_216026110"/>
    <s v="2.6-02-21"/>
    <x v="7"/>
    <x v="0"/>
    <x v="0"/>
    <x v="0"/>
    <s v="K"/>
    <s v="Proyectos de inversión sujetos a registro en la Ca"/>
    <s v="18_21"/>
    <x v="7"/>
    <n v="2"/>
    <x v="6"/>
    <n v="60"/>
    <x v="10"/>
    <s v="038_21"/>
    <x v="9"/>
    <x v="1"/>
    <x v="1"/>
    <x v="36"/>
    <x v="36"/>
    <n v="0"/>
    <s v="SIN DESCRIPCIÓN PARA DESTINOS 00"/>
    <n v="0"/>
    <n v="0"/>
    <n v="777200"/>
    <n v="0"/>
    <n v="0"/>
    <n v="0"/>
    <n v="0"/>
    <n v="0"/>
    <n v="-777200"/>
    <n v="0"/>
    <n v="0"/>
    <n v="777200"/>
    <n v="777200"/>
  </r>
  <r>
    <s v="1.6-03-2018_212038_216024710"/>
    <s v="1.6-03-20"/>
    <x v="8"/>
    <x v="0"/>
    <x v="0"/>
    <x v="0"/>
    <s v="K"/>
    <s v="Proyectos de inversión sujetos a registro en la Ca"/>
    <s v="18_21"/>
    <x v="7"/>
    <n v="2"/>
    <x v="6"/>
    <n v="60"/>
    <x v="10"/>
    <s v="038_21"/>
    <x v="9"/>
    <x v="1"/>
    <x v="1"/>
    <x v="37"/>
    <x v="37"/>
    <n v="0"/>
    <s v="SIN DESCRIPCIÓN PARA DESTINOS 00"/>
    <n v="30750.22"/>
    <n v="0"/>
    <n v="30750.22"/>
    <n v="30750.22"/>
    <n v="30750.22"/>
    <n v="0"/>
    <n v="30750.22"/>
    <n v="30750.22"/>
    <n v="0"/>
    <n v="0"/>
    <n v="0"/>
    <n v="0"/>
    <n v="30750.22"/>
  </r>
  <r>
    <s v="1.1-00-2118_215037_215924710"/>
    <s v="1.1-00-21"/>
    <x v="0"/>
    <x v="0"/>
    <x v="2"/>
    <x v="2"/>
    <s v="R"/>
    <s v="Solamente actividades específicas, distintas a las"/>
    <s v="18_21"/>
    <x v="7"/>
    <n v="5"/>
    <x v="3"/>
    <n v="59"/>
    <x v="15"/>
    <s v="037_21"/>
    <x v="14"/>
    <x v="1"/>
    <x v="1"/>
    <x v="37"/>
    <x v="37"/>
    <n v="0"/>
    <s v="SIN DESCRIPCIÓN PARA DESTINOS 00"/>
    <n v="1165107.6499999999"/>
    <n v="1500000"/>
    <n v="1165107.6499999999"/>
    <n v="1165107.6499999999"/>
    <n v="1132263.4099999999"/>
    <n v="32844.239999999991"/>
    <n v="1132263.4099999999"/>
    <n v="537455.43999999994"/>
    <n v="0"/>
    <n v="0"/>
    <n v="0"/>
    <n v="0"/>
    <n v="1165107.6499999999"/>
  </r>
  <r>
    <s v="1.1-00-2101_218003_21524710"/>
    <s v="1.1-00-21"/>
    <x v="0"/>
    <x v="0"/>
    <x v="4"/>
    <x v="4"/>
    <s v="E"/>
    <s v="Actividades del sector público, que realiza en for"/>
    <s v="01_21"/>
    <x v="4"/>
    <n v="8"/>
    <x v="0"/>
    <n v="5"/>
    <x v="7"/>
    <s v="003_21"/>
    <x v="7"/>
    <x v="1"/>
    <x v="1"/>
    <x v="37"/>
    <x v="37"/>
    <n v="0"/>
    <s v="SIN DESCRIPCIÓN PARA DESTINOS 00"/>
    <n v="1220.32"/>
    <n v="0"/>
    <n v="1220.32"/>
    <n v="1220.32"/>
    <n v="157.76"/>
    <n v="1062.56"/>
    <n v="157.76"/>
    <n v="0"/>
    <n v="0"/>
    <n v="0"/>
    <n v="0"/>
    <n v="0"/>
    <n v="1220.32"/>
  </r>
  <r>
    <s v="1.1-00-2102_216008_211224710"/>
    <s v="1.1-00-21"/>
    <x v="0"/>
    <x v="0"/>
    <x v="1"/>
    <x v="1"/>
    <s v="R"/>
    <s v="Solamente actividades específicas, distintas a las"/>
    <s v="02_21"/>
    <x v="1"/>
    <n v="6"/>
    <x v="2"/>
    <n v="12"/>
    <x v="3"/>
    <s v="008_21"/>
    <x v="3"/>
    <x v="1"/>
    <x v="1"/>
    <x v="37"/>
    <x v="37"/>
    <n v="0"/>
    <s v="SIN DESCRIPCIÓN PARA DESTINOS 00"/>
    <n v="3467.13"/>
    <n v="0"/>
    <n v="3467.13"/>
    <n v="3467.13"/>
    <n v="3467.13"/>
    <n v="0"/>
    <n v="3467.13"/>
    <n v="3467.13"/>
    <n v="0"/>
    <n v="0"/>
    <n v="0"/>
    <n v="0"/>
    <n v="3467.13"/>
  </r>
  <r>
    <s v="1.1-00-2117_215035_215724710"/>
    <s v="1.1-00-21"/>
    <x v="0"/>
    <x v="0"/>
    <x v="2"/>
    <x v="2"/>
    <s v="R"/>
    <s v="Solamente actividades específicas, distintas a las"/>
    <s v="17_21"/>
    <x v="3"/>
    <n v="5"/>
    <x v="3"/>
    <n v="57"/>
    <x v="4"/>
    <s v="035_21"/>
    <x v="4"/>
    <x v="1"/>
    <x v="1"/>
    <x v="37"/>
    <x v="37"/>
    <n v="0"/>
    <s v="SIN DESCRIPCIÓN PARA DESTINOS 00"/>
    <n v="35815.629999999997"/>
    <n v="0"/>
    <n v="35815.629999999997"/>
    <n v="32211.05"/>
    <n v="32211.05"/>
    <n v="0"/>
    <n v="22557.94"/>
    <n v="0"/>
    <n v="0"/>
    <n v="0"/>
    <n v="0"/>
    <n v="0"/>
    <n v="35815.629999999997"/>
  </r>
  <r>
    <s v="1.1-00-2101_219004_21724710"/>
    <s v="1.1-00-21"/>
    <x v="0"/>
    <x v="0"/>
    <x v="0"/>
    <x v="0"/>
    <s v="E"/>
    <s v="Actividades del sector público, que realiza en for"/>
    <s v="01_21"/>
    <x v="4"/>
    <n v="9"/>
    <x v="4"/>
    <n v="7"/>
    <x v="5"/>
    <s v="004_21"/>
    <x v="5"/>
    <x v="1"/>
    <x v="1"/>
    <x v="37"/>
    <x v="37"/>
    <n v="0"/>
    <s v="SIN DESCRIPCIÓN PARA DESTINOS 00"/>
    <n v="248472"/>
    <n v="0"/>
    <n v="248472"/>
    <n v="248472"/>
    <n v="248472"/>
    <n v="0"/>
    <n v="248472"/>
    <n v="0"/>
    <n v="0"/>
    <n v="0"/>
    <n v="0"/>
    <n v="0"/>
    <n v="248472"/>
  </r>
  <r>
    <s v="1.1-00-2107_216019_213624710"/>
    <s v="1.1-00-21"/>
    <x v="0"/>
    <x v="0"/>
    <x v="0"/>
    <x v="0"/>
    <s v="E"/>
    <s v="Actividades del sector público, que realiza en for"/>
    <s v="07_21"/>
    <x v="9"/>
    <n v="6"/>
    <x v="2"/>
    <n v="36"/>
    <x v="14"/>
    <s v="019_21"/>
    <x v="13"/>
    <x v="1"/>
    <x v="1"/>
    <x v="37"/>
    <x v="37"/>
    <n v="0"/>
    <s v="SIN DESCRIPCIÓN PARA DESTINOS 00"/>
    <n v="956489.47"/>
    <n v="0"/>
    <n v="956489.23"/>
    <n v="951343.47"/>
    <n v="951343.47"/>
    <n v="0"/>
    <n v="951343.47"/>
    <n v="951343.47"/>
    <n v="0.23999999999068677"/>
    <n v="0"/>
    <n v="0"/>
    <n v="0"/>
    <n v="956489.47"/>
  </r>
  <r>
    <s v="1.1-00-2105_218012_212124710"/>
    <s v="1.1-00-21"/>
    <x v="0"/>
    <x v="0"/>
    <x v="0"/>
    <x v="0"/>
    <s v="M"/>
    <s v="Actividades de apoyo administrativo desarrolladas "/>
    <s v="05_21"/>
    <x v="0"/>
    <n v="8"/>
    <x v="0"/>
    <n v="21"/>
    <x v="8"/>
    <s v="012_21"/>
    <x v="0"/>
    <x v="1"/>
    <x v="1"/>
    <x v="37"/>
    <x v="37"/>
    <n v="0"/>
    <s v="SIN DESCRIPCIÓN PARA DESTINOS 00"/>
    <n v="162463.49"/>
    <n v="120000"/>
    <n v="162463.49"/>
    <n v="5533.59"/>
    <n v="5533.59"/>
    <n v="0"/>
    <n v="5533.59"/>
    <n v="5533.59"/>
    <n v="0"/>
    <n v="0"/>
    <n v="0"/>
    <n v="0"/>
    <n v="162463.49"/>
  </r>
  <r>
    <s v="1.1-00-2107_216020_213824810"/>
    <s v="1.1-00-21"/>
    <x v="0"/>
    <x v="0"/>
    <x v="0"/>
    <x v="0"/>
    <s v="E"/>
    <s v="Actividades del sector público, que realiza en for"/>
    <s v="07_21"/>
    <x v="9"/>
    <n v="6"/>
    <x v="2"/>
    <n v="38"/>
    <x v="17"/>
    <s v="020_21"/>
    <x v="16"/>
    <x v="1"/>
    <x v="1"/>
    <x v="38"/>
    <x v="38"/>
    <n v="0"/>
    <s v="SIN DESCRIPCIÓN PARA DESTINOS 00"/>
    <n v="1630.99"/>
    <n v="0"/>
    <n v="1630.99"/>
    <n v="1630.99"/>
    <n v="1630.99"/>
    <n v="0"/>
    <n v="1630.99"/>
    <n v="1630.99"/>
    <n v="0"/>
    <n v="0"/>
    <n v="0"/>
    <n v="0"/>
    <n v="1630.99"/>
  </r>
  <r>
    <s v="2.6-02-2118_212038_216024910"/>
    <s v="2.6-02-21"/>
    <x v="7"/>
    <x v="0"/>
    <x v="0"/>
    <x v="0"/>
    <s v="K"/>
    <s v="Proyectos de inversión sujetos a registro en la Ca"/>
    <s v="18_21"/>
    <x v="7"/>
    <n v="2"/>
    <x v="6"/>
    <n v="60"/>
    <x v="10"/>
    <s v="038_21"/>
    <x v="9"/>
    <x v="1"/>
    <x v="1"/>
    <x v="31"/>
    <x v="31"/>
    <n v="0"/>
    <s v="SIN DESCRIPCIÓN PARA DESTINOS 00"/>
    <n v="0"/>
    <n v="0"/>
    <n v="201956.93"/>
    <n v="201956.93"/>
    <n v="0"/>
    <n v="201956.93"/>
    <n v="0"/>
    <n v="0"/>
    <n v="-201956.93"/>
    <n v="0"/>
    <n v="0"/>
    <n v="201956.93"/>
    <n v="201956.93"/>
  </r>
  <r>
    <s v="2.6-02-2118_212038_216024710"/>
    <s v="2.6-02-21"/>
    <x v="7"/>
    <x v="0"/>
    <x v="0"/>
    <x v="0"/>
    <s v="K"/>
    <s v="Proyectos de inversión sujetos a registro en la Ca"/>
    <s v="18_21"/>
    <x v="7"/>
    <n v="2"/>
    <x v="6"/>
    <n v="60"/>
    <x v="10"/>
    <s v="038_21"/>
    <x v="9"/>
    <x v="1"/>
    <x v="1"/>
    <x v="37"/>
    <x v="37"/>
    <n v="0"/>
    <s v="SIN DESCRIPCIÓN PARA DESTINOS 00"/>
    <n v="0"/>
    <n v="0"/>
    <n v="143411.79"/>
    <n v="143411.79"/>
    <n v="0"/>
    <n v="143411.79"/>
    <n v="0"/>
    <n v="0"/>
    <n v="-143411.79"/>
    <n v="0"/>
    <n v="0"/>
    <n v="136523.18"/>
    <n v="136523.18"/>
  </r>
  <r>
    <s v="1.6-03-2018_212038_216024910"/>
    <s v="1.6-03-20"/>
    <x v="8"/>
    <x v="0"/>
    <x v="0"/>
    <x v="0"/>
    <s v="K"/>
    <s v="Proyectos de inversión sujetos a registro en la Ca"/>
    <s v="18_21"/>
    <x v="7"/>
    <n v="2"/>
    <x v="6"/>
    <n v="60"/>
    <x v="10"/>
    <s v="038_21"/>
    <x v="9"/>
    <x v="1"/>
    <x v="1"/>
    <x v="31"/>
    <x v="31"/>
    <n v="0"/>
    <s v="SIN DESCRIPCIÓN PARA DESTINOS 00"/>
    <n v="1377754.4"/>
    <n v="0"/>
    <n v="1377754.4"/>
    <n v="1377754.4"/>
    <n v="1376441.43"/>
    <n v="1312.9699999999721"/>
    <n v="1376441.43"/>
    <n v="1376441.43"/>
    <n v="0"/>
    <n v="0"/>
    <n v="0"/>
    <n v="0"/>
    <n v="1377754.4"/>
  </r>
  <r>
    <s v="1.1-00-2107_216019_213724910"/>
    <s v="1.1-00-21"/>
    <x v="0"/>
    <x v="0"/>
    <x v="0"/>
    <x v="0"/>
    <s v="E"/>
    <s v="Actividades del sector público, que realiza en for"/>
    <s v="07_21"/>
    <x v="9"/>
    <n v="6"/>
    <x v="2"/>
    <n v="37"/>
    <x v="20"/>
    <s v="019_21"/>
    <x v="13"/>
    <x v="1"/>
    <x v="1"/>
    <x v="31"/>
    <x v="31"/>
    <n v="0"/>
    <s v="SIN DESCRIPCIÓN PARA DESTINOS 00"/>
    <n v="3541820.25"/>
    <n v="3000000"/>
    <n v="3556204.25"/>
    <n v="3396504.73"/>
    <n v="2722771.95"/>
    <n v="673732.7799999998"/>
    <n v="2717003.5"/>
    <n v="1650030.4"/>
    <n v="-14384"/>
    <n v="0"/>
    <n v="14384"/>
    <n v="0"/>
    <n v="3556204.25"/>
  </r>
  <r>
    <s v="1.1-00-2117_215035_215724910"/>
    <s v="1.1-00-21"/>
    <x v="0"/>
    <x v="0"/>
    <x v="2"/>
    <x v="2"/>
    <s v="R"/>
    <s v="Solamente actividades específicas, distintas a las"/>
    <s v="17_21"/>
    <x v="3"/>
    <n v="5"/>
    <x v="3"/>
    <n v="57"/>
    <x v="4"/>
    <s v="035_21"/>
    <x v="4"/>
    <x v="1"/>
    <x v="1"/>
    <x v="31"/>
    <x v="31"/>
    <n v="0"/>
    <s v="SIN DESCRIPCIÓN PARA DESTINOS 00"/>
    <n v="365652"/>
    <n v="0"/>
    <n v="365652"/>
    <n v="361732.59"/>
    <n v="358026.39"/>
    <n v="3706.2000000000116"/>
    <n v="358026.39"/>
    <n v="46140.49"/>
    <n v="0"/>
    <n v="0"/>
    <n v="0"/>
    <n v="0"/>
    <n v="365652"/>
  </r>
  <r>
    <s v="1.1-00-2101_218003_21524910"/>
    <s v="1.1-00-21"/>
    <x v="0"/>
    <x v="0"/>
    <x v="4"/>
    <x v="4"/>
    <s v="E"/>
    <s v="Actividades del sector público, que realiza en for"/>
    <s v="01_21"/>
    <x v="4"/>
    <n v="8"/>
    <x v="0"/>
    <n v="5"/>
    <x v="7"/>
    <s v="003_21"/>
    <x v="7"/>
    <x v="1"/>
    <x v="1"/>
    <x v="31"/>
    <x v="31"/>
    <n v="0"/>
    <s v="SIN DESCRIPCIÓN PARA DESTINOS 00"/>
    <n v="1333.3"/>
    <n v="0"/>
    <n v="1333.3"/>
    <n v="405.3"/>
    <n v="405.3"/>
    <n v="0"/>
    <n v="405.3"/>
    <n v="405.3"/>
    <n v="0"/>
    <n v="0"/>
    <n v="0"/>
    <n v="0"/>
    <n v="1333.3"/>
  </r>
  <r>
    <s v="1.1-00-2101_219004_21724910"/>
    <s v="1.1-00-21"/>
    <x v="0"/>
    <x v="0"/>
    <x v="0"/>
    <x v="0"/>
    <s v="E"/>
    <s v="Actividades del sector público, que realiza en for"/>
    <s v="01_21"/>
    <x v="4"/>
    <n v="9"/>
    <x v="4"/>
    <n v="7"/>
    <x v="5"/>
    <s v="004_21"/>
    <x v="5"/>
    <x v="1"/>
    <x v="1"/>
    <x v="31"/>
    <x v="31"/>
    <n v="0"/>
    <s v="SIN DESCRIPCIÓN PARA DESTINOS 00"/>
    <n v="17361.72"/>
    <n v="0"/>
    <n v="17361.72"/>
    <n v="9444.7199999999993"/>
    <n v="9444.7199999999993"/>
    <n v="0"/>
    <n v="9444.7199999999993"/>
    <n v="0"/>
    <n v="0"/>
    <n v="0"/>
    <n v="0"/>
    <n v="0"/>
    <n v="17361.72"/>
  </r>
  <r>
    <s v="1.1-00-2107_216020_213824910"/>
    <s v="1.1-00-21"/>
    <x v="0"/>
    <x v="0"/>
    <x v="0"/>
    <x v="0"/>
    <s v="E"/>
    <s v="Actividades del sector público, que realiza en for"/>
    <s v="07_21"/>
    <x v="9"/>
    <n v="6"/>
    <x v="2"/>
    <n v="38"/>
    <x v="17"/>
    <s v="020_21"/>
    <x v="16"/>
    <x v="1"/>
    <x v="1"/>
    <x v="31"/>
    <x v="31"/>
    <n v="0"/>
    <s v="SIN DESCRIPCIÓN PARA DESTINOS 00"/>
    <n v="2100.62"/>
    <n v="0"/>
    <n v="2100.62"/>
    <n v="2100.62"/>
    <n v="2100.62"/>
    <n v="0"/>
    <n v="2100.62"/>
    <n v="2100.62"/>
    <n v="0"/>
    <n v="0"/>
    <n v="0"/>
    <n v="0"/>
    <n v="2100.62"/>
  </r>
  <r>
    <s v="1.1-00-2105_218012_212124910"/>
    <s v="1.1-00-21"/>
    <x v="0"/>
    <x v="0"/>
    <x v="0"/>
    <x v="0"/>
    <s v="M"/>
    <s v="Actividades de apoyo administrativo desarrolladas "/>
    <s v="05_21"/>
    <x v="0"/>
    <n v="8"/>
    <x v="0"/>
    <n v="21"/>
    <x v="8"/>
    <s v="012_21"/>
    <x v="0"/>
    <x v="1"/>
    <x v="1"/>
    <x v="31"/>
    <x v="31"/>
    <n v="0"/>
    <s v="SIN DESCRIPCIÓN PARA DESTINOS 00"/>
    <n v="183319.56"/>
    <n v="120000"/>
    <n v="183319.56"/>
    <n v="183319.56"/>
    <n v="183319.56"/>
    <n v="0"/>
    <n v="183319.56"/>
    <n v="136124.5"/>
    <n v="0"/>
    <n v="0"/>
    <n v="0"/>
    <n v="0"/>
    <n v="183319.56"/>
  </r>
  <r>
    <s v="1.1-00-2109_217023_214224910"/>
    <s v="1.1-00-21"/>
    <x v="0"/>
    <x v="0"/>
    <x v="8"/>
    <x v="8"/>
    <s v="E"/>
    <s v="Actividades del sector público, que realiza en for"/>
    <s v="09_21"/>
    <x v="10"/>
    <n v="7"/>
    <x v="8"/>
    <n v="42"/>
    <x v="13"/>
    <s v="023_21"/>
    <x v="12"/>
    <x v="1"/>
    <x v="1"/>
    <x v="31"/>
    <x v="31"/>
    <n v="0"/>
    <s v="SIN DESCRIPCIÓN PARA DESTINOS 00"/>
    <n v="45704"/>
    <n v="0"/>
    <n v="45704"/>
    <n v="45704"/>
    <n v="45704"/>
    <n v="0"/>
    <n v="45704"/>
    <n v="45704"/>
    <n v="0"/>
    <n v="0"/>
    <n v="0"/>
    <n v="0"/>
    <n v="45704"/>
  </r>
  <r>
    <s v="1.1-00-2118_215037_215925110"/>
    <s v="1.1-00-21"/>
    <x v="0"/>
    <x v="0"/>
    <x v="2"/>
    <x v="2"/>
    <s v="R"/>
    <s v="Solamente actividades específicas, distintas a las"/>
    <s v="18_21"/>
    <x v="7"/>
    <n v="5"/>
    <x v="3"/>
    <n v="59"/>
    <x v="15"/>
    <s v="037_21"/>
    <x v="14"/>
    <x v="1"/>
    <x v="1"/>
    <x v="39"/>
    <x v="39"/>
    <n v="0"/>
    <s v="SIN DESCRIPCIÓN PARA DESTINOS 00"/>
    <n v="577796"/>
    <n v="1600000"/>
    <n v="577796"/>
    <n v="309024"/>
    <n v="309024"/>
    <n v="0"/>
    <n v="0"/>
    <n v="0"/>
    <n v="0"/>
    <n v="0"/>
    <n v="0"/>
    <n v="0"/>
    <n v="577796"/>
  </r>
  <r>
    <s v="1.1-00-2107_216018_213325110"/>
    <s v="1.1-00-21"/>
    <x v="0"/>
    <x v="0"/>
    <x v="0"/>
    <x v="0"/>
    <s v="E"/>
    <s v="Actividades del sector público, que realiza en for"/>
    <s v="07_21"/>
    <x v="9"/>
    <n v="6"/>
    <x v="2"/>
    <n v="33"/>
    <x v="21"/>
    <s v="018_21"/>
    <x v="18"/>
    <x v="1"/>
    <x v="1"/>
    <x v="39"/>
    <x v="39"/>
    <n v="0"/>
    <s v="SIN DESCRIPCIÓN PARA DESTINOS 00"/>
    <n v="0"/>
    <n v="0"/>
    <n v="0"/>
    <n v="0"/>
    <n v="0"/>
    <n v="0"/>
    <n v="0"/>
    <n v="0"/>
    <n v="0"/>
    <n v="0"/>
    <n v="0"/>
    <n v="0"/>
    <n v="0"/>
  </r>
  <r>
    <s v="1.1-00-2107_216017_213225210"/>
    <s v="1.1-00-21"/>
    <x v="0"/>
    <x v="0"/>
    <x v="0"/>
    <x v="0"/>
    <s v="E"/>
    <s v="Actividades del sector público, que realiza en for"/>
    <s v="07_21"/>
    <x v="9"/>
    <n v="6"/>
    <x v="2"/>
    <n v="32"/>
    <x v="22"/>
    <s v="017_21"/>
    <x v="19"/>
    <x v="1"/>
    <x v="1"/>
    <x v="40"/>
    <x v="40"/>
    <n v="0"/>
    <s v="SIN DESCRIPCIÓN PARA DESTINOS 00"/>
    <n v="0"/>
    <n v="10000"/>
    <n v="0"/>
    <n v="0"/>
    <n v="0"/>
    <n v="0"/>
    <n v="0"/>
    <n v="0"/>
    <n v="0"/>
    <n v="0"/>
    <n v="0"/>
    <n v="0"/>
    <n v="0"/>
  </r>
  <r>
    <s v="1.1-00-2107_216020_213825210"/>
    <s v="1.1-00-21"/>
    <x v="0"/>
    <x v="0"/>
    <x v="0"/>
    <x v="0"/>
    <s v="E"/>
    <s v="Actividades del sector público, que realiza en for"/>
    <s v="07_21"/>
    <x v="9"/>
    <n v="6"/>
    <x v="2"/>
    <n v="38"/>
    <x v="17"/>
    <s v="020_21"/>
    <x v="16"/>
    <x v="1"/>
    <x v="1"/>
    <x v="40"/>
    <x v="40"/>
    <n v="0"/>
    <s v="SIN DESCRIPCIÓN PARA DESTINOS 00"/>
    <n v="319695.55"/>
    <n v="300000"/>
    <n v="319695.55"/>
    <n v="294291.55"/>
    <n v="294291.55"/>
    <n v="0"/>
    <n v="294291.55"/>
    <n v="294291.55"/>
    <n v="0"/>
    <n v="0"/>
    <n v="0"/>
    <n v="0"/>
    <n v="319695.55"/>
  </r>
  <r>
    <s v="1.1-00-2111_212029_215125210"/>
    <s v="1.1-00-21"/>
    <x v="0"/>
    <x v="0"/>
    <x v="0"/>
    <x v="0"/>
    <s v="E"/>
    <s v="Actividades del sector público, que realiza en for"/>
    <s v="11_21"/>
    <x v="11"/>
    <n v="2"/>
    <x v="6"/>
    <n v="51"/>
    <x v="16"/>
    <s v="029_21"/>
    <x v="15"/>
    <x v="1"/>
    <x v="1"/>
    <x v="40"/>
    <x v="40"/>
    <n v="0"/>
    <s v="SIN DESCRIPCIÓN PARA DESTINOS 00"/>
    <n v="0"/>
    <n v="0"/>
    <n v="0"/>
    <n v="0"/>
    <n v="0"/>
    <n v="0"/>
    <n v="0"/>
    <n v="0"/>
    <n v="0"/>
    <n v="0"/>
    <n v="0"/>
    <n v="0"/>
    <n v="0"/>
  </r>
  <r>
    <s v="1.1-00-2105_218012_212125210"/>
    <s v="1.1-00-21"/>
    <x v="0"/>
    <x v="0"/>
    <x v="0"/>
    <x v="0"/>
    <s v="M"/>
    <s v="Actividades de apoyo administrativo desarrolladas "/>
    <s v="05_21"/>
    <x v="0"/>
    <n v="8"/>
    <x v="0"/>
    <n v="21"/>
    <x v="8"/>
    <s v="012_21"/>
    <x v="0"/>
    <x v="1"/>
    <x v="1"/>
    <x v="40"/>
    <x v="40"/>
    <n v="0"/>
    <s v="SIN DESCRIPCIÓN PARA DESTINOS 00"/>
    <n v="78118.399999999994"/>
    <n v="25000"/>
    <n v="78118.399999999994"/>
    <n v="78118.399999999994"/>
    <n v="78118.399999999994"/>
    <n v="0"/>
    <n v="37493.4"/>
    <n v="37493.4"/>
    <n v="0"/>
    <n v="0"/>
    <n v="0"/>
    <n v="0"/>
    <n v="78118.399999999994"/>
  </r>
  <r>
    <s v="1.1-00-2109_217024_214625210"/>
    <s v="1.1-00-21"/>
    <x v="0"/>
    <x v="0"/>
    <x v="8"/>
    <x v="8"/>
    <s v="E"/>
    <s v="Actividades del sector público, que realiza en for"/>
    <s v="09_21"/>
    <x v="10"/>
    <n v="7"/>
    <x v="8"/>
    <n v="46"/>
    <x v="23"/>
    <s v="024_21"/>
    <x v="20"/>
    <x v="1"/>
    <x v="1"/>
    <x v="40"/>
    <x v="40"/>
    <n v="0"/>
    <s v="SIN DESCRIPCIÓN PARA DESTINOS 00"/>
    <n v="322456.8"/>
    <n v="330000"/>
    <n v="322456.8"/>
    <n v="322456.8"/>
    <n v="322456.8"/>
    <n v="0"/>
    <n v="322456.8"/>
    <n v="322456.8"/>
    <n v="0"/>
    <n v="0"/>
    <n v="0"/>
    <n v="0"/>
    <n v="322456.8"/>
  </r>
  <r>
    <s v="1.6-03-2118_212038_216029110"/>
    <s v="1.6-03-21"/>
    <x v="6"/>
    <x v="0"/>
    <x v="0"/>
    <x v="0"/>
    <s v="K"/>
    <s v="Proyectos de inversión sujetos a registro en la Ca"/>
    <s v="18_21"/>
    <x v="7"/>
    <n v="2"/>
    <x v="6"/>
    <n v="60"/>
    <x v="10"/>
    <s v="038_21"/>
    <x v="9"/>
    <x v="1"/>
    <x v="1"/>
    <x v="41"/>
    <x v="41"/>
    <n v="0"/>
    <s v="SIN DESCRIPCIÓN PARA DESTINOS 00"/>
    <n v="0"/>
    <n v="0"/>
    <n v="73487.28"/>
    <n v="73487.28"/>
    <n v="0"/>
    <n v="73487.28"/>
    <n v="0"/>
    <n v="0"/>
    <n v="-73487.28"/>
    <n v="0"/>
    <n v="0"/>
    <n v="73487.28"/>
    <n v="73487.28"/>
  </r>
  <r>
    <s v="1.1-00-2107_214021_213925310"/>
    <s v="1.1-00-21"/>
    <x v="0"/>
    <x v="0"/>
    <x v="7"/>
    <x v="7"/>
    <s v="R"/>
    <s v="Solamente actividades específicas, distintas a las"/>
    <s v="07_21"/>
    <x v="9"/>
    <n v="4"/>
    <x v="7"/>
    <n v="39"/>
    <x v="12"/>
    <s v="021_21"/>
    <x v="11"/>
    <x v="1"/>
    <x v="1"/>
    <x v="32"/>
    <x v="32"/>
    <n v="0"/>
    <s v="SIN DESCRIPCIÓN PARA DESTINOS 00"/>
    <n v="340914.4"/>
    <n v="350000"/>
    <n v="340914.4"/>
    <n v="273969.40000000002"/>
    <n v="270669.40000000002"/>
    <n v="3300"/>
    <n v="270669.40000000002"/>
    <n v="270669.40000000002"/>
    <n v="0"/>
    <n v="0"/>
    <n v="0"/>
    <n v="0"/>
    <n v="340914.4"/>
  </r>
  <r>
    <s v="1.1-00-2102_216008_211325310"/>
    <s v="1.1-00-21"/>
    <x v="0"/>
    <x v="0"/>
    <x v="1"/>
    <x v="1"/>
    <s v="R"/>
    <s v="Solamente actividades específicas, distintas a las"/>
    <s v="02_21"/>
    <x v="1"/>
    <n v="6"/>
    <x v="2"/>
    <n v="13"/>
    <x v="24"/>
    <s v="008_21"/>
    <x v="3"/>
    <x v="1"/>
    <x v="1"/>
    <x v="32"/>
    <x v="32"/>
    <n v="0"/>
    <s v="SIN DESCRIPCIÓN PARA DESTINOS 00"/>
    <n v="23001.85"/>
    <n v="30000"/>
    <n v="23001.85"/>
    <n v="23001.85"/>
    <n v="23001.85"/>
    <n v="0"/>
    <n v="23001.85"/>
    <n v="2543.5"/>
    <n v="0"/>
    <n v="0"/>
    <n v="0"/>
    <n v="0"/>
    <n v="23001.85"/>
  </r>
  <r>
    <s v="2.6-06-2102_211007_211025411"/>
    <s v="2.6-06-21"/>
    <x v="2"/>
    <x v="0"/>
    <x v="0"/>
    <x v="0"/>
    <s v="O"/>
    <s v="Actividades que realizan la función pública o cont"/>
    <s v="02_21"/>
    <x v="1"/>
    <n v="1"/>
    <x v="1"/>
    <n v="10"/>
    <x v="1"/>
    <s v="007_21"/>
    <x v="1"/>
    <x v="1"/>
    <x v="1"/>
    <x v="42"/>
    <x v="42"/>
    <n v="1"/>
    <s v="CECOVIM - BDP"/>
    <n v="690.2"/>
    <n v="0"/>
    <n v="690.2"/>
    <n v="690.2"/>
    <n v="690.2"/>
    <n v="0"/>
    <n v="690.2"/>
    <n v="690.2"/>
    <n v="0"/>
    <n v="0"/>
    <n v="0"/>
    <n v="0"/>
    <n v="690.2"/>
  </r>
  <r>
    <s v="2.6-06-2102_211007_211025412"/>
    <s v="2.6-06-21"/>
    <x v="2"/>
    <x v="0"/>
    <x v="0"/>
    <x v="0"/>
    <s v="O"/>
    <s v="Actividades que realizan la función pública o cont"/>
    <s v="02_21"/>
    <x v="1"/>
    <n v="1"/>
    <x v="1"/>
    <n v="10"/>
    <x v="1"/>
    <s v="007_21"/>
    <x v="1"/>
    <x v="1"/>
    <x v="1"/>
    <x v="42"/>
    <x v="42"/>
    <n v="2"/>
    <s v="NOS MOVEMOS SEGURAS - BDP"/>
    <n v="690.2"/>
    <n v="0"/>
    <n v="690.2"/>
    <n v="690.2"/>
    <n v="690.2"/>
    <n v="0"/>
    <n v="690.2"/>
    <n v="690.2"/>
    <n v="0"/>
    <n v="0"/>
    <n v="0"/>
    <n v="0"/>
    <n v="690.2"/>
  </r>
  <r>
    <s v="2.6-06-2102_211007_211025413"/>
    <s v="2.6-06-21"/>
    <x v="2"/>
    <x v="0"/>
    <x v="0"/>
    <x v="0"/>
    <s v="O"/>
    <s v="Actividades que realizan la función pública o cont"/>
    <s v="02_21"/>
    <x v="1"/>
    <n v="1"/>
    <x v="1"/>
    <n v="10"/>
    <x v="1"/>
    <s v="007_21"/>
    <x v="1"/>
    <x v="1"/>
    <x v="1"/>
    <x v="42"/>
    <x v="42"/>
    <n v="3"/>
    <s v="EDUCANDO PARA LA IGUALDAD - BDP"/>
    <n v="690.2"/>
    <n v="0"/>
    <n v="690.2"/>
    <n v="690.2"/>
    <n v="690.2"/>
    <n v="0"/>
    <n v="690.2"/>
    <n v="690.2"/>
    <n v="0"/>
    <n v="0"/>
    <n v="0"/>
    <n v="0"/>
    <n v="690.2"/>
  </r>
  <r>
    <s v="1.1-00-2107_216020_213825410"/>
    <s v="1.1-00-21"/>
    <x v="0"/>
    <x v="0"/>
    <x v="0"/>
    <x v="0"/>
    <s v="E"/>
    <s v="Actividades del sector público, que realiza en for"/>
    <s v="07_21"/>
    <x v="9"/>
    <n v="6"/>
    <x v="2"/>
    <n v="38"/>
    <x v="17"/>
    <s v="020_21"/>
    <x v="16"/>
    <x v="1"/>
    <x v="1"/>
    <x v="42"/>
    <x v="42"/>
    <n v="0"/>
    <s v="SIN DESCRIPCIÓN PARA DESTINOS 00"/>
    <n v="5458019.5"/>
    <n v="6000000"/>
    <n v="5452219.5"/>
    <n v="5180643.1900000004"/>
    <n v="4322509.12"/>
    <n v="858134.0700000003"/>
    <n v="4155840.32"/>
    <n v="3570540.07"/>
    <n v="5800"/>
    <n v="0"/>
    <n v="0"/>
    <n v="0"/>
    <n v="5458019.5"/>
  </r>
  <r>
    <s v="1.1-00-2107_214021_213925410"/>
    <s v="1.1-00-21"/>
    <x v="0"/>
    <x v="0"/>
    <x v="7"/>
    <x v="7"/>
    <s v="R"/>
    <s v="Solamente actividades específicas, distintas a las"/>
    <s v="07_21"/>
    <x v="9"/>
    <n v="4"/>
    <x v="7"/>
    <n v="39"/>
    <x v="12"/>
    <s v="021_21"/>
    <x v="11"/>
    <x v="1"/>
    <x v="1"/>
    <x v="42"/>
    <x v="42"/>
    <n v="0"/>
    <s v="SIN DESCRIPCIÓN PARA DESTINOS 00"/>
    <n v="304538.01"/>
    <n v="200000"/>
    <n v="304538.01"/>
    <n v="178730.21"/>
    <n v="178730.21"/>
    <n v="0"/>
    <n v="178730.21"/>
    <n v="88860"/>
    <n v="0"/>
    <n v="0"/>
    <n v="0"/>
    <n v="0"/>
    <n v="304538.01"/>
  </r>
  <r>
    <s v="1.1-00-2102_216008_211325410"/>
    <s v="1.1-00-21"/>
    <x v="0"/>
    <x v="0"/>
    <x v="1"/>
    <x v="1"/>
    <s v="R"/>
    <s v="Solamente actividades específicas, distintas a las"/>
    <s v="02_21"/>
    <x v="1"/>
    <n v="6"/>
    <x v="2"/>
    <n v="13"/>
    <x v="24"/>
    <s v="008_21"/>
    <x v="3"/>
    <x v="1"/>
    <x v="1"/>
    <x v="42"/>
    <x v="42"/>
    <n v="0"/>
    <s v="SIN DESCRIPCIÓN PARA DESTINOS 00"/>
    <n v="31423.11"/>
    <n v="40000"/>
    <n v="31423.11"/>
    <n v="29103.11"/>
    <n v="29103.11"/>
    <n v="0"/>
    <n v="29103.11"/>
    <n v="23322.02"/>
    <n v="0"/>
    <n v="0"/>
    <n v="0"/>
    <n v="0"/>
    <n v="31423.11"/>
  </r>
  <r>
    <s v="1.1-00-2101_219004_21725410"/>
    <s v="1.1-00-21"/>
    <x v="0"/>
    <x v="0"/>
    <x v="0"/>
    <x v="0"/>
    <s v="E"/>
    <s v="Actividades del sector público, que realiza en for"/>
    <s v="01_21"/>
    <x v="4"/>
    <n v="9"/>
    <x v="4"/>
    <n v="7"/>
    <x v="5"/>
    <s v="004_21"/>
    <x v="5"/>
    <x v="1"/>
    <x v="1"/>
    <x v="42"/>
    <x v="42"/>
    <n v="0"/>
    <s v="SIN DESCRIPCIÓN PARA DESTINOS 00"/>
    <n v="2463.84"/>
    <n v="0"/>
    <n v="2463.84"/>
    <n v="2463.84"/>
    <n v="2463.84"/>
    <n v="0"/>
    <n v="2463.84"/>
    <n v="2463.84"/>
    <n v="0"/>
    <n v="0"/>
    <n v="0"/>
    <n v="0"/>
    <n v="2463.84"/>
  </r>
  <r>
    <s v="1.1-00-2118_215037_215925610"/>
    <s v="1.1-00-21"/>
    <x v="0"/>
    <x v="0"/>
    <x v="2"/>
    <x v="2"/>
    <s v="R"/>
    <s v="Solamente actividades específicas, distintas a las"/>
    <s v="18_21"/>
    <x v="7"/>
    <n v="5"/>
    <x v="3"/>
    <n v="59"/>
    <x v="15"/>
    <s v="037_21"/>
    <x v="14"/>
    <x v="1"/>
    <x v="1"/>
    <x v="43"/>
    <x v="43"/>
    <n v="0"/>
    <s v="SIN DESCRIPCIÓN PARA DESTINOS 00"/>
    <n v="1653883.07"/>
    <n v="0"/>
    <n v="1653883.07"/>
    <n v="1653883.07"/>
    <n v="1653883.06"/>
    <n v="1.0000000009313226E-2"/>
    <n v="1653883.06"/>
    <n v="1012242.4"/>
    <n v="0"/>
    <n v="0"/>
    <n v="0"/>
    <n v="0"/>
    <n v="1653883.07"/>
  </r>
  <r>
    <s v="1.1-00-2102_216008_211225610"/>
    <s v="1.1-00-21"/>
    <x v="0"/>
    <x v="0"/>
    <x v="1"/>
    <x v="1"/>
    <s v="R"/>
    <s v="Solamente actividades específicas, distintas a las"/>
    <s v="02_21"/>
    <x v="1"/>
    <n v="6"/>
    <x v="2"/>
    <n v="12"/>
    <x v="3"/>
    <s v="008_21"/>
    <x v="3"/>
    <x v="1"/>
    <x v="1"/>
    <x v="43"/>
    <x v="43"/>
    <n v="0"/>
    <s v="SIN DESCRIPCIÓN PARA DESTINOS 00"/>
    <n v="0"/>
    <n v="0"/>
    <n v="0"/>
    <n v="0"/>
    <n v="0"/>
    <n v="0"/>
    <n v="0"/>
    <n v="0"/>
    <n v="0"/>
    <n v="0"/>
    <n v="0"/>
    <n v="0"/>
    <n v="0"/>
  </r>
  <r>
    <s v="1.1-00-2101_219004_21725610"/>
    <s v="1.1-00-21"/>
    <x v="0"/>
    <x v="0"/>
    <x v="0"/>
    <x v="0"/>
    <s v="E"/>
    <s v="Actividades del sector público, que realiza en for"/>
    <s v="01_21"/>
    <x v="4"/>
    <n v="9"/>
    <x v="4"/>
    <n v="7"/>
    <x v="5"/>
    <s v="004_21"/>
    <x v="5"/>
    <x v="1"/>
    <x v="1"/>
    <x v="43"/>
    <x v="43"/>
    <n v="0"/>
    <s v="SIN DESCRIPCIÓN PARA DESTINOS 00"/>
    <n v="788.8"/>
    <n v="0"/>
    <n v="788.8"/>
    <n v="788.8"/>
    <n v="788.8"/>
    <n v="0"/>
    <n v="788.8"/>
    <n v="0"/>
    <n v="0"/>
    <n v="0"/>
    <n v="0"/>
    <n v="0"/>
    <n v="788.8"/>
  </r>
  <r>
    <s v="1.1-00-2111_212028_215025910"/>
    <s v="1.1-00-21"/>
    <x v="0"/>
    <x v="0"/>
    <x v="0"/>
    <x v="0"/>
    <s v="E"/>
    <s v="Actividades del sector público, que realiza en for"/>
    <s v="11_21"/>
    <x v="11"/>
    <n v="2"/>
    <x v="6"/>
    <n v="50"/>
    <x v="25"/>
    <s v="028_21"/>
    <x v="21"/>
    <x v="1"/>
    <x v="1"/>
    <x v="44"/>
    <x v="44"/>
    <n v="0"/>
    <s v="SIN DESCRIPCIÓN PARA DESTINOS 00"/>
    <n v="1299963.28"/>
    <n v="2000000"/>
    <n v="1299963.28"/>
    <n v="1299963.28"/>
    <n v="1299963.28"/>
    <n v="0"/>
    <n v="1299963.28"/>
    <n v="1299963.28"/>
    <n v="0"/>
    <n v="0"/>
    <n v="0"/>
    <n v="0"/>
    <n v="1299963.28"/>
  </r>
  <r>
    <s v="1.1-00-2111_212029_215125910"/>
    <s v="1.1-00-21"/>
    <x v="0"/>
    <x v="0"/>
    <x v="0"/>
    <x v="0"/>
    <s v="E"/>
    <s v="Actividades del sector público, que realiza en for"/>
    <s v="11_21"/>
    <x v="11"/>
    <n v="2"/>
    <x v="6"/>
    <n v="51"/>
    <x v="16"/>
    <s v="029_21"/>
    <x v="15"/>
    <x v="1"/>
    <x v="1"/>
    <x v="44"/>
    <x v="44"/>
    <n v="0"/>
    <s v="SIN DESCRIPCIÓN PARA DESTINOS 00"/>
    <n v="0"/>
    <n v="0"/>
    <n v="0"/>
    <n v="0"/>
    <n v="0"/>
    <n v="0"/>
    <n v="0"/>
    <n v="0"/>
    <n v="0"/>
    <n v="0"/>
    <n v="0"/>
    <n v="0"/>
    <n v="0"/>
  </r>
  <r>
    <s v="2.5-02-2105_218012_212126112"/>
    <s v="2.5-02-21"/>
    <x v="10"/>
    <x v="0"/>
    <x v="0"/>
    <x v="0"/>
    <s v="M"/>
    <s v="Actividades de apoyo administrativo desarrolladas "/>
    <s v="05_21"/>
    <x v="0"/>
    <n v="8"/>
    <x v="0"/>
    <n v="21"/>
    <x v="8"/>
    <s v="012_21"/>
    <x v="0"/>
    <x v="1"/>
    <x v="1"/>
    <x v="36"/>
    <x v="36"/>
    <n v="2"/>
    <s v="PROTECCIÓN CIVIL Y SERVICIOS MÉDICOS"/>
    <n v="9174810.2899999991"/>
    <n v="10000000"/>
    <n v="7173838.7199999997"/>
    <n v="6779839.1200000001"/>
    <n v="6779838.9400000004"/>
    <n v="0.17999999970197678"/>
    <n v="6779838.9400000004"/>
    <n v="6779838.9400000004"/>
    <n v="2000971.5699999994"/>
    <n v="2000971.5699999994"/>
    <n v="0"/>
    <n v="0"/>
    <n v="7173838.7199999997"/>
  </r>
  <r>
    <s v="1.6-03-2118_212038_216024410"/>
    <s v="1.6-03-21"/>
    <x v="6"/>
    <x v="0"/>
    <x v="0"/>
    <x v="0"/>
    <s v="K"/>
    <s v="Proyectos de inversión sujetos a registro en la Ca"/>
    <s v="18_21"/>
    <x v="7"/>
    <n v="2"/>
    <x v="6"/>
    <n v="60"/>
    <x v="10"/>
    <s v="038_21"/>
    <x v="9"/>
    <x v="1"/>
    <x v="1"/>
    <x v="33"/>
    <x v="33"/>
    <n v="0"/>
    <s v="SIN DESCRIPCIÓN PARA DESTINOS 00"/>
    <n v="0"/>
    <n v="0"/>
    <n v="59823.199999999997"/>
    <n v="59823.199999999997"/>
    <n v="0"/>
    <n v="59823.199999999997"/>
    <n v="0"/>
    <n v="0"/>
    <n v="-59823.199999999997"/>
    <n v="0"/>
    <n v="0"/>
    <n v="59823.199999999997"/>
    <n v="59823.199999999997"/>
  </r>
  <r>
    <s v="1.6-03-2118_212038_216026110"/>
    <s v="1.6-03-21"/>
    <x v="6"/>
    <x v="0"/>
    <x v="0"/>
    <x v="0"/>
    <s v="K"/>
    <s v="Proyectos de inversión sujetos a registro en la Ca"/>
    <s v="18_21"/>
    <x v="7"/>
    <n v="2"/>
    <x v="6"/>
    <n v="60"/>
    <x v="10"/>
    <s v="038_21"/>
    <x v="9"/>
    <x v="1"/>
    <x v="1"/>
    <x v="36"/>
    <x v="36"/>
    <n v="0"/>
    <s v="SIN DESCRIPCIÓN PARA DESTINOS 00"/>
    <n v="0"/>
    <n v="0"/>
    <n v="29000"/>
    <n v="0"/>
    <n v="0"/>
    <n v="0"/>
    <n v="0"/>
    <n v="0"/>
    <n v="-29000"/>
    <n v="0"/>
    <n v="0"/>
    <n v="29000"/>
    <n v="29000"/>
  </r>
  <r>
    <s v="2.6-07-2005_218012_212126110"/>
    <s v="2.6-07-20"/>
    <x v="9"/>
    <x v="0"/>
    <x v="0"/>
    <x v="0"/>
    <s v="M"/>
    <s v="Actividades de apoyo administrativo desarrolladas "/>
    <s v="05_21"/>
    <x v="0"/>
    <n v="8"/>
    <x v="0"/>
    <n v="21"/>
    <x v="8"/>
    <s v="012_21"/>
    <x v="0"/>
    <x v="1"/>
    <x v="1"/>
    <x v="36"/>
    <x v="36"/>
    <n v="0"/>
    <s v="SIN DESCRIPCIÓN PARA DESTINOS 00"/>
    <n v="464360.07"/>
    <n v="0"/>
    <n v="464360.07"/>
    <n v="464360.07"/>
    <n v="464360.07"/>
    <n v="0"/>
    <n v="464360.07"/>
    <n v="464360.07"/>
    <n v="0"/>
    <n v="0"/>
    <n v="0"/>
    <n v="0"/>
    <n v="464360.07"/>
  </r>
  <r>
    <s v="1.1-00-2102_216008_211226111"/>
    <s v="1.1-00-21"/>
    <x v="0"/>
    <x v="0"/>
    <x v="1"/>
    <x v="1"/>
    <s v="R"/>
    <s v="Solamente actividades específicas, distintas a las"/>
    <s v="02_21"/>
    <x v="1"/>
    <n v="6"/>
    <x v="2"/>
    <n v="12"/>
    <x v="3"/>
    <s v="008_21"/>
    <x v="3"/>
    <x v="1"/>
    <x v="1"/>
    <x v="36"/>
    <x v="36"/>
    <n v="1"/>
    <s v="ACEITES Y LUBRICANTES PARA UNIDADES"/>
    <n v="2004.03"/>
    <n v="0"/>
    <n v="2004.03"/>
    <n v="2004.03"/>
    <n v="2004.03"/>
    <n v="0"/>
    <n v="2004.03"/>
    <n v="2004.03"/>
    <n v="0"/>
    <n v="0"/>
    <n v="0"/>
    <n v="0"/>
    <n v="2004.03"/>
  </r>
  <r>
    <s v="1.1-00-2105_218012_212126113"/>
    <s v="1.1-00-21"/>
    <x v="0"/>
    <x v="0"/>
    <x v="0"/>
    <x v="0"/>
    <s v="M"/>
    <s v="Actividades de apoyo administrativo desarrolladas "/>
    <s v="05_21"/>
    <x v="0"/>
    <n v="8"/>
    <x v="0"/>
    <n v="21"/>
    <x v="8"/>
    <s v="012_21"/>
    <x v="0"/>
    <x v="1"/>
    <x v="1"/>
    <x v="36"/>
    <x v="36"/>
    <n v="3"/>
    <s v="GAS LP"/>
    <n v="0"/>
    <n v="0"/>
    <n v="0"/>
    <n v="0"/>
    <n v="0"/>
    <n v="0"/>
    <n v="0"/>
    <n v="0"/>
    <n v="0"/>
    <n v="0"/>
    <n v="0"/>
    <n v="0"/>
    <n v="0"/>
  </r>
  <r>
    <s v="1.1-00-2105_218012_212126110"/>
    <s v="1.1-00-21"/>
    <x v="0"/>
    <x v="0"/>
    <x v="0"/>
    <x v="0"/>
    <s v="M"/>
    <s v="Actividades de apoyo administrativo desarrolladas "/>
    <s v="05_21"/>
    <x v="0"/>
    <n v="8"/>
    <x v="0"/>
    <n v="21"/>
    <x v="8"/>
    <s v="012_21"/>
    <x v="0"/>
    <x v="1"/>
    <x v="1"/>
    <x v="36"/>
    <x v="36"/>
    <n v="0"/>
    <s v="SIN DESCRIPCIÓN PARA DESTINOS 00"/>
    <n v="37750000"/>
    <n v="28000000"/>
    <n v="38145354.869999997"/>
    <n v="38119609.759999998"/>
    <n v="38119609.770000003"/>
    <n v="-1.000000536441803E-2"/>
    <n v="38119609.770000003"/>
    <n v="37622078.039999999"/>
    <n v="-395354.86999999732"/>
    <n v="0"/>
    <n v="3800000"/>
    <n v="0"/>
    <n v="41550000"/>
  </r>
  <r>
    <s v="2.5-02-2105_218012_212126111"/>
    <s v="2.5-02-21"/>
    <x v="10"/>
    <x v="0"/>
    <x v="0"/>
    <x v="0"/>
    <s v="M"/>
    <s v="Actividades de apoyo administrativo desarrolladas "/>
    <s v="05_21"/>
    <x v="0"/>
    <n v="8"/>
    <x v="0"/>
    <n v="21"/>
    <x v="8"/>
    <s v="012_21"/>
    <x v="0"/>
    <x v="1"/>
    <x v="1"/>
    <x v="36"/>
    <x v="36"/>
    <n v="1"/>
    <s v="COMISARÍA DE LA POLICÍA"/>
    <n v="27325189.710000001"/>
    <n v="26500000"/>
    <n v="27325189.710000001"/>
    <n v="27325189.75"/>
    <n v="27325189.84"/>
    <n v="-8.9999999850988388E-2"/>
    <n v="27325189.84"/>
    <n v="27325189.84"/>
    <n v="-2142957.5"/>
    <n v="0"/>
    <n v="2000971.5699999994"/>
    <n v="0"/>
    <n v="29326161.280000001"/>
  </r>
  <r>
    <s v="1.1-00-2108_213022_214127110"/>
    <s v="1.1-00-21"/>
    <x v="0"/>
    <x v="0"/>
    <x v="3"/>
    <x v="3"/>
    <s v="R"/>
    <s v="Solamente actividades específicas, distintas a las"/>
    <s v="08_21"/>
    <x v="5"/>
    <n v="3"/>
    <x v="5"/>
    <n v="41"/>
    <x v="6"/>
    <s v="022_21"/>
    <x v="6"/>
    <x v="1"/>
    <x v="1"/>
    <x v="45"/>
    <x v="45"/>
    <n v="0"/>
    <s v="SIN DESCRIPCIÓN PARA DESTINOS 00"/>
    <n v="1255066"/>
    <n v="3000000"/>
    <n v="1255066"/>
    <n v="956134"/>
    <n v="906134"/>
    <n v="50000"/>
    <n v="565205.36"/>
    <n v="179104"/>
    <n v="0"/>
    <n v="0"/>
    <n v="0"/>
    <n v="0"/>
    <n v="1255066"/>
  </r>
  <r>
    <s v="1.1-00-2109_217023_214227110"/>
    <s v="1.1-00-21"/>
    <x v="0"/>
    <x v="0"/>
    <x v="8"/>
    <x v="8"/>
    <s v="E"/>
    <s v="Actividades del sector público, que realiza en for"/>
    <s v="09_21"/>
    <x v="10"/>
    <n v="7"/>
    <x v="8"/>
    <n v="42"/>
    <x v="13"/>
    <s v="023_21"/>
    <x v="12"/>
    <x v="1"/>
    <x v="1"/>
    <x v="45"/>
    <x v="45"/>
    <n v="0"/>
    <s v="SIN DESCRIPCIÓN PARA DESTINOS 00"/>
    <n v="21543.52"/>
    <n v="0"/>
    <n v="21543.52"/>
    <n v="21543.52"/>
    <n v="0"/>
    <n v="21543.52"/>
    <n v="0"/>
    <n v="0"/>
    <n v="0"/>
    <n v="0"/>
    <n v="0"/>
    <n v="0"/>
    <n v="21543.52"/>
  </r>
  <r>
    <s v="1.1-00-2117_215035_215727110"/>
    <s v="1.1-00-21"/>
    <x v="0"/>
    <x v="0"/>
    <x v="2"/>
    <x v="2"/>
    <s v="R"/>
    <s v="Solamente actividades específicas, distintas a las"/>
    <s v="17_21"/>
    <x v="3"/>
    <n v="5"/>
    <x v="3"/>
    <n v="57"/>
    <x v="4"/>
    <s v="035_21"/>
    <x v="4"/>
    <x v="1"/>
    <x v="1"/>
    <x v="45"/>
    <x v="45"/>
    <n v="0"/>
    <s v="SIN DESCRIPCIÓN PARA DESTINOS 00"/>
    <n v="0"/>
    <n v="0"/>
    <n v="0"/>
    <n v="0"/>
    <n v="0"/>
    <n v="0"/>
    <n v="0"/>
    <n v="0"/>
    <n v="0"/>
    <n v="0"/>
    <n v="0"/>
    <n v="0"/>
    <n v="0"/>
  </r>
  <r>
    <s v="1.1-00-2101_218001_21127110"/>
    <s v="1.1-00-21"/>
    <x v="0"/>
    <x v="0"/>
    <x v="0"/>
    <x v="0"/>
    <s v="P"/>
    <s v="Actividades destinadas al desarrollo de programas "/>
    <s v="01_21"/>
    <x v="4"/>
    <n v="8"/>
    <x v="0"/>
    <n v="1"/>
    <x v="26"/>
    <s v="001_21"/>
    <x v="22"/>
    <x v="1"/>
    <x v="1"/>
    <x v="45"/>
    <x v="45"/>
    <n v="0"/>
    <s v="SIN DESCRIPCIÓN PARA DESTINOS 00"/>
    <n v="0"/>
    <n v="0"/>
    <n v="0"/>
    <n v="0"/>
    <n v="0"/>
    <n v="0"/>
    <n v="0"/>
    <n v="0"/>
    <n v="0"/>
    <n v="0"/>
    <n v="0"/>
    <n v="0"/>
    <n v="0"/>
  </r>
  <r>
    <s v="1.1-00-2105_218012_212127110"/>
    <s v="1.1-00-21"/>
    <x v="0"/>
    <x v="0"/>
    <x v="0"/>
    <x v="0"/>
    <s v="M"/>
    <s v="Actividades de apoyo administrativo desarrolladas "/>
    <s v="05_21"/>
    <x v="0"/>
    <n v="8"/>
    <x v="0"/>
    <n v="21"/>
    <x v="8"/>
    <s v="012_21"/>
    <x v="0"/>
    <x v="1"/>
    <x v="1"/>
    <x v="45"/>
    <x v="45"/>
    <n v="0"/>
    <s v="SIN DESCRIPCIÓN PARA DESTINOS 00"/>
    <n v="858168"/>
    <n v="0"/>
    <n v="858168"/>
    <n v="858168"/>
    <n v="858168"/>
    <n v="0"/>
    <n v="858168"/>
    <n v="0"/>
    <n v="0"/>
    <n v="0"/>
    <n v="0"/>
    <n v="0"/>
    <n v="858168"/>
  </r>
  <r>
    <s v="2.6-05-2108_213022_214127111"/>
    <s v="2.6-05-21"/>
    <x v="5"/>
    <x v="0"/>
    <x v="3"/>
    <x v="3"/>
    <s v="R"/>
    <s v="Solamente actividades específicas, distintas a las"/>
    <s v="08_21"/>
    <x v="5"/>
    <n v="3"/>
    <x v="5"/>
    <n v="41"/>
    <x v="6"/>
    <s v="022_21"/>
    <x v="6"/>
    <x v="1"/>
    <x v="1"/>
    <x v="45"/>
    <x v="45"/>
    <n v="1"/>
    <s v="ESTRATEGIA ALE 2021"/>
    <n v="25000"/>
    <n v="0"/>
    <n v="25000"/>
    <n v="25000"/>
    <n v="25000.03"/>
    <n v="-2.9999999998835847E-2"/>
    <n v="25000.03"/>
    <n v="25000.03"/>
    <n v="0"/>
    <n v="0"/>
    <n v="0"/>
    <n v="0"/>
    <n v="25000"/>
  </r>
  <r>
    <s v="1.1-00-2109_217023_214227210"/>
    <s v="1.1-00-21"/>
    <x v="0"/>
    <x v="0"/>
    <x v="8"/>
    <x v="8"/>
    <s v="E"/>
    <s v="Actividades del sector público, que realiza en for"/>
    <s v="09_21"/>
    <x v="10"/>
    <n v="7"/>
    <x v="8"/>
    <n v="42"/>
    <x v="13"/>
    <s v="023_21"/>
    <x v="12"/>
    <x v="1"/>
    <x v="1"/>
    <x v="46"/>
    <x v="46"/>
    <n v="0"/>
    <s v="SIN DESCRIPCIÓN PARA DESTINOS 00"/>
    <n v="52223.199999999997"/>
    <n v="0"/>
    <n v="52223.199999999997"/>
    <n v="49323.199999999997"/>
    <n v="22411.200000000001"/>
    <n v="26911.999999999996"/>
    <n v="22411.200000000001"/>
    <n v="0"/>
    <n v="0"/>
    <n v="0"/>
    <n v="0"/>
    <n v="0"/>
    <n v="52223.199999999997"/>
  </r>
  <r>
    <s v="1.1-00-2102_216008_211427210"/>
    <s v="1.1-00-21"/>
    <x v="0"/>
    <x v="0"/>
    <x v="1"/>
    <x v="1"/>
    <s v="R"/>
    <s v="Solamente actividades específicas, distintas a las"/>
    <s v="02_21"/>
    <x v="1"/>
    <n v="6"/>
    <x v="2"/>
    <n v="14"/>
    <x v="27"/>
    <s v="008_21"/>
    <x v="3"/>
    <x v="1"/>
    <x v="1"/>
    <x v="46"/>
    <x v="46"/>
    <n v="0"/>
    <s v="SIN DESCRIPCIÓN PARA DESTINOS 00"/>
    <n v="1477801.84"/>
    <n v="1500000"/>
    <n v="1477801.84"/>
    <n v="1477801.84"/>
    <n v="1454546.16"/>
    <n v="23255.680000000168"/>
    <n v="474643.58"/>
    <n v="0"/>
    <n v="0"/>
    <n v="0"/>
    <n v="0"/>
    <n v="0"/>
    <n v="1477801.84"/>
  </r>
  <r>
    <s v="1.1-00-2117_215035_215727210"/>
    <s v="1.1-00-21"/>
    <x v="0"/>
    <x v="0"/>
    <x v="2"/>
    <x v="2"/>
    <s v="R"/>
    <s v="Solamente actividades específicas, distintas a las"/>
    <s v="17_21"/>
    <x v="3"/>
    <n v="5"/>
    <x v="3"/>
    <n v="57"/>
    <x v="4"/>
    <s v="035_21"/>
    <x v="4"/>
    <x v="1"/>
    <x v="1"/>
    <x v="46"/>
    <x v="46"/>
    <n v="0"/>
    <s v="SIN DESCRIPCIÓN PARA DESTINOS 00"/>
    <n v="4969.6899999999996"/>
    <n v="0"/>
    <n v="4969.6899999999996"/>
    <n v="4969.6899999999996"/>
    <n v="0"/>
    <n v="4969.6899999999996"/>
    <n v="0"/>
    <n v="0"/>
    <n v="0"/>
    <n v="0"/>
    <n v="0"/>
    <n v="0"/>
    <n v="4969.6899999999996"/>
  </r>
  <r>
    <s v="1.5-01-2101_218001_21127210"/>
    <s v="1.5-01-21"/>
    <x v="1"/>
    <x v="0"/>
    <x v="0"/>
    <x v="0"/>
    <s v="P"/>
    <s v="Actividades destinadas al desarrollo de programas "/>
    <s v="01_21"/>
    <x v="4"/>
    <n v="8"/>
    <x v="0"/>
    <n v="1"/>
    <x v="26"/>
    <s v="001_21"/>
    <x v="22"/>
    <x v="1"/>
    <x v="1"/>
    <x v="46"/>
    <x v="46"/>
    <n v="0"/>
    <s v="SIN DESCRIPCIÓN PARA DESTINOS 00"/>
    <n v="0"/>
    <n v="0"/>
    <n v="0"/>
    <n v="0"/>
    <n v="0"/>
    <n v="0"/>
    <n v="0"/>
    <n v="0"/>
    <n v="0"/>
    <n v="0"/>
    <n v="0"/>
    <n v="0"/>
    <n v="0"/>
  </r>
  <r>
    <s v="1.1-00-2118_215037_215927210"/>
    <s v="1.1-00-21"/>
    <x v="0"/>
    <x v="0"/>
    <x v="2"/>
    <x v="2"/>
    <s v="R"/>
    <s v="Solamente actividades específicas, distintas a las"/>
    <s v="18_21"/>
    <x v="7"/>
    <n v="5"/>
    <x v="3"/>
    <n v="59"/>
    <x v="15"/>
    <s v="037_21"/>
    <x v="14"/>
    <x v="1"/>
    <x v="1"/>
    <x v="46"/>
    <x v="46"/>
    <n v="0"/>
    <s v="SIN DESCRIPCIÓN PARA DESTINOS 00"/>
    <n v="279772.18"/>
    <n v="0"/>
    <n v="279772.18"/>
    <n v="279772.18"/>
    <n v="279772.18"/>
    <n v="0"/>
    <n v="279772.18"/>
    <n v="247408.18"/>
    <n v="0"/>
    <n v="0"/>
    <n v="0"/>
    <n v="0"/>
    <n v="279772.18"/>
  </r>
  <r>
    <s v="1.1-00-2101_218003_21527210"/>
    <s v="1.1-00-21"/>
    <x v="0"/>
    <x v="0"/>
    <x v="4"/>
    <x v="4"/>
    <s v="E"/>
    <s v="Actividades del sector público, que realiza en for"/>
    <s v="01_21"/>
    <x v="4"/>
    <n v="8"/>
    <x v="0"/>
    <n v="5"/>
    <x v="7"/>
    <s v="003_21"/>
    <x v="7"/>
    <x v="1"/>
    <x v="1"/>
    <x v="46"/>
    <x v="46"/>
    <n v="0"/>
    <s v="SIN DESCRIPCIÓN PARA DESTINOS 00"/>
    <n v="25976.71"/>
    <n v="0"/>
    <n v="25976.71"/>
    <n v="25976.71"/>
    <n v="25976.71"/>
    <n v="0"/>
    <n v="25976.71"/>
    <n v="25976.71"/>
    <n v="0"/>
    <n v="0"/>
    <n v="0"/>
    <n v="0"/>
    <n v="25976.71"/>
  </r>
  <r>
    <s v="1.1-00-2107_216018_213527210"/>
    <s v="1.1-00-21"/>
    <x v="0"/>
    <x v="0"/>
    <x v="0"/>
    <x v="0"/>
    <s v="E"/>
    <s v="Actividades del sector público, que realiza en for"/>
    <s v="07_21"/>
    <x v="9"/>
    <n v="6"/>
    <x v="2"/>
    <n v="35"/>
    <x v="28"/>
    <s v="018_21"/>
    <x v="18"/>
    <x v="1"/>
    <x v="1"/>
    <x v="46"/>
    <x v="46"/>
    <n v="0"/>
    <s v="SIN DESCRIPCIÓN PARA DESTINOS 00"/>
    <n v="73190.34"/>
    <n v="100000"/>
    <n v="73190.34"/>
    <n v="61862.8"/>
    <n v="61862.8"/>
    <n v="0"/>
    <n v="61862.8"/>
    <n v="14732"/>
    <n v="0"/>
    <n v="0"/>
    <n v="0"/>
    <n v="0"/>
    <n v="73190.34"/>
  </r>
  <r>
    <s v="1.1-00-2105_218012_212127210"/>
    <s v="1.1-00-21"/>
    <x v="0"/>
    <x v="0"/>
    <x v="0"/>
    <x v="0"/>
    <s v="M"/>
    <s v="Actividades de apoyo administrativo desarrolladas "/>
    <s v="05_21"/>
    <x v="0"/>
    <n v="8"/>
    <x v="0"/>
    <n v="21"/>
    <x v="8"/>
    <s v="012_21"/>
    <x v="0"/>
    <x v="1"/>
    <x v="1"/>
    <x v="46"/>
    <x v="46"/>
    <n v="0"/>
    <s v="SIN DESCRIPCIÓN PARA DESTINOS 00"/>
    <n v="43634.559999999998"/>
    <n v="0"/>
    <n v="43634.559999999998"/>
    <n v="43634.559999999998"/>
    <n v="43634.559999999998"/>
    <n v="0"/>
    <n v="43634.559999999998"/>
    <n v="9918"/>
    <n v="0"/>
    <n v="0"/>
    <n v="0"/>
    <n v="0"/>
    <n v="43634.559999999998"/>
  </r>
  <r>
    <s v="1.1-00-2108_213022_214128210"/>
    <s v="1.1-00-21"/>
    <x v="0"/>
    <x v="0"/>
    <x v="3"/>
    <x v="3"/>
    <s v="R"/>
    <s v="Solamente actividades específicas, distintas a las"/>
    <s v="08_21"/>
    <x v="5"/>
    <n v="3"/>
    <x v="5"/>
    <n v="41"/>
    <x v="6"/>
    <s v="022_21"/>
    <x v="6"/>
    <x v="1"/>
    <x v="1"/>
    <x v="47"/>
    <x v="47"/>
    <n v="0"/>
    <s v="SIN DESCRIPCIÓN PARA DESTINOS 00"/>
    <n v="193534.4"/>
    <n v="0"/>
    <n v="193534.4"/>
    <n v="193534.4"/>
    <n v="193534.4"/>
    <n v="0"/>
    <n v="193534.4"/>
    <n v="19720"/>
    <n v="0"/>
    <n v="0"/>
    <n v="0"/>
    <n v="0"/>
    <n v="193534.4"/>
  </r>
  <r>
    <s v="1.1-00-2108_213022_214128310"/>
    <s v="1.1-00-21"/>
    <x v="0"/>
    <x v="0"/>
    <x v="3"/>
    <x v="3"/>
    <s v="R"/>
    <s v="Solamente actividades específicas, distintas a las"/>
    <s v="08_21"/>
    <x v="5"/>
    <n v="3"/>
    <x v="5"/>
    <n v="41"/>
    <x v="6"/>
    <s v="022_21"/>
    <x v="6"/>
    <x v="1"/>
    <x v="1"/>
    <x v="48"/>
    <x v="48"/>
    <n v="0"/>
    <s v="SIN DESCRIPCIÓN PARA DESTINOS 00"/>
    <n v="3050711.03"/>
    <n v="2000000"/>
    <n v="3050711.03"/>
    <n v="3027339"/>
    <n v="3027339"/>
    <n v="0"/>
    <n v="3027339"/>
    <n v="3027339"/>
    <n v="0"/>
    <n v="0"/>
    <n v="0"/>
    <n v="0"/>
    <n v="3050711.03"/>
  </r>
  <r>
    <s v="1.6-03-2118_212038_216024710"/>
    <s v="1.6-03-21"/>
    <x v="6"/>
    <x v="0"/>
    <x v="0"/>
    <x v="0"/>
    <s v="K"/>
    <s v="Proyectos de inversión sujetos a registro en la Ca"/>
    <s v="18_21"/>
    <x v="7"/>
    <n v="2"/>
    <x v="6"/>
    <n v="60"/>
    <x v="10"/>
    <s v="038_21"/>
    <x v="9"/>
    <x v="1"/>
    <x v="1"/>
    <x v="37"/>
    <x v="37"/>
    <n v="0"/>
    <s v="SIN DESCRIPCIÓN PARA DESTINOS 00"/>
    <n v="0"/>
    <n v="0"/>
    <n v="23058.61"/>
    <n v="16170"/>
    <n v="0"/>
    <n v="16170"/>
    <n v="0"/>
    <n v="0"/>
    <n v="-23058.61"/>
    <n v="0"/>
    <n v="0"/>
    <n v="23058.62"/>
    <n v="23058.62"/>
  </r>
  <r>
    <s v="1.1-00-2107_216018_213329110"/>
    <s v="1.1-00-21"/>
    <x v="0"/>
    <x v="0"/>
    <x v="0"/>
    <x v="0"/>
    <s v="E"/>
    <s v="Actividades del sector público, que realiza en for"/>
    <s v="07_21"/>
    <x v="9"/>
    <n v="6"/>
    <x v="2"/>
    <n v="33"/>
    <x v="21"/>
    <s v="018_21"/>
    <x v="18"/>
    <x v="1"/>
    <x v="1"/>
    <x v="41"/>
    <x v="41"/>
    <n v="0"/>
    <s v="SIN DESCRIPCIÓN PARA DESTINOS 00"/>
    <n v="1211481.17"/>
    <n v="300000"/>
    <n v="1210019.57"/>
    <n v="1186982.57"/>
    <n v="919345.4"/>
    <n v="267637.17000000004"/>
    <n v="919345.4"/>
    <n v="503480.35"/>
    <n v="1461.5999999998603"/>
    <n v="0"/>
    <n v="0"/>
    <n v="0"/>
    <n v="1211481.17"/>
  </r>
  <r>
    <s v="1.1-00-2102_216008_211329110"/>
    <s v="1.1-00-21"/>
    <x v="0"/>
    <x v="0"/>
    <x v="1"/>
    <x v="1"/>
    <s v="R"/>
    <s v="Solamente actividades específicas, distintas a las"/>
    <s v="02_21"/>
    <x v="1"/>
    <n v="6"/>
    <x v="2"/>
    <n v="13"/>
    <x v="24"/>
    <s v="008_21"/>
    <x v="3"/>
    <x v="1"/>
    <x v="1"/>
    <x v="41"/>
    <x v="41"/>
    <n v="0"/>
    <s v="SIN DESCRIPCIÓN PARA DESTINOS 00"/>
    <n v="28878.99"/>
    <n v="50000"/>
    <n v="28878.99"/>
    <n v="28878.99"/>
    <n v="4803.1899999999996"/>
    <n v="24075.800000000003"/>
    <n v="4803.1899999999996"/>
    <n v="4803.1899999999996"/>
    <n v="0"/>
    <n v="0"/>
    <n v="0"/>
    <n v="0"/>
    <n v="28878.99"/>
  </r>
  <r>
    <s v="1.1-00-2105_218012_212129110"/>
    <s v="1.1-00-21"/>
    <x v="0"/>
    <x v="0"/>
    <x v="0"/>
    <x v="0"/>
    <s v="M"/>
    <s v="Actividades de apoyo administrativo desarrolladas "/>
    <s v="05_21"/>
    <x v="0"/>
    <n v="8"/>
    <x v="0"/>
    <n v="21"/>
    <x v="8"/>
    <s v="012_21"/>
    <x v="0"/>
    <x v="1"/>
    <x v="1"/>
    <x v="41"/>
    <x v="41"/>
    <n v="0"/>
    <s v="SIN DESCRIPCIÓN PARA DESTINOS 00"/>
    <n v="347232.06"/>
    <n v="50000"/>
    <n v="347232.06"/>
    <n v="202261.06"/>
    <n v="182337.23"/>
    <n v="19923.829999999987"/>
    <n v="182337.23"/>
    <n v="137057.88"/>
    <n v="0"/>
    <n v="0"/>
    <n v="0"/>
    <n v="0"/>
    <n v="347232.06"/>
  </r>
  <r>
    <s v="1.1-00-2117_215035_215729110"/>
    <s v="1.1-00-21"/>
    <x v="0"/>
    <x v="0"/>
    <x v="2"/>
    <x v="2"/>
    <s v="R"/>
    <s v="Solamente actividades específicas, distintas a las"/>
    <s v="17_21"/>
    <x v="3"/>
    <n v="5"/>
    <x v="3"/>
    <n v="57"/>
    <x v="4"/>
    <s v="035_21"/>
    <x v="4"/>
    <x v="1"/>
    <x v="1"/>
    <x v="41"/>
    <x v="41"/>
    <n v="0"/>
    <s v="SIN DESCRIPCIÓN PARA DESTINOS 00"/>
    <n v="28903.17"/>
    <n v="0"/>
    <n v="28903.17"/>
    <n v="28903.17"/>
    <n v="27619.05"/>
    <n v="1284.119999999999"/>
    <n v="2153.13"/>
    <n v="264"/>
    <n v="0"/>
    <n v="0"/>
    <n v="0"/>
    <n v="0"/>
    <n v="28903.17"/>
  </r>
  <r>
    <s v="1.1-00-2107_214021_213929110"/>
    <s v="1.1-00-21"/>
    <x v="0"/>
    <x v="0"/>
    <x v="7"/>
    <x v="7"/>
    <s v="R"/>
    <s v="Solamente actividades específicas, distintas a las"/>
    <s v="07_21"/>
    <x v="9"/>
    <n v="4"/>
    <x v="7"/>
    <n v="39"/>
    <x v="12"/>
    <s v="021_21"/>
    <x v="11"/>
    <x v="1"/>
    <x v="1"/>
    <x v="41"/>
    <x v="41"/>
    <n v="0"/>
    <s v="SIN DESCRIPCIÓN PARA DESTINOS 00"/>
    <n v="12521.04"/>
    <n v="10000"/>
    <n v="12521.04"/>
    <n v="9737.0400000000009"/>
    <n v="9737.0400000000009"/>
    <n v="0"/>
    <n v="9737.0400000000009"/>
    <n v="1456.96"/>
    <n v="0"/>
    <n v="0"/>
    <n v="0"/>
    <n v="0"/>
    <n v="12521.04"/>
  </r>
  <r>
    <s v="1.1-00-2101_218003_21529110"/>
    <s v="1.1-00-21"/>
    <x v="0"/>
    <x v="0"/>
    <x v="4"/>
    <x v="4"/>
    <s v="E"/>
    <s v="Actividades del sector público, que realiza en for"/>
    <s v="01_21"/>
    <x v="4"/>
    <n v="8"/>
    <x v="0"/>
    <n v="5"/>
    <x v="7"/>
    <s v="003_21"/>
    <x v="7"/>
    <x v="1"/>
    <x v="1"/>
    <x v="41"/>
    <x v="41"/>
    <n v="0"/>
    <s v="SIN DESCRIPCIÓN PARA DESTINOS 00"/>
    <n v="14628.91"/>
    <n v="0"/>
    <n v="14628.91"/>
    <n v="14628.91"/>
    <n v="14628.91"/>
    <n v="0"/>
    <n v="14628.91"/>
    <n v="14628.91"/>
    <n v="0"/>
    <n v="0"/>
    <n v="0"/>
    <n v="0"/>
    <n v="14628.91"/>
  </r>
  <r>
    <s v="1.1-00-2101_219004_21729110"/>
    <s v="1.1-00-21"/>
    <x v="0"/>
    <x v="0"/>
    <x v="0"/>
    <x v="0"/>
    <s v="E"/>
    <s v="Actividades del sector público, que realiza en for"/>
    <s v="01_21"/>
    <x v="4"/>
    <n v="9"/>
    <x v="4"/>
    <n v="7"/>
    <x v="5"/>
    <s v="004_21"/>
    <x v="5"/>
    <x v="1"/>
    <x v="1"/>
    <x v="41"/>
    <x v="41"/>
    <n v="0"/>
    <s v="SIN DESCRIPCIÓN PARA DESTINOS 00"/>
    <n v="0"/>
    <n v="0"/>
    <n v="0"/>
    <n v="0"/>
    <n v="0"/>
    <n v="0"/>
    <n v="0"/>
    <n v="0"/>
    <n v="0"/>
    <n v="0"/>
    <n v="0"/>
    <n v="0"/>
    <n v="0"/>
  </r>
  <r>
    <s v="1.1-00-2107_216017_213229110"/>
    <s v="1.1-00-21"/>
    <x v="0"/>
    <x v="0"/>
    <x v="0"/>
    <x v="0"/>
    <s v="E"/>
    <s v="Actividades del sector público, que realiza en for"/>
    <s v="07_21"/>
    <x v="9"/>
    <n v="6"/>
    <x v="2"/>
    <n v="32"/>
    <x v="22"/>
    <s v="017_21"/>
    <x v="19"/>
    <x v="1"/>
    <x v="1"/>
    <x v="41"/>
    <x v="41"/>
    <n v="0"/>
    <s v="SIN DESCRIPCIÓN PARA DESTINOS 00"/>
    <n v="45506.8"/>
    <n v="50000"/>
    <n v="45506.8"/>
    <n v="45506.8"/>
    <n v="45506.8"/>
    <n v="0"/>
    <n v="45506.8"/>
    <n v="45506.8"/>
    <n v="0"/>
    <n v="0"/>
    <n v="0"/>
    <n v="0"/>
    <n v="45506.8"/>
  </r>
  <r>
    <s v="1.1-00-2118_215037_215929110"/>
    <s v="1.1-00-21"/>
    <x v="0"/>
    <x v="0"/>
    <x v="2"/>
    <x v="2"/>
    <s v="R"/>
    <s v="Solamente actividades específicas, distintas a las"/>
    <s v="18_21"/>
    <x v="7"/>
    <n v="5"/>
    <x v="3"/>
    <n v="59"/>
    <x v="15"/>
    <s v="037_21"/>
    <x v="14"/>
    <x v="1"/>
    <x v="1"/>
    <x v="41"/>
    <x v="41"/>
    <n v="0"/>
    <s v="SIN DESCRIPCIÓN PARA DESTINOS 00"/>
    <n v="1132638.3999999999"/>
    <n v="0"/>
    <n v="1132638.3999999999"/>
    <n v="1132638.3999999999"/>
    <n v="1132638.49"/>
    <n v="-9.0000000083819032E-2"/>
    <n v="1132638.49"/>
    <n v="138465.26999999999"/>
    <n v="0"/>
    <n v="0"/>
    <n v="0"/>
    <n v="0"/>
    <n v="1132638.3999999999"/>
  </r>
  <r>
    <s v="1.1-00-2101_219004_21729210"/>
    <s v="1.1-00-21"/>
    <x v="0"/>
    <x v="0"/>
    <x v="0"/>
    <x v="0"/>
    <s v="E"/>
    <s v="Actividades del sector público, que realiza en for"/>
    <s v="01_21"/>
    <x v="4"/>
    <n v="9"/>
    <x v="4"/>
    <n v="7"/>
    <x v="5"/>
    <s v="004_21"/>
    <x v="5"/>
    <x v="1"/>
    <x v="1"/>
    <x v="49"/>
    <x v="49"/>
    <n v="0"/>
    <s v="SIN DESCRIPCIÓN PARA DESTINOS 00"/>
    <n v="0"/>
    <n v="0"/>
    <n v="0"/>
    <n v="0"/>
    <n v="0"/>
    <n v="0"/>
    <n v="0"/>
    <n v="0"/>
    <n v="0"/>
    <n v="0"/>
    <n v="0"/>
    <n v="0"/>
    <n v="0"/>
  </r>
  <r>
    <s v="1.1-00-2104_218011_212029210"/>
    <s v="1.1-00-21"/>
    <x v="0"/>
    <x v="0"/>
    <x v="0"/>
    <x v="0"/>
    <s v="M"/>
    <s v="Actividades de apoyo administrativo desarrolladas "/>
    <s v="04_21"/>
    <x v="2"/>
    <n v="8"/>
    <x v="0"/>
    <n v="20"/>
    <x v="2"/>
    <s v="011_21"/>
    <x v="2"/>
    <x v="1"/>
    <x v="1"/>
    <x v="49"/>
    <x v="49"/>
    <n v="0"/>
    <s v="SIN DESCRIPCIÓN PARA DESTINOS 00"/>
    <n v="517.62"/>
    <n v="0"/>
    <n v="517.62"/>
    <n v="517.62"/>
    <n v="517.62"/>
    <n v="0"/>
    <n v="517.62"/>
    <n v="517.62"/>
    <n v="0"/>
    <n v="0"/>
    <n v="0"/>
    <n v="0"/>
    <n v="517.62"/>
  </r>
  <r>
    <s v="1.1-00-2101_218003_21529410"/>
    <s v="1.1-00-21"/>
    <x v="0"/>
    <x v="0"/>
    <x v="4"/>
    <x v="4"/>
    <s v="E"/>
    <s v="Actividades del sector público, que realiza en for"/>
    <s v="01_21"/>
    <x v="4"/>
    <n v="8"/>
    <x v="0"/>
    <n v="5"/>
    <x v="7"/>
    <s v="003_21"/>
    <x v="7"/>
    <x v="1"/>
    <x v="1"/>
    <x v="50"/>
    <x v="50"/>
    <n v="0"/>
    <s v="SIN DESCRIPCIÓN PARA DESTINOS 00"/>
    <n v="25245.39"/>
    <n v="0"/>
    <n v="25245.39"/>
    <n v="19236.59"/>
    <n v="19236.59"/>
    <n v="0"/>
    <n v="19236.59"/>
    <n v="4424.04"/>
    <n v="0"/>
    <n v="0"/>
    <n v="0"/>
    <n v="0"/>
    <n v="25245.39"/>
  </r>
  <r>
    <s v="1.1-00-2105_218012_212129610"/>
    <s v="1.1-00-21"/>
    <x v="0"/>
    <x v="0"/>
    <x v="0"/>
    <x v="0"/>
    <s v="M"/>
    <s v="Actividades de apoyo administrativo desarrolladas "/>
    <s v="05_21"/>
    <x v="0"/>
    <n v="8"/>
    <x v="0"/>
    <n v="21"/>
    <x v="8"/>
    <s v="012_21"/>
    <x v="0"/>
    <x v="1"/>
    <x v="1"/>
    <x v="51"/>
    <x v="51"/>
    <n v="0"/>
    <s v="SIN DESCRIPCIÓN PARA DESTINOS 00"/>
    <n v="4730703.45"/>
    <n v="5000000"/>
    <n v="4730703.45"/>
    <n v="4657146.1100000003"/>
    <n v="4077964.78"/>
    <n v="579181.33000000054"/>
    <n v="3824691.4"/>
    <n v="1024134.09"/>
    <n v="0"/>
    <n v="0"/>
    <n v="0"/>
    <n v="0"/>
    <n v="4730703.45"/>
  </r>
  <r>
    <s v="1.1-00-2102_216008_211229610"/>
    <s v="1.1-00-21"/>
    <x v="0"/>
    <x v="0"/>
    <x v="1"/>
    <x v="1"/>
    <s v="R"/>
    <s v="Solamente actividades específicas, distintas a las"/>
    <s v="02_21"/>
    <x v="1"/>
    <n v="6"/>
    <x v="2"/>
    <n v="12"/>
    <x v="3"/>
    <s v="008_21"/>
    <x v="3"/>
    <x v="1"/>
    <x v="1"/>
    <x v="51"/>
    <x v="51"/>
    <n v="0"/>
    <s v="SIN DESCRIPCIÓN PARA DESTINOS 00"/>
    <n v="52316.21"/>
    <n v="50000"/>
    <n v="52316.21"/>
    <n v="52316.21"/>
    <n v="52316.21"/>
    <n v="0"/>
    <n v="52316.21"/>
    <n v="52316.21"/>
    <n v="0"/>
    <n v="0"/>
    <n v="0"/>
    <n v="0"/>
    <n v="52316.21"/>
  </r>
  <r>
    <s v="1.1-00-2105_218012_212129810"/>
    <s v="1.1-00-21"/>
    <x v="0"/>
    <x v="0"/>
    <x v="0"/>
    <x v="0"/>
    <s v="M"/>
    <s v="Actividades de apoyo administrativo desarrolladas "/>
    <s v="05_21"/>
    <x v="0"/>
    <n v="8"/>
    <x v="0"/>
    <n v="21"/>
    <x v="8"/>
    <s v="012_21"/>
    <x v="0"/>
    <x v="1"/>
    <x v="1"/>
    <x v="52"/>
    <x v="52"/>
    <n v="0"/>
    <s v="SIN DESCRIPCIÓN PARA DESTINOS 00"/>
    <n v="1910610.49"/>
    <n v="2000000"/>
    <n v="1890610.49"/>
    <n v="1885332.49"/>
    <n v="1674186.99"/>
    <n v="211145.5"/>
    <n v="1668507.37"/>
    <n v="699749.45"/>
    <n v="20000"/>
    <n v="0"/>
    <n v="0"/>
    <n v="0"/>
    <n v="1910610.49"/>
  </r>
  <r>
    <s v="1.1-00-2102_216008_211229810"/>
    <s v="1.1-00-21"/>
    <x v="0"/>
    <x v="0"/>
    <x v="1"/>
    <x v="1"/>
    <s v="R"/>
    <s v="Solamente actividades específicas, distintas a las"/>
    <s v="02_21"/>
    <x v="1"/>
    <n v="6"/>
    <x v="2"/>
    <n v="12"/>
    <x v="3"/>
    <s v="008_21"/>
    <x v="3"/>
    <x v="1"/>
    <x v="1"/>
    <x v="52"/>
    <x v="52"/>
    <n v="0"/>
    <s v="SIN DESCRIPCIÓN PARA DESTINOS 00"/>
    <n v="1750"/>
    <n v="0"/>
    <n v="1750"/>
    <n v="1750"/>
    <n v="1750"/>
    <n v="0"/>
    <n v="1750"/>
    <n v="1750"/>
    <n v="0"/>
    <n v="0"/>
    <n v="0"/>
    <n v="0"/>
    <n v="1750"/>
  </r>
  <r>
    <s v="1.1-00-2101_218003_21529910"/>
    <s v="1.1-00-21"/>
    <x v="0"/>
    <x v="0"/>
    <x v="4"/>
    <x v="4"/>
    <s v="E"/>
    <s v="Actividades del sector público, que realiza en for"/>
    <s v="01_21"/>
    <x v="4"/>
    <n v="8"/>
    <x v="0"/>
    <n v="5"/>
    <x v="7"/>
    <s v="003_21"/>
    <x v="7"/>
    <x v="1"/>
    <x v="1"/>
    <x v="53"/>
    <x v="53"/>
    <n v="0"/>
    <s v="SIN DESCRIPCIÓN PARA DESTINOS 00"/>
    <n v="0"/>
    <n v="0"/>
    <n v="0"/>
    <n v="0"/>
    <n v="0"/>
    <n v="0"/>
    <n v="0"/>
    <n v="0"/>
    <n v="0"/>
    <n v="0"/>
    <n v="0"/>
    <n v="0"/>
    <n v="0"/>
  </r>
  <r>
    <s v="1.1-00-2111_212029_215133910"/>
    <s v="1.1-00-21"/>
    <x v="0"/>
    <x v="0"/>
    <x v="0"/>
    <x v="0"/>
    <s v="E"/>
    <s v="Actividades del sector público, que realiza en for"/>
    <s v="11_21"/>
    <x v="11"/>
    <n v="2"/>
    <x v="6"/>
    <n v="51"/>
    <x v="16"/>
    <s v="029_21"/>
    <x v="15"/>
    <x v="2"/>
    <x v="2"/>
    <x v="54"/>
    <x v="54"/>
    <n v="0"/>
    <s v="SIN DESCRIPCIÓN PARA DESTINOS 00"/>
    <n v="0"/>
    <n v="0"/>
    <n v="14992994.199999999"/>
    <n v="14992994.199999999"/>
    <n v="14992994.199999999"/>
    <n v="0"/>
    <n v="14992994.199999999"/>
    <n v="14992994.199999999"/>
    <n v="-14992994.199999999"/>
    <n v="0"/>
    <n v="0"/>
    <n v="14992994.199999999"/>
    <n v="14992994.199999999"/>
  </r>
  <r>
    <s v="1.1-00-2118_215037_215931110"/>
    <s v="1.1-00-21"/>
    <x v="0"/>
    <x v="0"/>
    <x v="2"/>
    <x v="2"/>
    <s v="R"/>
    <s v="Solamente actividades específicas, distintas a las"/>
    <s v="18_21"/>
    <x v="7"/>
    <n v="5"/>
    <x v="3"/>
    <n v="59"/>
    <x v="15"/>
    <s v="037_21"/>
    <x v="14"/>
    <x v="2"/>
    <x v="2"/>
    <x v="55"/>
    <x v="55"/>
    <n v="0"/>
    <s v="SIN DESCRIPCIÓN PARA DESTINOS 00"/>
    <n v="210000000"/>
    <n v="180000000"/>
    <n v="204337098.56"/>
    <n v="204337098.56"/>
    <n v="204337098.55000001"/>
    <n v="9.9999904632568359E-3"/>
    <n v="204337098.55000001"/>
    <n v="204337098.55000001"/>
    <n v="5662901.4400000004"/>
    <n v="0"/>
    <n v="0"/>
    <n v="10000000"/>
    <n v="220000000"/>
  </r>
  <r>
    <s v="1.1-00-2104_218011_212034210"/>
    <s v="1.1-00-21"/>
    <x v="0"/>
    <x v="0"/>
    <x v="0"/>
    <x v="0"/>
    <s v="M"/>
    <s v="Actividades de apoyo administrativo desarrolladas "/>
    <s v="04_21"/>
    <x v="2"/>
    <n v="8"/>
    <x v="0"/>
    <n v="20"/>
    <x v="2"/>
    <s v="011_21"/>
    <x v="2"/>
    <x v="2"/>
    <x v="2"/>
    <x v="56"/>
    <x v="56"/>
    <n v="0"/>
    <s v="SIN DESCRIPCIÓN PARA DESTINOS 00"/>
    <n v="34500380.270000003"/>
    <n v="30000000"/>
    <n v="39537888.840000004"/>
    <n v="39527888.840000004"/>
    <n v="35265353.710000001"/>
    <n v="4262535.1300000027"/>
    <n v="35265353.710000001"/>
    <n v="33125083.420000002"/>
    <n v="-5037508.57"/>
    <n v="0"/>
    <n v="5237508.57"/>
    <n v="6775299.7800000003"/>
    <n v="46513188.620000005"/>
  </r>
  <r>
    <s v="1.1-00-2118_215037_215935710"/>
    <s v="1.1-00-21"/>
    <x v="0"/>
    <x v="0"/>
    <x v="2"/>
    <x v="2"/>
    <s v="R"/>
    <s v="Solamente actividades específicas, distintas a las"/>
    <s v="18_21"/>
    <x v="7"/>
    <n v="5"/>
    <x v="3"/>
    <n v="59"/>
    <x v="15"/>
    <s v="037_21"/>
    <x v="14"/>
    <x v="2"/>
    <x v="2"/>
    <x v="57"/>
    <x v="57"/>
    <n v="0"/>
    <s v="SIN DESCRIPCIÓN PARA DESTINOS 00"/>
    <n v="149072603.36000001"/>
    <n v="60000000"/>
    <n v="161190751.27000001"/>
    <n v="157603330.06"/>
    <n v="157597610.81"/>
    <n v="5719.25"/>
    <n v="146701289.18000001"/>
    <n v="85017368.019999996"/>
    <n v="-12118147.909999996"/>
    <n v="0"/>
    <n v="5775299.7800000003"/>
    <n v="6342848.1299999999"/>
    <n v="161190751.27000001"/>
  </r>
  <r>
    <s v="1.1-00-2104_218011_212035110"/>
    <s v="1.1-00-21"/>
    <x v="0"/>
    <x v="0"/>
    <x v="0"/>
    <x v="0"/>
    <s v="M"/>
    <s v="Actividades de apoyo administrativo desarrolladas "/>
    <s v="04_21"/>
    <x v="2"/>
    <n v="8"/>
    <x v="0"/>
    <n v="20"/>
    <x v="2"/>
    <s v="011_21"/>
    <x v="2"/>
    <x v="2"/>
    <x v="2"/>
    <x v="58"/>
    <x v="58"/>
    <n v="0"/>
    <s v="SIN DESCRIPCIÓN PARA DESTINOS 00"/>
    <n v="14370275.359999999"/>
    <n v="14000000"/>
    <n v="14370275.359999999"/>
    <n v="14370275.359999999"/>
    <n v="14370275.359999999"/>
    <n v="0"/>
    <n v="14370275.359999999"/>
    <n v="14370275.359999999"/>
    <n v="0"/>
    <n v="0"/>
    <n v="825065.76"/>
    <n v="3539180.8600006998"/>
    <n v="18734521.980000697"/>
  </r>
  <r>
    <s v="1.1-00-2101_218001_21133610"/>
    <s v="1.1-00-21"/>
    <x v="0"/>
    <x v="0"/>
    <x v="0"/>
    <x v="0"/>
    <s v="P"/>
    <s v="Actividades destinadas al desarrollo de programas "/>
    <s v="01_21"/>
    <x v="4"/>
    <n v="8"/>
    <x v="0"/>
    <n v="1"/>
    <x v="26"/>
    <s v="001_21"/>
    <x v="22"/>
    <x v="2"/>
    <x v="2"/>
    <x v="59"/>
    <x v="59"/>
    <n v="0"/>
    <s v="SIN DESCRIPCIÓN PARA DESTINOS 00"/>
    <n v="17278465.109999999"/>
    <n v="7000000"/>
    <n v="17278465.109999999"/>
    <n v="17157569.91"/>
    <n v="17029969.91"/>
    <n v="127600"/>
    <n v="17029969.91"/>
    <n v="17029969.91"/>
    <n v="0"/>
    <n v="0"/>
    <n v="0"/>
    <n v="2855398"/>
    <n v="20133863.109999999"/>
  </r>
  <r>
    <s v="1.1-00-2105_218012_212132510"/>
    <s v="1.1-00-21"/>
    <x v="0"/>
    <x v="0"/>
    <x v="0"/>
    <x v="0"/>
    <s v="M"/>
    <s v="Actividades de apoyo administrativo desarrolladas "/>
    <s v="05_21"/>
    <x v="0"/>
    <n v="8"/>
    <x v="0"/>
    <n v="21"/>
    <x v="8"/>
    <s v="012_21"/>
    <x v="0"/>
    <x v="2"/>
    <x v="2"/>
    <x v="60"/>
    <x v="60"/>
    <n v="0"/>
    <s v="SIN DESCRIPCIÓN PARA DESTINOS 00"/>
    <n v="12010484.58"/>
    <n v="0"/>
    <n v="12010484.58"/>
    <n v="12010484.58"/>
    <n v="12010484.58"/>
    <n v="0"/>
    <n v="11812959.779999999"/>
    <n v="10706394"/>
    <n v="0"/>
    <n v="0"/>
    <n v="0"/>
    <n v="2529081.1800000002"/>
    <n v="14539565.76"/>
  </r>
  <r>
    <s v="2.5-02-2107_216016_213131110"/>
    <s v="2.5-02-21"/>
    <x v="10"/>
    <x v="0"/>
    <x v="0"/>
    <x v="0"/>
    <s v="E"/>
    <s v="Actividades del sector público, que realiza en for"/>
    <s v="07_21"/>
    <x v="9"/>
    <n v="6"/>
    <x v="2"/>
    <n v="31"/>
    <x v="18"/>
    <s v="016_21"/>
    <x v="17"/>
    <x v="2"/>
    <x v="2"/>
    <x v="55"/>
    <x v="55"/>
    <n v="0"/>
    <s v="SIN DESCRIPCIÓN PARA DESTINOS 00"/>
    <n v="69000000"/>
    <n v="69000000"/>
    <n v="71688304.260000005"/>
    <n v="71688304.260000005"/>
    <n v="71688304.260000005"/>
    <n v="0"/>
    <n v="71688304.260000005"/>
    <n v="71688304.260000005"/>
    <n v="-2688304.2600000054"/>
    <n v="0"/>
    <n v="4588304.26"/>
    <n v="1100000"/>
    <n v="74688304.260000005"/>
  </r>
  <r>
    <s v="1.1-00-2105_218012_212134810"/>
    <s v="1.1-00-21"/>
    <x v="0"/>
    <x v="0"/>
    <x v="0"/>
    <x v="0"/>
    <s v="M"/>
    <s v="Actividades de apoyo administrativo desarrolladas "/>
    <s v="05_21"/>
    <x v="0"/>
    <n v="8"/>
    <x v="0"/>
    <n v="21"/>
    <x v="8"/>
    <s v="012_21"/>
    <x v="0"/>
    <x v="2"/>
    <x v="2"/>
    <x v="61"/>
    <x v="61"/>
    <n v="0"/>
    <s v="SIN DESCRIPCIÓN PARA DESTINOS 00"/>
    <n v="477316.5"/>
    <n v="70000"/>
    <n v="726484.35"/>
    <n v="477316.5"/>
    <n v="394287.24"/>
    <n v="83029.260000000009"/>
    <n v="394287.24"/>
    <n v="394287.24"/>
    <n v="-249167.84999999998"/>
    <n v="0"/>
    <n v="249167.85"/>
    <n v="889365.66"/>
    <n v="1615850.01"/>
  </r>
  <r>
    <s v="1.6-03-2118_212038_216032610"/>
    <s v="1.6-03-21"/>
    <x v="6"/>
    <x v="0"/>
    <x v="0"/>
    <x v="0"/>
    <s v="K"/>
    <s v="Proyectos de inversión sujetos a registro en la Ca"/>
    <s v="18_21"/>
    <x v="7"/>
    <n v="2"/>
    <x v="6"/>
    <n v="60"/>
    <x v="10"/>
    <s v="038_21"/>
    <x v="9"/>
    <x v="2"/>
    <x v="2"/>
    <x v="62"/>
    <x v="62"/>
    <n v="0"/>
    <s v="SIN DESCRIPCIÓN PARA DESTINOS 00"/>
    <n v="0"/>
    <n v="0"/>
    <n v="89230.91"/>
    <n v="89230.91"/>
    <n v="0"/>
    <n v="89230.91"/>
    <n v="0"/>
    <n v="0"/>
    <n v="-89230.91"/>
    <n v="0"/>
    <n v="0"/>
    <n v="29230.91"/>
    <n v="29230.91"/>
  </r>
  <r>
    <s v="1.1-00-2105_218012_212132210"/>
    <s v="1.1-00-21"/>
    <x v="0"/>
    <x v="0"/>
    <x v="0"/>
    <x v="0"/>
    <s v="M"/>
    <s v="Actividades de apoyo administrativo desarrolladas "/>
    <s v="05_21"/>
    <x v="0"/>
    <n v="8"/>
    <x v="0"/>
    <n v="21"/>
    <x v="8"/>
    <s v="012_21"/>
    <x v="0"/>
    <x v="2"/>
    <x v="2"/>
    <x v="63"/>
    <x v="63"/>
    <n v="0"/>
    <s v="SIN DESCRIPCIÓN PARA DESTINOS 00"/>
    <n v="2080446.87"/>
    <n v="2080088.87"/>
    <n v="2080446.87"/>
    <n v="2080446.87"/>
    <n v="1782566.63"/>
    <n v="297880.24000000022"/>
    <n v="1565946.63"/>
    <n v="1555946.63"/>
    <n v="0"/>
    <n v="0"/>
    <n v="0"/>
    <n v="17922"/>
    <n v="2098368.87"/>
  </r>
  <r>
    <s v="1.1-00-2102_216008_211235710"/>
    <s v="1.1-00-21"/>
    <x v="0"/>
    <x v="0"/>
    <x v="1"/>
    <x v="1"/>
    <s v="R"/>
    <s v="Solamente actividades específicas, distintas a las"/>
    <s v="02_21"/>
    <x v="1"/>
    <n v="6"/>
    <x v="2"/>
    <n v="12"/>
    <x v="3"/>
    <s v="008_21"/>
    <x v="3"/>
    <x v="2"/>
    <x v="2"/>
    <x v="57"/>
    <x v="57"/>
    <n v="0"/>
    <s v="SIN DESCRIPCIÓN PARA DESTINOS 00"/>
    <n v="-44050"/>
    <n v="100000"/>
    <n v="-44050"/>
    <n v="2350"/>
    <n v="2350"/>
    <n v="0"/>
    <n v="2350"/>
    <n v="2350"/>
    <n v="0"/>
    <n v="0"/>
    <n v="0"/>
    <n v="2350"/>
    <n v="-41700"/>
  </r>
  <r>
    <s v="2.6-06-2104_218011_211939210"/>
    <s v="2.6-06-21"/>
    <x v="2"/>
    <x v="0"/>
    <x v="0"/>
    <x v="0"/>
    <s v="M"/>
    <s v="Actividades de apoyo administrativo desarrolladas "/>
    <s v="04_21"/>
    <x v="2"/>
    <n v="8"/>
    <x v="0"/>
    <n v="19"/>
    <x v="29"/>
    <s v="011_21"/>
    <x v="2"/>
    <x v="2"/>
    <x v="2"/>
    <x v="64"/>
    <x v="64"/>
    <n v="0"/>
    <s v="SIN DESCRIPCIÓN PARA DESTINOS 00"/>
    <n v="0"/>
    <n v="0"/>
    <n v="581137.16"/>
    <n v="581137.16"/>
    <n v="581137.16"/>
    <n v="0"/>
    <n v="581137.16"/>
    <n v="581137.16"/>
    <n v="-581137.16"/>
    <n v="0"/>
    <n v="579623.12999999989"/>
    <n v="1514.03"/>
    <n v="581137.15999999992"/>
  </r>
  <r>
    <s v="2.6-05-2104_218011_211939210"/>
    <s v="2.6-05-21"/>
    <x v="5"/>
    <x v="0"/>
    <x v="0"/>
    <x v="0"/>
    <s v="M"/>
    <s v="Actividades de apoyo administrativo desarrolladas "/>
    <s v="04_21"/>
    <x v="2"/>
    <n v="8"/>
    <x v="0"/>
    <n v="19"/>
    <x v="29"/>
    <s v="011_21"/>
    <x v="2"/>
    <x v="2"/>
    <x v="2"/>
    <x v="64"/>
    <x v="64"/>
    <n v="0"/>
    <s v="SIN DESCRIPCIÓN PARA DESTINOS 00"/>
    <n v="0"/>
    <n v="0"/>
    <n v="2789.95"/>
    <n v="2789.95"/>
    <n v="2789.95"/>
    <n v="0"/>
    <n v="2789.95"/>
    <n v="2789.95"/>
    <n v="-2789.95"/>
    <n v="0"/>
    <n v="2390.9300000000003"/>
    <n v="399.02"/>
    <n v="2789.9500000000003"/>
  </r>
  <r>
    <s v="2.5-01-2004_218011_211939210"/>
    <s v="2.5-01-20"/>
    <x v="11"/>
    <x v="0"/>
    <x v="0"/>
    <x v="0"/>
    <s v="M"/>
    <s v="Actividades de apoyo administrativo desarrolladas "/>
    <s v="04_21"/>
    <x v="2"/>
    <n v="8"/>
    <x v="0"/>
    <n v="19"/>
    <x v="29"/>
    <s v="011_21"/>
    <x v="2"/>
    <x v="2"/>
    <x v="2"/>
    <x v="64"/>
    <x v="64"/>
    <n v="0"/>
    <s v="SIN DESCRIPCIÓN PARA DESTINOS 00"/>
    <n v="382252.78"/>
    <n v="0"/>
    <n v="382262.78"/>
    <n v="382262.78"/>
    <n v="382262.78"/>
    <n v="0"/>
    <n v="382262.78"/>
    <n v="382262.78"/>
    <n v="-10"/>
    <n v="0"/>
    <n v="0"/>
    <n v="10"/>
    <n v="382262.78"/>
  </r>
  <r>
    <s v="1.1-00-2105_218012_212131110"/>
    <s v="1.1-00-21"/>
    <x v="0"/>
    <x v="0"/>
    <x v="0"/>
    <x v="0"/>
    <s v="M"/>
    <s v="Actividades de apoyo administrativo desarrolladas "/>
    <s v="05_21"/>
    <x v="0"/>
    <n v="8"/>
    <x v="0"/>
    <n v="21"/>
    <x v="8"/>
    <s v="012_21"/>
    <x v="0"/>
    <x v="2"/>
    <x v="2"/>
    <x v="55"/>
    <x v="55"/>
    <n v="0"/>
    <s v="SIN DESCRIPCIÓN PARA DESTINOS 00"/>
    <n v="6197047.8099999996"/>
    <n v="4300000"/>
    <n v="6197047.8099999996"/>
    <n v="6197047.8099999996"/>
    <n v="4458120.01"/>
    <n v="1738927.7999999998"/>
    <n v="4458120.01"/>
    <n v="4458120.01"/>
    <n v="0"/>
    <n v="0"/>
    <n v="0"/>
    <n v="0"/>
    <n v="6197047.8099999996"/>
  </r>
  <r>
    <s v="1.1-00-2105_218012_212131410"/>
    <s v="1.1-00-21"/>
    <x v="0"/>
    <x v="0"/>
    <x v="0"/>
    <x v="0"/>
    <s v="M"/>
    <s v="Actividades de apoyo administrativo desarrolladas "/>
    <s v="05_21"/>
    <x v="0"/>
    <n v="8"/>
    <x v="0"/>
    <n v="21"/>
    <x v="8"/>
    <s v="012_21"/>
    <x v="0"/>
    <x v="2"/>
    <x v="2"/>
    <x v="65"/>
    <x v="65"/>
    <n v="0"/>
    <s v="SIN DESCRIPCIÓN PARA DESTINOS 00"/>
    <n v="1043600"/>
    <n v="1300000"/>
    <n v="1043600"/>
    <n v="1043600"/>
    <n v="529172.14"/>
    <n v="514427.86"/>
    <n v="529172.14"/>
    <n v="433315.46"/>
    <n v="0"/>
    <n v="0"/>
    <n v="0"/>
    <n v="0"/>
    <n v="1043600"/>
  </r>
  <r>
    <s v="1.1-00-2101_218003_21531410"/>
    <s v="1.1-00-21"/>
    <x v="0"/>
    <x v="0"/>
    <x v="4"/>
    <x v="4"/>
    <s v="E"/>
    <s v="Actividades del sector público, que realiza en for"/>
    <s v="01_21"/>
    <x v="4"/>
    <n v="8"/>
    <x v="0"/>
    <n v="5"/>
    <x v="7"/>
    <s v="003_21"/>
    <x v="7"/>
    <x v="2"/>
    <x v="2"/>
    <x v="65"/>
    <x v="65"/>
    <n v="0"/>
    <s v="SIN DESCRIPCIÓN PARA DESTINOS 00"/>
    <n v="1875945.12"/>
    <n v="2000000"/>
    <n v="1875945.12"/>
    <n v="1875945.12"/>
    <n v="1845945.12"/>
    <n v="30000"/>
    <n v="1514572.56"/>
    <n v="168285.84"/>
    <n v="0"/>
    <n v="0"/>
    <n v="0"/>
    <n v="0"/>
    <n v="1875945.12"/>
  </r>
  <r>
    <s v="1.1-00-2105_218012_212131610"/>
    <s v="1.1-00-21"/>
    <x v="0"/>
    <x v="0"/>
    <x v="0"/>
    <x v="0"/>
    <s v="M"/>
    <s v="Actividades de apoyo administrativo desarrolladas "/>
    <s v="05_21"/>
    <x v="0"/>
    <n v="8"/>
    <x v="0"/>
    <n v="21"/>
    <x v="8"/>
    <s v="012_21"/>
    <x v="0"/>
    <x v="2"/>
    <x v="2"/>
    <x v="66"/>
    <x v="66"/>
    <n v="0"/>
    <s v="SIN DESCRIPCIÓN PARA DESTINOS 00"/>
    <n v="2438262"/>
    <n v="2200000"/>
    <n v="2438262"/>
    <n v="2438262"/>
    <n v="2236248"/>
    <n v="202014"/>
    <n v="1832220"/>
    <n v="1832220"/>
    <n v="0"/>
    <n v="0"/>
    <n v="0"/>
    <n v="0"/>
    <n v="2438262"/>
  </r>
  <r>
    <s v="1.1-00-2117_215035_215731810"/>
    <s v="1.1-00-21"/>
    <x v="0"/>
    <x v="0"/>
    <x v="2"/>
    <x v="2"/>
    <s v="R"/>
    <s v="Solamente actividades específicas, distintas a las"/>
    <s v="17_21"/>
    <x v="3"/>
    <n v="5"/>
    <x v="3"/>
    <n v="57"/>
    <x v="4"/>
    <s v="035_21"/>
    <x v="4"/>
    <x v="2"/>
    <x v="2"/>
    <x v="67"/>
    <x v="67"/>
    <n v="0"/>
    <s v="SIN DESCRIPCIÓN PARA DESTINOS 00"/>
    <n v="350.87"/>
    <n v="0"/>
    <n v="350.87"/>
    <n v="350.87"/>
    <n v="350.87"/>
    <n v="0"/>
    <n v="350.87"/>
    <n v="350.87"/>
    <n v="0"/>
    <n v="0"/>
    <n v="0"/>
    <n v="0"/>
    <n v="350.87"/>
  </r>
  <r>
    <s v="1.1-00-2108_213022_214031810"/>
    <s v="1.1-00-21"/>
    <x v="0"/>
    <x v="0"/>
    <x v="3"/>
    <x v="3"/>
    <s v="R"/>
    <s v="Solamente actividades específicas, distintas a las"/>
    <s v="08_21"/>
    <x v="5"/>
    <n v="3"/>
    <x v="5"/>
    <n v="40"/>
    <x v="30"/>
    <s v="022_21"/>
    <x v="6"/>
    <x v="2"/>
    <x v="2"/>
    <x v="67"/>
    <x v="67"/>
    <n v="0"/>
    <s v="SIN DESCRIPCIÓN PARA DESTINOS 00"/>
    <n v="3090"/>
    <n v="10000"/>
    <n v="3090"/>
    <n v="3090"/>
    <n v="3090"/>
    <n v="0"/>
    <n v="3090"/>
    <n v="3090"/>
    <n v="0"/>
    <n v="0"/>
    <n v="0"/>
    <n v="0"/>
    <n v="3090"/>
  </r>
  <r>
    <s v="1.1-00-2106_219013_212331810"/>
    <s v="1.1-00-21"/>
    <x v="0"/>
    <x v="0"/>
    <x v="6"/>
    <x v="6"/>
    <s v="S"/>
    <s v="Definidos en el Presupuesto de Egresos y los que s"/>
    <s v="06_21"/>
    <x v="8"/>
    <n v="9"/>
    <x v="4"/>
    <n v="23"/>
    <x v="11"/>
    <s v="013_21"/>
    <x v="10"/>
    <x v="2"/>
    <x v="2"/>
    <x v="67"/>
    <x v="67"/>
    <n v="0"/>
    <s v="SIN DESCRIPCIÓN PARA DESTINOS 00"/>
    <n v="450.5"/>
    <n v="0"/>
    <n v="450.5"/>
    <n v="450.5"/>
    <n v="450.5"/>
    <n v="0"/>
    <n v="450.5"/>
    <n v="450.5"/>
    <n v="0"/>
    <n v="0"/>
    <n v="0"/>
    <n v="0"/>
    <n v="450.5"/>
  </r>
  <r>
    <s v="1.1-00-2104_218011_211931810"/>
    <s v="1.1-00-21"/>
    <x v="0"/>
    <x v="0"/>
    <x v="0"/>
    <x v="0"/>
    <s v="M"/>
    <s v="Actividades de apoyo administrativo desarrolladas "/>
    <s v="04_21"/>
    <x v="2"/>
    <n v="8"/>
    <x v="0"/>
    <n v="19"/>
    <x v="29"/>
    <s v="011_21"/>
    <x v="2"/>
    <x v="2"/>
    <x v="2"/>
    <x v="67"/>
    <x v="67"/>
    <n v="0"/>
    <s v="SIN DESCRIPCIÓN PARA DESTINOS 00"/>
    <n v="2188.3200000000002"/>
    <n v="1000"/>
    <n v="2188.3200000000002"/>
    <n v="2188.3200000000002"/>
    <n v="2188.3200000000002"/>
    <n v="0"/>
    <n v="2188.3200000000002"/>
    <n v="2188.3200000000002"/>
    <n v="0"/>
    <n v="0"/>
    <n v="0"/>
    <n v="0"/>
    <n v="2188.3200000000002"/>
  </r>
  <r>
    <s v="1.1-00-2105_218012_212132310"/>
    <s v="1.1-00-21"/>
    <x v="0"/>
    <x v="0"/>
    <x v="0"/>
    <x v="0"/>
    <s v="M"/>
    <s v="Actividades de apoyo administrativo desarrolladas "/>
    <s v="05_21"/>
    <x v="0"/>
    <n v="8"/>
    <x v="0"/>
    <n v="21"/>
    <x v="8"/>
    <s v="012_21"/>
    <x v="0"/>
    <x v="2"/>
    <x v="2"/>
    <x v="68"/>
    <x v="68"/>
    <n v="0"/>
    <s v="SIN DESCRIPCIÓN PARA DESTINOS 00"/>
    <n v="0"/>
    <n v="0"/>
    <n v="317648.03000000003"/>
    <n v="0"/>
    <n v="0"/>
    <n v="0"/>
    <n v="0"/>
    <n v="0"/>
    <n v="-317648.03000000003"/>
    <n v="0"/>
    <n v="317648.03000000003"/>
    <n v="0"/>
    <n v="317648.03000000003"/>
  </r>
  <r>
    <s v="1.1-00-2101_218003_21532310"/>
    <s v="1.1-00-21"/>
    <x v="0"/>
    <x v="0"/>
    <x v="4"/>
    <x v="4"/>
    <s v="E"/>
    <s v="Actividades del sector público, que realiza en for"/>
    <s v="01_21"/>
    <x v="4"/>
    <n v="8"/>
    <x v="0"/>
    <n v="5"/>
    <x v="7"/>
    <s v="003_21"/>
    <x v="7"/>
    <x v="2"/>
    <x v="2"/>
    <x v="68"/>
    <x v="68"/>
    <n v="0"/>
    <s v="SIN DESCRIPCIÓN PARA DESTINOS 00"/>
    <n v="0"/>
    <n v="0"/>
    <n v="0"/>
    <n v="0"/>
    <n v="0"/>
    <n v="0"/>
    <n v="0"/>
    <n v="0"/>
    <n v="0"/>
    <n v="0"/>
    <n v="0"/>
    <n v="0"/>
    <n v="0"/>
  </r>
  <r>
    <s v="1.1-00-2106_219013_212332310"/>
    <s v="1.1-00-21"/>
    <x v="0"/>
    <x v="0"/>
    <x v="6"/>
    <x v="6"/>
    <s v="S"/>
    <s v="Definidos en el Presupuesto de Egresos y los que s"/>
    <s v="06_21"/>
    <x v="8"/>
    <n v="9"/>
    <x v="4"/>
    <n v="23"/>
    <x v="11"/>
    <s v="013_21"/>
    <x v="10"/>
    <x v="2"/>
    <x v="2"/>
    <x v="68"/>
    <x v="68"/>
    <n v="0"/>
    <s v="SIN DESCRIPCIÓN PARA DESTINOS 00"/>
    <n v="0"/>
    <n v="0"/>
    <n v="0"/>
    <n v="0"/>
    <n v="0"/>
    <n v="0"/>
    <n v="0"/>
    <n v="0"/>
    <n v="0"/>
    <n v="0"/>
    <n v="0"/>
    <n v="0"/>
    <n v="0"/>
  </r>
  <r>
    <s v="2.5-02-2105_218012_212132310"/>
    <s v="2.5-02-21"/>
    <x v="10"/>
    <x v="0"/>
    <x v="0"/>
    <x v="0"/>
    <s v="M"/>
    <s v="Actividades de apoyo administrativo desarrolladas "/>
    <s v="05_21"/>
    <x v="0"/>
    <n v="8"/>
    <x v="0"/>
    <n v="21"/>
    <x v="8"/>
    <s v="012_21"/>
    <x v="0"/>
    <x v="2"/>
    <x v="2"/>
    <x v="68"/>
    <x v="68"/>
    <n v="0"/>
    <s v="SIN DESCRIPCIÓN PARA DESTINOS 00"/>
    <n v="2600000"/>
    <n v="2600000"/>
    <n v="2599995.75"/>
    <n v="2599995.75"/>
    <n v="2597469.13"/>
    <n v="2526.6200000001118"/>
    <n v="2597469.13"/>
    <n v="2597469.13"/>
    <n v="4.25"/>
    <n v="0"/>
    <n v="0"/>
    <n v="0"/>
    <n v="2600000"/>
  </r>
  <r>
    <s v="2.5-02-2105_218012_212132510"/>
    <s v="2.5-02-21"/>
    <x v="10"/>
    <x v="0"/>
    <x v="0"/>
    <x v="0"/>
    <s v="M"/>
    <s v="Actividades de apoyo administrativo desarrolladas "/>
    <s v="05_21"/>
    <x v="0"/>
    <n v="8"/>
    <x v="0"/>
    <n v="21"/>
    <x v="8"/>
    <s v="012_21"/>
    <x v="0"/>
    <x v="2"/>
    <x v="2"/>
    <x v="60"/>
    <x v="60"/>
    <n v="0"/>
    <s v="SIN DESCRIPCIÓN PARA DESTINOS 00"/>
    <n v="32333808.079999998"/>
    <n v="19000000"/>
    <n v="32165794.07"/>
    <n v="32165794.07"/>
    <n v="29730995.890000001"/>
    <n v="2434798.1799999997"/>
    <n v="28755503.07"/>
    <n v="28488378.27"/>
    <n v="168014.00999999791"/>
    <n v="0"/>
    <n v="0"/>
    <n v="0"/>
    <n v="32333808.079999998"/>
  </r>
  <r>
    <s v="1.1-00-2106_219015_213032510"/>
    <s v="1.1-00-21"/>
    <x v="0"/>
    <x v="0"/>
    <x v="6"/>
    <x v="6"/>
    <s v="S"/>
    <s v="Definidos en el Presupuesto de Egresos y los que s"/>
    <s v="06_21"/>
    <x v="8"/>
    <n v="9"/>
    <x v="4"/>
    <n v="30"/>
    <x v="31"/>
    <s v="015_21"/>
    <x v="23"/>
    <x v="2"/>
    <x v="2"/>
    <x v="60"/>
    <x v="60"/>
    <n v="0"/>
    <s v="SIN DESCRIPCIÓN PARA DESTINOS 00"/>
    <n v="1418570.96"/>
    <n v="1300000"/>
    <n v="1418570.96"/>
    <n v="1418570.96"/>
    <n v="787482.24"/>
    <n v="631088.72"/>
    <n v="787482.24"/>
    <n v="787482.24"/>
    <n v="0"/>
    <n v="0"/>
    <n v="0"/>
    <n v="0"/>
    <n v="1418570.96"/>
  </r>
  <r>
    <s v="2.5-02-2102_216008_211532510"/>
    <s v="2.5-02-21"/>
    <x v="10"/>
    <x v="0"/>
    <x v="1"/>
    <x v="1"/>
    <s v="R"/>
    <s v="Solamente actividades específicas, distintas a las"/>
    <s v="02_21"/>
    <x v="1"/>
    <n v="6"/>
    <x v="2"/>
    <n v="15"/>
    <x v="32"/>
    <s v="008_21"/>
    <x v="3"/>
    <x v="2"/>
    <x v="2"/>
    <x v="60"/>
    <x v="60"/>
    <n v="0"/>
    <s v="SIN DESCRIPCIÓN PARA DESTINOS 00"/>
    <n v="5161981.4400000004"/>
    <n v="7000000"/>
    <n v="5967536.4800000004"/>
    <n v="5921136.4800000004"/>
    <n v="5921136.4800000004"/>
    <n v="0"/>
    <n v="5921136.4800000004"/>
    <n v="5921136.4800000004"/>
    <n v="-759155.04"/>
    <n v="0"/>
    <n v="46400"/>
    <n v="0"/>
    <n v="5208381.4400000004"/>
  </r>
  <r>
    <s v="1.1-00-2102_216008_211532510"/>
    <s v="1.1-00-21"/>
    <x v="0"/>
    <x v="0"/>
    <x v="1"/>
    <x v="1"/>
    <s v="R"/>
    <s v="Solamente actividades específicas, distintas a las"/>
    <s v="02_21"/>
    <x v="1"/>
    <n v="6"/>
    <x v="2"/>
    <n v="15"/>
    <x v="32"/>
    <s v="008_21"/>
    <x v="3"/>
    <x v="2"/>
    <x v="2"/>
    <x v="60"/>
    <x v="60"/>
    <n v="0"/>
    <s v="SIN DESCRIPCIÓN PARA DESTINOS 00"/>
    <n v="0"/>
    <n v="0"/>
    <n v="-759155.04"/>
    <n v="-759155.04"/>
    <n v="-759155.04"/>
    <n v="0"/>
    <n v="-759155.04"/>
    <n v="-759155.04"/>
    <n v="759155.04"/>
    <n v="0"/>
    <n v="0"/>
    <n v="0"/>
    <n v="0"/>
  </r>
  <r>
    <s v="1.1-00-2107_216019_213732610"/>
    <s v="1.1-00-21"/>
    <x v="0"/>
    <x v="0"/>
    <x v="0"/>
    <x v="0"/>
    <s v="E"/>
    <s v="Actividades del sector público, que realiza en for"/>
    <s v="07_21"/>
    <x v="9"/>
    <n v="6"/>
    <x v="2"/>
    <n v="37"/>
    <x v="20"/>
    <s v="019_21"/>
    <x v="13"/>
    <x v="2"/>
    <x v="2"/>
    <x v="62"/>
    <x v="62"/>
    <n v="0"/>
    <s v="SIN DESCRIPCIÓN PARA DESTINOS 00"/>
    <n v="2603562"/>
    <n v="4000000"/>
    <n v="2603562"/>
    <n v="2581812"/>
    <n v="1552312"/>
    <n v="1029500"/>
    <n v="1552312"/>
    <n v="1115688"/>
    <n v="0"/>
    <n v="0"/>
    <n v="0"/>
    <n v="0"/>
    <n v="2603562"/>
  </r>
  <r>
    <s v="1.1-00-2118_215037_215932610"/>
    <s v="1.1-00-21"/>
    <x v="0"/>
    <x v="0"/>
    <x v="2"/>
    <x v="2"/>
    <s v="R"/>
    <s v="Solamente actividades específicas, distintas a las"/>
    <s v="18_21"/>
    <x v="7"/>
    <n v="5"/>
    <x v="3"/>
    <n v="59"/>
    <x v="15"/>
    <s v="037_21"/>
    <x v="14"/>
    <x v="2"/>
    <x v="2"/>
    <x v="62"/>
    <x v="62"/>
    <n v="0"/>
    <s v="SIN DESCRIPCIÓN PARA DESTINOS 00"/>
    <n v="40031947.630000003"/>
    <n v="30000000"/>
    <n v="40031947.630000003"/>
    <n v="40029249.469999999"/>
    <n v="39171081.469999999"/>
    <n v="858168"/>
    <n v="38511695.710000001"/>
    <n v="17532971.960000001"/>
    <n v="0"/>
    <n v="0"/>
    <n v="0"/>
    <n v="0"/>
    <n v="40031947.630000003"/>
  </r>
  <r>
    <s v="1.1-00-2109_217023_214332610"/>
    <s v="1.1-00-21"/>
    <x v="0"/>
    <x v="0"/>
    <x v="8"/>
    <x v="8"/>
    <s v="E"/>
    <s v="Actividades del sector público, que realiza en for"/>
    <s v="09_21"/>
    <x v="10"/>
    <n v="7"/>
    <x v="8"/>
    <n v="43"/>
    <x v="33"/>
    <s v="023_21"/>
    <x v="12"/>
    <x v="2"/>
    <x v="2"/>
    <x v="62"/>
    <x v="62"/>
    <n v="0"/>
    <s v="SIN DESCRIPCIÓN PARA DESTINOS 00"/>
    <n v="478065"/>
    <n v="550000"/>
    <n v="478065"/>
    <n v="478065"/>
    <n v="409770"/>
    <n v="68295"/>
    <n v="409770"/>
    <n v="409770"/>
    <n v="0"/>
    <n v="0"/>
    <n v="0"/>
    <n v="0"/>
    <n v="478065"/>
  </r>
  <r>
    <s v="1.1-00-2107_216018_213432610"/>
    <s v="1.1-00-21"/>
    <x v="0"/>
    <x v="0"/>
    <x v="0"/>
    <x v="0"/>
    <s v="E"/>
    <s v="Actividades del sector público, que realiza en for"/>
    <s v="07_21"/>
    <x v="9"/>
    <n v="6"/>
    <x v="2"/>
    <n v="34"/>
    <x v="34"/>
    <s v="018_21"/>
    <x v="18"/>
    <x v="2"/>
    <x v="2"/>
    <x v="62"/>
    <x v="62"/>
    <n v="0"/>
    <s v="SIN DESCRIPCIÓN PARA DESTINOS 00"/>
    <n v="6486012.4000000004"/>
    <n v="10000000"/>
    <n v="6486012.4000000004"/>
    <n v="6486012.4000000004"/>
    <n v="6486012.4000000004"/>
    <n v="0"/>
    <n v="6486012.4000000004"/>
    <n v="5302812.4000000004"/>
    <n v="0"/>
    <n v="0"/>
    <n v="0"/>
    <n v="0"/>
    <n v="6486012.4000000004"/>
  </r>
  <r>
    <s v="1.1-00-2109_217023_214332611"/>
    <s v="1.1-00-21"/>
    <x v="0"/>
    <x v="0"/>
    <x v="8"/>
    <x v="8"/>
    <s v="E"/>
    <s v="Actividades del sector público, que realiza en for"/>
    <s v="09_21"/>
    <x v="10"/>
    <n v="7"/>
    <x v="8"/>
    <n v="43"/>
    <x v="33"/>
    <s v="023_21"/>
    <x v="12"/>
    <x v="2"/>
    <x v="2"/>
    <x v="62"/>
    <x v="62"/>
    <n v="1"/>
    <s v="LIMPIEZA DE MINAS DE BASALTO"/>
    <n v="479500"/>
    <n v="0"/>
    <n v="479500"/>
    <n v="479500"/>
    <n v="479500"/>
    <n v="0"/>
    <n v="479500"/>
    <n v="479500"/>
    <n v="0"/>
    <n v="0"/>
    <n v="0"/>
    <n v="0"/>
    <n v="479500"/>
  </r>
  <r>
    <s v="1.1-00-2104_218011_212032910"/>
    <s v="1.1-00-21"/>
    <x v="0"/>
    <x v="0"/>
    <x v="0"/>
    <x v="0"/>
    <s v="M"/>
    <s v="Actividades de apoyo administrativo desarrolladas "/>
    <s v="04_21"/>
    <x v="2"/>
    <n v="8"/>
    <x v="0"/>
    <n v="20"/>
    <x v="2"/>
    <s v="011_21"/>
    <x v="2"/>
    <x v="2"/>
    <x v="2"/>
    <x v="69"/>
    <x v="69"/>
    <n v="0"/>
    <s v="SIN DESCRIPCIÓN PARA DESTINOS 00"/>
    <n v="108859.98"/>
    <n v="110000"/>
    <n v="108862.97"/>
    <n v="81645"/>
    <n v="81644.94"/>
    <n v="5.9999999997671694E-2"/>
    <n v="81644.94"/>
    <n v="63501.62"/>
    <n v="-2.9900000000052387"/>
    <n v="0"/>
    <n v="2.99"/>
    <n v="0"/>
    <n v="108862.97"/>
  </r>
  <r>
    <s v="1.1-00-2105_218012_212232910"/>
    <s v="1.1-00-21"/>
    <x v="0"/>
    <x v="0"/>
    <x v="0"/>
    <x v="0"/>
    <s v="M"/>
    <s v="Actividades de apoyo administrativo desarrolladas "/>
    <s v="05_21"/>
    <x v="0"/>
    <n v="8"/>
    <x v="0"/>
    <n v="22"/>
    <x v="0"/>
    <s v="012_21"/>
    <x v="0"/>
    <x v="2"/>
    <x v="2"/>
    <x v="69"/>
    <x v="69"/>
    <n v="0"/>
    <s v="SIN DESCRIPCIÓN PARA DESTINOS 00"/>
    <n v="390082.42"/>
    <n v="100000"/>
    <n v="390082.42"/>
    <n v="390082.42"/>
    <n v="325106.45"/>
    <n v="64975.969999999972"/>
    <n v="325106.45"/>
    <n v="319604.42"/>
    <n v="0"/>
    <n v="0"/>
    <n v="0"/>
    <n v="0"/>
    <n v="390082.42"/>
  </r>
  <r>
    <s v="1.1-00-2101_219004_21732910"/>
    <s v="1.1-00-21"/>
    <x v="0"/>
    <x v="0"/>
    <x v="0"/>
    <x v="0"/>
    <s v="E"/>
    <s v="Actividades del sector público, que realiza en for"/>
    <s v="01_21"/>
    <x v="4"/>
    <n v="9"/>
    <x v="4"/>
    <n v="7"/>
    <x v="5"/>
    <s v="004_21"/>
    <x v="5"/>
    <x v="2"/>
    <x v="2"/>
    <x v="69"/>
    <x v="69"/>
    <n v="0"/>
    <s v="SIN DESCRIPCIÓN PARA DESTINOS 00"/>
    <n v="344712.12"/>
    <n v="200000"/>
    <n v="344712.12"/>
    <n v="344712.12"/>
    <n v="326152.12"/>
    <n v="18560"/>
    <n v="301304.12"/>
    <n v="301304.12"/>
    <n v="0"/>
    <n v="0"/>
    <n v="0"/>
    <n v="0"/>
    <n v="344712.12"/>
  </r>
  <r>
    <s v="1.1-00-2102_216008_211232910"/>
    <s v="1.1-00-21"/>
    <x v="0"/>
    <x v="0"/>
    <x v="1"/>
    <x v="1"/>
    <s v="R"/>
    <s v="Solamente actividades específicas, distintas a las"/>
    <s v="02_21"/>
    <x v="1"/>
    <n v="6"/>
    <x v="2"/>
    <n v="12"/>
    <x v="3"/>
    <s v="008_21"/>
    <x v="3"/>
    <x v="2"/>
    <x v="2"/>
    <x v="69"/>
    <x v="69"/>
    <n v="0"/>
    <s v="SIN DESCRIPCIÓN PARA DESTINOS 00"/>
    <n v="52200"/>
    <n v="0"/>
    <n v="52200"/>
    <n v="52200"/>
    <n v="52200"/>
    <n v="0"/>
    <n v="52200"/>
    <n v="52200"/>
    <n v="0"/>
    <n v="0"/>
    <n v="0"/>
    <n v="0"/>
    <n v="52200"/>
  </r>
  <r>
    <s v="1.1-00-2106_219013_212332910"/>
    <s v="1.1-00-21"/>
    <x v="0"/>
    <x v="0"/>
    <x v="6"/>
    <x v="6"/>
    <s v="S"/>
    <s v="Definidos en el Presupuesto de Egresos y los que s"/>
    <s v="06_21"/>
    <x v="8"/>
    <n v="9"/>
    <x v="4"/>
    <n v="23"/>
    <x v="11"/>
    <s v="013_21"/>
    <x v="10"/>
    <x v="2"/>
    <x v="2"/>
    <x v="69"/>
    <x v="69"/>
    <n v="0"/>
    <s v="SIN DESCRIPCIÓN PARA DESTINOS 00"/>
    <n v="8120"/>
    <n v="0"/>
    <n v="8120"/>
    <n v="8120"/>
    <n v="8120"/>
    <n v="0"/>
    <n v="8120"/>
    <n v="8120"/>
    <n v="0"/>
    <n v="0"/>
    <n v="0"/>
    <n v="0"/>
    <n v="8120"/>
  </r>
  <r>
    <s v="1.1-00-2111_212028_215032910"/>
    <s v="1.1-00-21"/>
    <x v="0"/>
    <x v="0"/>
    <x v="0"/>
    <x v="0"/>
    <s v="E"/>
    <s v="Actividades del sector público, que realiza en for"/>
    <s v="11_21"/>
    <x v="11"/>
    <n v="2"/>
    <x v="6"/>
    <n v="50"/>
    <x v="25"/>
    <s v="028_21"/>
    <x v="21"/>
    <x v="2"/>
    <x v="2"/>
    <x v="69"/>
    <x v="69"/>
    <n v="0"/>
    <s v="SIN DESCRIPCIÓN PARA DESTINOS 00"/>
    <n v="46629.68"/>
    <n v="0"/>
    <n v="46629.68"/>
    <n v="46629.68"/>
    <n v="46629.68"/>
    <n v="0"/>
    <n v="46629.68"/>
    <n v="46629.68"/>
    <n v="0"/>
    <n v="0"/>
    <n v="0"/>
    <n v="0"/>
    <n v="46629.68"/>
  </r>
  <r>
    <s v="1.1-00-2118_215037_215933110"/>
    <s v="1.1-00-21"/>
    <x v="0"/>
    <x v="0"/>
    <x v="2"/>
    <x v="2"/>
    <s v="R"/>
    <s v="Solamente actividades específicas, distintas a las"/>
    <s v="18_21"/>
    <x v="7"/>
    <n v="5"/>
    <x v="3"/>
    <n v="59"/>
    <x v="15"/>
    <s v="037_21"/>
    <x v="14"/>
    <x v="2"/>
    <x v="2"/>
    <x v="70"/>
    <x v="70"/>
    <n v="0"/>
    <s v="SIN DESCRIPCIÓN PARA DESTINOS 00"/>
    <n v="1568320"/>
    <n v="0"/>
    <n v="1568320"/>
    <n v="1568320"/>
    <n v="0"/>
    <n v="1568320"/>
    <n v="0"/>
    <n v="0"/>
    <n v="0"/>
    <n v="0"/>
    <n v="0"/>
    <n v="0"/>
    <n v="1568320"/>
  </r>
  <r>
    <s v="1.1-00-2103_211010_211733110"/>
    <s v="1.1-00-21"/>
    <x v="0"/>
    <x v="0"/>
    <x v="5"/>
    <x v="5"/>
    <s v="O"/>
    <s v="Actividades que realizan la función pública o cont"/>
    <s v="03_21"/>
    <x v="6"/>
    <n v="1"/>
    <x v="1"/>
    <n v="17"/>
    <x v="9"/>
    <s v="010_21"/>
    <x v="8"/>
    <x v="2"/>
    <x v="2"/>
    <x v="70"/>
    <x v="70"/>
    <n v="0"/>
    <s v="SIN DESCRIPCIÓN PARA DESTINOS 00"/>
    <n v="2434552"/>
    <n v="2500000"/>
    <n v="2434552"/>
    <n v="2434552"/>
    <n v="2434552"/>
    <n v="0"/>
    <n v="1614432"/>
    <n v="1347632"/>
    <n v="0"/>
    <n v="0"/>
    <n v="0"/>
    <n v="0"/>
    <n v="2434552"/>
  </r>
  <r>
    <s v="1.1-00-2104_218011_211933110"/>
    <s v="1.1-00-21"/>
    <x v="0"/>
    <x v="0"/>
    <x v="0"/>
    <x v="0"/>
    <s v="M"/>
    <s v="Actividades de apoyo administrativo desarrolladas "/>
    <s v="04_21"/>
    <x v="2"/>
    <n v="8"/>
    <x v="0"/>
    <n v="19"/>
    <x v="29"/>
    <s v="011_21"/>
    <x v="2"/>
    <x v="2"/>
    <x v="2"/>
    <x v="70"/>
    <x v="70"/>
    <n v="0"/>
    <s v="SIN DESCRIPCIÓN PARA DESTINOS 00"/>
    <n v="4225953.09"/>
    <n v="400000"/>
    <n v="4225953.09"/>
    <n v="4225953.09"/>
    <n v="4225953.09"/>
    <n v="0"/>
    <n v="4225953.09"/>
    <n v="4225953.09"/>
    <n v="0"/>
    <n v="0"/>
    <n v="0"/>
    <n v="0"/>
    <n v="4225953.09"/>
  </r>
  <r>
    <s v="1.1-00-2105_218012_212133110"/>
    <s v="1.1-00-21"/>
    <x v="0"/>
    <x v="0"/>
    <x v="0"/>
    <x v="0"/>
    <s v="M"/>
    <s v="Actividades de apoyo administrativo desarrolladas "/>
    <s v="05_21"/>
    <x v="0"/>
    <n v="8"/>
    <x v="0"/>
    <n v="21"/>
    <x v="8"/>
    <s v="012_21"/>
    <x v="0"/>
    <x v="2"/>
    <x v="2"/>
    <x v="70"/>
    <x v="70"/>
    <n v="0"/>
    <s v="SIN DESCRIPCIÓN PARA DESTINOS 00"/>
    <n v="197954"/>
    <n v="200000"/>
    <n v="197954"/>
    <n v="197954"/>
    <n v="197954"/>
    <n v="0"/>
    <n v="197954"/>
    <n v="79181.600000000006"/>
    <n v="0"/>
    <n v="0"/>
    <n v="0"/>
    <n v="0"/>
    <n v="197954"/>
  </r>
  <r>
    <s v="1.1-00-2118_215037_215933210"/>
    <s v="1.1-00-21"/>
    <x v="0"/>
    <x v="0"/>
    <x v="2"/>
    <x v="2"/>
    <s v="R"/>
    <s v="Solamente actividades específicas, distintas a las"/>
    <s v="18_21"/>
    <x v="7"/>
    <n v="5"/>
    <x v="3"/>
    <n v="59"/>
    <x v="15"/>
    <s v="037_21"/>
    <x v="14"/>
    <x v="2"/>
    <x v="2"/>
    <x v="71"/>
    <x v="71"/>
    <n v="0"/>
    <s v="SIN DESCRIPCIÓN PARA DESTINOS 00"/>
    <n v="4738307.05"/>
    <n v="6900000"/>
    <n v="3910212.68"/>
    <n v="5815635.6399999997"/>
    <n v="5732324.4400000004"/>
    <n v="83311.199999999255"/>
    <n v="4682162.5199999996"/>
    <n v="1148274.72"/>
    <n v="828094.36999999965"/>
    <n v="0"/>
    <n v="0"/>
    <n v="0"/>
    <n v="4738307.05"/>
  </r>
  <r>
    <s v="1.1-00-2106_219013_212333210"/>
    <s v="1.1-00-21"/>
    <x v="0"/>
    <x v="0"/>
    <x v="6"/>
    <x v="6"/>
    <s v="S"/>
    <s v="Definidos en el Presupuesto de Egresos y los que s"/>
    <s v="06_21"/>
    <x v="8"/>
    <n v="9"/>
    <x v="4"/>
    <n v="23"/>
    <x v="11"/>
    <s v="013_21"/>
    <x v="10"/>
    <x v="2"/>
    <x v="2"/>
    <x v="71"/>
    <x v="71"/>
    <n v="0"/>
    <s v="SIN DESCRIPCIÓN PARA DESTINOS 00"/>
    <n v="7673.4"/>
    <n v="0"/>
    <n v="7673.4"/>
    <n v="7673.4"/>
    <n v="7673.4"/>
    <n v="0"/>
    <n v="7673.4"/>
    <n v="7673.4"/>
    <n v="0"/>
    <n v="0"/>
    <n v="0"/>
    <n v="0"/>
    <n v="7673.4"/>
  </r>
  <r>
    <s v="1.1-00-2104_218011_211933310"/>
    <s v="1.1-00-21"/>
    <x v="0"/>
    <x v="0"/>
    <x v="0"/>
    <x v="0"/>
    <s v="M"/>
    <s v="Actividades de apoyo administrativo desarrolladas "/>
    <s v="04_21"/>
    <x v="2"/>
    <n v="8"/>
    <x v="0"/>
    <n v="19"/>
    <x v="29"/>
    <s v="011_21"/>
    <x v="2"/>
    <x v="2"/>
    <x v="2"/>
    <x v="72"/>
    <x v="72"/>
    <n v="0"/>
    <s v="SIN DESCRIPCIÓN PARA DESTINOS 00"/>
    <n v="519511.8"/>
    <n v="1000000"/>
    <n v="519511.8"/>
    <n v="519511.8"/>
    <n v="381060"/>
    <n v="138451.79999999999"/>
    <n v="381060"/>
    <n v="381060"/>
    <n v="0"/>
    <n v="0"/>
    <n v="0"/>
    <n v="0"/>
    <n v="519511.8"/>
  </r>
  <r>
    <s v="1.1-00-2105_218012_212133310"/>
    <s v="1.1-00-21"/>
    <x v="0"/>
    <x v="0"/>
    <x v="0"/>
    <x v="0"/>
    <s v="M"/>
    <s v="Actividades de apoyo administrativo desarrolladas "/>
    <s v="05_21"/>
    <x v="0"/>
    <n v="8"/>
    <x v="0"/>
    <n v="21"/>
    <x v="8"/>
    <s v="012_21"/>
    <x v="0"/>
    <x v="2"/>
    <x v="2"/>
    <x v="72"/>
    <x v="72"/>
    <n v="0"/>
    <s v="SIN DESCRIPCIÓN PARA DESTINOS 00"/>
    <n v="187921.25"/>
    <n v="300000"/>
    <n v="187921.25"/>
    <n v="88740.59"/>
    <n v="88740.59"/>
    <n v="0"/>
    <n v="88740.59"/>
    <n v="88740.59"/>
    <n v="0"/>
    <n v="0"/>
    <n v="0"/>
    <n v="0"/>
    <n v="187921.25"/>
  </r>
  <r>
    <s v="1.1-00-2108_213022_214133410"/>
    <s v="1.1-00-21"/>
    <x v="0"/>
    <x v="0"/>
    <x v="3"/>
    <x v="3"/>
    <s v="R"/>
    <s v="Solamente actividades específicas, distintas a las"/>
    <s v="08_21"/>
    <x v="5"/>
    <n v="3"/>
    <x v="5"/>
    <n v="41"/>
    <x v="6"/>
    <s v="022_21"/>
    <x v="6"/>
    <x v="2"/>
    <x v="2"/>
    <x v="73"/>
    <x v="73"/>
    <n v="0"/>
    <s v="SIN DESCRIPCIÓN PARA DESTINOS 00"/>
    <n v="1141188.08"/>
    <n v="5000000"/>
    <n v="1141188.08"/>
    <n v="1141188.08"/>
    <n v="0"/>
    <n v="1141188.08"/>
    <n v="0"/>
    <n v="0"/>
    <n v="0"/>
    <n v="0"/>
    <n v="0"/>
    <n v="0"/>
    <n v="1141188.08"/>
  </r>
  <r>
    <s v="1.1-00-2105_218012_212133410"/>
    <s v="1.1-00-21"/>
    <x v="0"/>
    <x v="0"/>
    <x v="0"/>
    <x v="0"/>
    <s v="M"/>
    <s v="Actividades de apoyo administrativo desarrolladas "/>
    <s v="05_21"/>
    <x v="0"/>
    <n v="8"/>
    <x v="0"/>
    <n v="21"/>
    <x v="8"/>
    <s v="012_21"/>
    <x v="0"/>
    <x v="2"/>
    <x v="2"/>
    <x v="73"/>
    <x v="73"/>
    <n v="0"/>
    <s v="SIN DESCRIPCIÓN PARA DESTINOS 00"/>
    <n v="218524"/>
    <n v="450000"/>
    <n v="218524"/>
    <n v="138600"/>
    <n v="138600"/>
    <n v="0"/>
    <n v="138600"/>
    <n v="138600"/>
    <n v="0"/>
    <n v="0"/>
    <n v="0"/>
    <n v="0"/>
    <n v="218524"/>
  </r>
  <r>
    <s v="1.1-00-2106_219015_212833510"/>
    <s v="1.1-00-21"/>
    <x v="0"/>
    <x v="0"/>
    <x v="6"/>
    <x v="6"/>
    <s v="S"/>
    <s v="Definidos en el Presupuesto de Egresos y los que s"/>
    <s v="06_21"/>
    <x v="8"/>
    <n v="9"/>
    <x v="4"/>
    <n v="28"/>
    <x v="35"/>
    <s v="015_21"/>
    <x v="23"/>
    <x v="2"/>
    <x v="2"/>
    <x v="74"/>
    <x v="74"/>
    <n v="0"/>
    <s v="SIN DESCRIPCIÓN PARA DESTINOS 00"/>
    <n v="463420"/>
    <n v="0"/>
    <n v="463420"/>
    <n v="463420"/>
    <n v="463420"/>
    <n v="0"/>
    <n v="463420"/>
    <n v="463420"/>
    <n v="0"/>
    <n v="0"/>
    <n v="0"/>
    <n v="0"/>
    <n v="463420"/>
  </r>
  <r>
    <s v="2.6-06-2102_211007_211033611"/>
    <s v="2.6-06-21"/>
    <x v="2"/>
    <x v="0"/>
    <x v="0"/>
    <x v="0"/>
    <s v="O"/>
    <s v="Actividades que realizan la función pública o cont"/>
    <s v="02_21"/>
    <x v="1"/>
    <n v="1"/>
    <x v="1"/>
    <n v="10"/>
    <x v="1"/>
    <s v="007_21"/>
    <x v="1"/>
    <x v="2"/>
    <x v="2"/>
    <x v="59"/>
    <x v="59"/>
    <n v="1"/>
    <s v="CECOVIM - BDP"/>
    <n v="9000"/>
    <n v="0"/>
    <n v="2625.08"/>
    <n v="2625.08"/>
    <n v="2625.08"/>
    <n v="0"/>
    <n v="2625.08"/>
    <n v="2625.08"/>
    <n v="6374.92"/>
    <n v="6374.92"/>
    <n v="0"/>
    <n v="0"/>
    <n v="2625.08"/>
  </r>
  <r>
    <s v="2.6-06-2102_211007_211033612"/>
    <s v="2.6-06-21"/>
    <x v="2"/>
    <x v="0"/>
    <x v="0"/>
    <x v="0"/>
    <s v="O"/>
    <s v="Actividades que realizan la función pública o cont"/>
    <s v="02_21"/>
    <x v="1"/>
    <n v="1"/>
    <x v="1"/>
    <n v="10"/>
    <x v="1"/>
    <s v="007_21"/>
    <x v="1"/>
    <x v="2"/>
    <x v="2"/>
    <x v="59"/>
    <x v="59"/>
    <n v="2"/>
    <s v="NOS MOVEMOS SEGURAS - BDP"/>
    <n v="9000"/>
    <n v="0"/>
    <n v="3242.2"/>
    <n v="3242.2"/>
    <n v="3242.2"/>
    <n v="0"/>
    <n v="3242.2"/>
    <n v="3242.2"/>
    <n v="5757.8"/>
    <n v="5757.8"/>
    <n v="0"/>
    <n v="0"/>
    <n v="3242.2"/>
  </r>
  <r>
    <s v="2.6-06-2102_211007_211033613"/>
    <s v="2.6-06-21"/>
    <x v="2"/>
    <x v="0"/>
    <x v="0"/>
    <x v="0"/>
    <s v="O"/>
    <s v="Actividades que realizan la función pública o cont"/>
    <s v="02_21"/>
    <x v="1"/>
    <n v="1"/>
    <x v="1"/>
    <n v="10"/>
    <x v="1"/>
    <s v="007_21"/>
    <x v="1"/>
    <x v="2"/>
    <x v="2"/>
    <x v="59"/>
    <x v="59"/>
    <n v="3"/>
    <s v="EDUCANDO PARA LA IGUALDAD - BDP"/>
    <n v="12000"/>
    <n v="0"/>
    <n v="2787.48"/>
    <n v="2787.48"/>
    <n v="2787.48"/>
    <n v="0"/>
    <n v="2787.48"/>
    <n v="2787.48"/>
    <n v="9212.52"/>
    <n v="9212.52"/>
    <n v="0"/>
    <n v="0"/>
    <n v="2787.4799999999996"/>
  </r>
  <r>
    <s v="2.6-05-2108_213022_214133610"/>
    <s v="2.6-05-21"/>
    <x v="5"/>
    <x v="0"/>
    <x v="3"/>
    <x v="3"/>
    <s v="R"/>
    <s v="Solamente actividades específicas, distintas a las"/>
    <s v="08_21"/>
    <x v="5"/>
    <n v="3"/>
    <x v="5"/>
    <n v="41"/>
    <x v="6"/>
    <s v="022_21"/>
    <x v="6"/>
    <x v="2"/>
    <x v="2"/>
    <x v="59"/>
    <x v="59"/>
    <n v="0"/>
    <s v="SIN DESCRIPCIÓN PARA DESTINOS 00"/>
    <n v="26425"/>
    <n v="0"/>
    <n v="26424.959999999999"/>
    <n v="26424.959999999999"/>
    <n v="26424.959999999999"/>
    <n v="0"/>
    <n v="26424.959999999999"/>
    <n v="26424.959999999999"/>
    <n v="4.0000000000873115E-2"/>
    <n v="0.04"/>
    <n v="0"/>
    <n v="0"/>
    <n v="26424.959999999999"/>
  </r>
  <r>
    <s v="1.1-00-2105_218012_212133710"/>
    <s v="1.1-00-21"/>
    <x v="0"/>
    <x v="0"/>
    <x v="0"/>
    <x v="0"/>
    <s v="M"/>
    <s v="Actividades de apoyo administrativo desarrolladas "/>
    <s v="05_21"/>
    <x v="0"/>
    <n v="8"/>
    <x v="0"/>
    <n v="21"/>
    <x v="8"/>
    <s v="012_21"/>
    <x v="0"/>
    <x v="2"/>
    <x v="2"/>
    <x v="75"/>
    <x v="75"/>
    <n v="0"/>
    <s v="SIN DESCRIPCIÓN PARA DESTINOS 00"/>
    <n v="16045004"/>
    <n v="16153812"/>
    <n v="16045004"/>
    <n v="16045004"/>
    <n v="14304540"/>
    <n v="1740464"/>
    <n v="12564076"/>
    <n v="12564076"/>
    <n v="0"/>
    <n v="0"/>
    <n v="0"/>
    <n v="0"/>
    <n v="16045004"/>
  </r>
  <r>
    <s v="1.1-00-2107_216018_213333710"/>
    <s v="1.1-00-21"/>
    <x v="0"/>
    <x v="0"/>
    <x v="0"/>
    <x v="0"/>
    <s v="E"/>
    <s v="Actividades del sector público, que realiza en for"/>
    <s v="07_21"/>
    <x v="9"/>
    <n v="6"/>
    <x v="2"/>
    <n v="33"/>
    <x v="21"/>
    <s v="018_21"/>
    <x v="18"/>
    <x v="2"/>
    <x v="2"/>
    <x v="75"/>
    <x v="75"/>
    <n v="0"/>
    <s v="SIN DESCRIPCIÓN PARA DESTINOS 00"/>
    <n v="5351776"/>
    <n v="4000000"/>
    <n v="5351776"/>
    <n v="5351776"/>
    <n v="5351776"/>
    <n v="0"/>
    <n v="5351776"/>
    <n v="1096316"/>
    <n v="0"/>
    <n v="0"/>
    <n v="0"/>
    <n v="0"/>
    <n v="5351776"/>
  </r>
  <r>
    <s v="1.1-00-2118_215037_215933810"/>
    <s v="1.1-00-21"/>
    <x v="0"/>
    <x v="0"/>
    <x v="2"/>
    <x v="2"/>
    <s v="R"/>
    <s v="Solamente actividades específicas, distintas a las"/>
    <s v="18_21"/>
    <x v="7"/>
    <n v="5"/>
    <x v="3"/>
    <n v="59"/>
    <x v="15"/>
    <s v="037_21"/>
    <x v="14"/>
    <x v="2"/>
    <x v="2"/>
    <x v="76"/>
    <x v="76"/>
    <n v="0"/>
    <s v="SIN DESCRIPCIÓN PARA DESTINOS 00"/>
    <n v="28786560"/>
    <n v="30000000"/>
    <n v="28786560"/>
    <n v="28786560"/>
    <n v="28786560"/>
    <n v="0"/>
    <n v="22550400"/>
    <n v="7516800"/>
    <n v="0"/>
    <n v="0"/>
    <n v="0"/>
    <n v="0"/>
    <n v="28786560"/>
  </r>
  <r>
    <s v="1.1-00-2117_215035_215733910"/>
    <s v="1.1-00-21"/>
    <x v="0"/>
    <x v="0"/>
    <x v="2"/>
    <x v="2"/>
    <s v="R"/>
    <s v="Solamente actividades específicas, distintas a las"/>
    <s v="17_21"/>
    <x v="3"/>
    <n v="5"/>
    <x v="3"/>
    <n v="57"/>
    <x v="4"/>
    <s v="035_21"/>
    <x v="4"/>
    <x v="2"/>
    <x v="2"/>
    <x v="54"/>
    <x v="54"/>
    <n v="0"/>
    <s v="SIN DESCRIPCIÓN PARA DESTINOS 00"/>
    <n v="514500"/>
    <n v="1000000"/>
    <n v="514500"/>
    <n v="514500"/>
    <n v="14500"/>
    <n v="500000"/>
    <n v="14500"/>
    <n v="14500"/>
    <n v="0"/>
    <n v="0"/>
    <n v="0"/>
    <n v="0"/>
    <n v="514500"/>
  </r>
  <r>
    <s v="1.1-00-2107_216020_213833910"/>
    <s v="1.1-00-21"/>
    <x v="0"/>
    <x v="0"/>
    <x v="0"/>
    <x v="0"/>
    <s v="E"/>
    <s v="Actividades del sector público, que realiza en for"/>
    <s v="07_21"/>
    <x v="9"/>
    <n v="6"/>
    <x v="2"/>
    <n v="38"/>
    <x v="17"/>
    <s v="020_21"/>
    <x v="16"/>
    <x v="2"/>
    <x v="2"/>
    <x v="54"/>
    <x v="54"/>
    <n v="0"/>
    <s v="SIN DESCRIPCIÓN PARA DESTINOS 00"/>
    <n v="3496314.02"/>
    <n v="4000000"/>
    <n v="3463721.85"/>
    <n v="3463721.85"/>
    <n v="3462625.65"/>
    <n v="1096.2000000001863"/>
    <n v="3147695.74"/>
    <n v="3147695.73"/>
    <n v="32592.169999999925"/>
    <n v="0"/>
    <n v="0"/>
    <n v="0"/>
    <n v="3496314.02"/>
  </r>
  <r>
    <s v="1.1-00-2108_213022_214033910"/>
    <s v="1.1-00-21"/>
    <x v="0"/>
    <x v="0"/>
    <x v="3"/>
    <x v="3"/>
    <s v="R"/>
    <s v="Solamente actividades específicas, distintas a las"/>
    <s v="08_21"/>
    <x v="5"/>
    <n v="3"/>
    <x v="5"/>
    <n v="40"/>
    <x v="30"/>
    <s v="022_21"/>
    <x v="6"/>
    <x v="2"/>
    <x v="2"/>
    <x v="54"/>
    <x v="54"/>
    <n v="0"/>
    <s v="SIN DESCRIPCIÓN PARA DESTINOS 00"/>
    <n v="149497.53"/>
    <n v="0"/>
    <n v="149497.53"/>
    <n v="149497.53"/>
    <n v="149497.53"/>
    <n v="0"/>
    <n v="149497.53"/>
    <n v="149497.53"/>
    <n v="0"/>
    <n v="0"/>
    <n v="0"/>
    <n v="0"/>
    <n v="149497.53"/>
  </r>
  <r>
    <s v="1.1-00-2108_213022_214133910"/>
    <s v="1.1-00-21"/>
    <x v="0"/>
    <x v="0"/>
    <x v="3"/>
    <x v="3"/>
    <s v="R"/>
    <s v="Solamente actividades específicas, distintas a las"/>
    <s v="08_21"/>
    <x v="5"/>
    <n v="3"/>
    <x v="5"/>
    <n v="41"/>
    <x v="6"/>
    <s v="022_21"/>
    <x v="6"/>
    <x v="2"/>
    <x v="2"/>
    <x v="54"/>
    <x v="54"/>
    <n v="0"/>
    <s v="SIN DESCRIPCIÓN PARA DESTINOS 00"/>
    <n v="1250000"/>
    <n v="0"/>
    <n v="1250000"/>
    <n v="1250000"/>
    <n v="1250000"/>
    <n v="0"/>
    <n v="1250000"/>
    <n v="1250000"/>
    <n v="0"/>
    <n v="0"/>
    <n v="0"/>
    <n v="0"/>
    <n v="1250000"/>
  </r>
  <r>
    <s v="1.1-00-2101_218003_21633910"/>
    <s v="1.1-00-21"/>
    <x v="0"/>
    <x v="0"/>
    <x v="4"/>
    <x v="4"/>
    <s v="E"/>
    <s v="Actividades del sector público, que realiza en for"/>
    <s v="01_21"/>
    <x v="4"/>
    <n v="8"/>
    <x v="0"/>
    <n v="6"/>
    <x v="36"/>
    <s v="003_21"/>
    <x v="7"/>
    <x v="2"/>
    <x v="2"/>
    <x v="54"/>
    <x v="54"/>
    <n v="0"/>
    <s v="SIN DESCRIPCIÓN PARA DESTINOS 00"/>
    <n v="2731999.52"/>
    <n v="2500000"/>
    <n v="2731999.52"/>
    <n v="2731999.52"/>
    <n v="2731999.52"/>
    <n v="0"/>
    <n v="0"/>
    <n v="0"/>
    <n v="0"/>
    <n v="0"/>
    <n v="0"/>
    <n v="0"/>
    <n v="2731999.52"/>
  </r>
  <r>
    <s v="1.1-00-2102_211006_21933910"/>
    <s v="1.1-00-21"/>
    <x v="0"/>
    <x v="0"/>
    <x v="0"/>
    <x v="0"/>
    <s v="O"/>
    <s v="Actividades que realizan la función pública o cont"/>
    <s v="02_21"/>
    <x v="1"/>
    <n v="1"/>
    <x v="1"/>
    <n v="9"/>
    <x v="37"/>
    <s v="006_21"/>
    <x v="24"/>
    <x v="2"/>
    <x v="2"/>
    <x v="54"/>
    <x v="54"/>
    <n v="0"/>
    <s v="SIN DESCRIPCIÓN PARA DESTINOS 00"/>
    <n v="0"/>
    <n v="0"/>
    <n v="0"/>
    <n v="0"/>
    <n v="0"/>
    <n v="0"/>
    <n v="0"/>
    <n v="0"/>
    <n v="0"/>
    <n v="0"/>
    <n v="0"/>
    <n v="0"/>
    <n v="0"/>
  </r>
  <r>
    <s v="1.1-00-2111_212028_215033910"/>
    <s v="1.1-00-21"/>
    <x v="0"/>
    <x v="0"/>
    <x v="0"/>
    <x v="0"/>
    <s v="E"/>
    <s v="Actividades del sector público, que realiza en for"/>
    <s v="11_21"/>
    <x v="11"/>
    <n v="2"/>
    <x v="6"/>
    <n v="50"/>
    <x v="25"/>
    <s v="028_21"/>
    <x v="21"/>
    <x v="2"/>
    <x v="2"/>
    <x v="54"/>
    <x v="54"/>
    <n v="0"/>
    <s v="SIN DESCRIPCIÓN PARA DESTINOS 00"/>
    <n v="311460"/>
    <n v="90000"/>
    <n v="311460"/>
    <n v="311460"/>
    <n v="311460"/>
    <n v="0"/>
    <n v="311460"/>
    <n v="21460"/>
    <n v="0"/>
    <n v="0"/>
    <n v="0"/>
    <n v="0"/>
    <n v="311460"/>
  </r>
  <r>
    <s v="1.1-00-2101_218002_21333910"/>
    <s v="1.1-00-21"/>
    <x v="0"/>
    <x v="0"/>
    <x v="0"/>
    <x v="0"/>
    <s v="P"/>
    <s v="Actividades destinadas al desarrollo de programas "/>
    <s v="01_21"/>
    <x v="4"/>
    <n v="8"/>
    <x v="0"/>
    <n v="3"/>
    <x v="38"/>
    <s v="002_21"/>
    <x v="25"/>
    <x v="2"/>
    <x v="2"/>
    <x v="54"/>
    <x v="54"/>
    <n v="0"/>
    <s v="SIN DESCRIPCIÓN PARA DESTINOS 00"/>
    <n v="262500"/>
    <n v="0"/>
    <n v="262500"/>
    <n v="262500"/>
    <n v="262500"/>
    <n v="0"/>
    <n v="262500"/>
    <n v="87500.1"/>
    <n v="0"/>
    <n v="0"/>
    <n v="0"/>
    <n v="0"/>
    <n v="262500"/>
  </r>
  <r>
    <s v="1.1-00-2104_218011_212033910"/>
    <s v="1.1-00-21"/>
    <x v="0"/>
    <x v="0"/>
    <x v="0"/>
    <x v="0"/>
    <s v="M"/>
    <s v="Actividades de apoyo administrativo desarrolladas "/>
    <s v="04_21"/>
    <x v="2"/>
    <n v="8"/>
    <x v="0"/>
    <n v="20"/>
    <x v="2"/>
    <s v="011_21"/>
    <x v="2"/>
    <x v="2"/>
    <x v="2"/>
    <x v="54"/>
    <x v="54"/>
    <n v="0"/>
    <s v="SIN DESCRIPCIÓN PARA DESTINOS 00"/>
    <n v="0"/>
    <n v="0"/>
    <n v="0"/>
    <n v="0"/>
    <n v="0"/>
    <n v="0"/>
    <n v="0"/>
    <n v="0"/>
    <n v="0"/>
    <n v="0"/>
    <n v="0"/>
    <n v="0"/>
    <n v="0"/>
  </r>
  <r>
    <s v="1.1-00-2106_219039_216133910"/>
    <s v="1.1-00-21"/>
    <x v="0"/>
    <x v="0"/>
    <x v="9"/>
    <x v="9"/>
    <s v="R"/>
    <s v="Solamente actividades específicas, distintas a las"/>
    <s v="06_21"/>
    <x v="8"/>
    <n v="9"/>
    <x v="4"/>
    <n v="61"/>
    <x v="39"/>
    <s v="039_21"/>
    <x v="26"/>
    <x v="2"/>
    <x v="2"/>
    <x v="54"/>
    <x v="54"/>
    <n v="0"/>
    <s v="SIN DESCRIPCIÓN PARA DESTINOS 00"/>
    <n v="0"/>
    <n v="0"/>
    <n v="0"/>
    <n v="0"/>
    <n v="0"/>
    <n v="0"/>
    <n v="0"/>
    <n v="0"/>
    <n v="0"/>
    <n v="0"/>
    <n v="45000"/>
    <n v="0"/>
    <n v="45000"/>
  </r>
  <r>
    <s v="1.1-00-2104_218011_212034110"/>
    <s v="1.1-00-21"/>
    <x v="0"/>
    <x v="0"/>
    <x v="0"/>
    <x v="0"/>
    <s v="M"/>
    <s v="Actividades de apoyo administrativo desarrolladas "/>
    <s v="04_21"/>
    <x v="2"/>
    <n v="8"/>
    <x v="0"/>
    <n v="20"/>
    <x v="2"/>
    <s v="011_21"/>
    <x v="2"/>
    <x v="2"/>
    <x v="2"/>
    <x v="77"/>
    <x v="77"/>
    <n v="0"/>
    <s v="SIN DESCRIPCIÓN PARA DESTINOS 00"/>
    <n v="4986577.26"/>
    <n v="4000000"/>
    <n v="5519255.2199999997"/>
    <n v="5519255.2199999997"/>
    <n v="5519255.2199999997"/>
    <n v="0"/>
    <n v="5519255.2199999997"/>
    <n v="5519255.2199999997"/>
    <n v="-532677.96"/>
    <n v="0"/>
    <n v="532677.96"/>
    <n v="0"/>
    <n v="5519255.2199999997"/>
  </r>
  <r>
    <s v="1.1-00-2102_211009_211634110"/>
    <s v="1.1-00-21"/>
    <x v="0"/>
    <x v="0"/>
    <x v="0"/>
    <x v="0"/>
    <s v="O"/>
    <s v="Actividades que realizan la función pública o cont"/>
    <s v="02_21"/>
    <x v="1"/>
    <n v="1"/>
    <x v="1"/>
    <n v="16"/>
    <x v="40"/>
    <s v="009_21"/>
    <x v="27"/>
    <x v="2"/>
    <x v="2"/>
    <x v="77"/>
    <x v="77"/>
    <n v="0"/>
    <s v="SIN DESCRIPCIÓN PARA DESTINOS 00"/>
    <n v="1517614.55"/>
    <n v="1000000"/>
    <n v="1300588.47"/>
    <n v="1300588.47"/>
    <n v="1300588.47"/>
    <n v="0"/>
    <n v="1300588.47"/>
    <n v="1300588.47"/>
    <n v="217026.08000000007"/>
    <n v="210000"/>
    <n v="0"/>
    <n v="0"/>
    <n v="1307614.55"/>
  </r>
  <r>
    <s v="1.1-00-2104_218011_212034310"/>
    <s v="1.1-00-21"/>
    <x v="0"/>
    <x v="0"/>
    <x v="0"/>
    <x v="0"/>
    <s v="M"/>
    <s v="Actividades de apoyo administrativo desarrolladas "/>
    <s v="04_21"/>
    <x v="2"/>
    <n v="8"/>
    <x v="0"/>
    <n v="20"/>
    <x v="2"/>
    <s v="011_21"/>
    <x v="2"/>
    <x v="2"/>
    <x v="2"/>
    <x v="78"/>
    <x v="78"/>
    <n v="0"/>
    <s v="SIN DESCRIPCIÓN PARA DESTINOS 00"/>
    <n v="1180949.93"/>
    <n v="0"/>
    <n v="1180949.93"/>
    <n v="1180949.93"/>
    <n v="708918.71"/>
    <n v="472031.22"/>
    <n v="0"/>
    <n v="0"/>
    <n v="0"/>
    <n v="0"/>
    <n v="0"/>
    <n v="0"/>
    <n v="1180949.93"/>
  </r>
  <r>
    <s v="1.1-00-2105_218012_212134410"/>
    <s v="1.1-00-21"/>
    <x v="0"/>
    <x v="0"/>
    <x v="0"/>
    <x v="0"/>
    <s v="M"/>
    <s v="Actividades de apoyo administrativo desarrolladas "/>
    <s v="05_21"/>
    <x v="0"/>
    <n v="8"/>
    <x v="0"/>
    <n v="21"/>
    <x v="8"/>
    <s v="012_21"/>
    <x v="0"/>
    <x v="2"/>
    <x v="2"/>
    <x v="79"/>
    <x v="79"/>
    <n v="0"/>
    <s v="SIN DESCRIPCIÓN PARA DESTINOS 00"/>
    <n v="226461"/>
    <n v="120000"/>
    <n v="226461"/>
    <n v="226461"/>
    <n v="226461"/>
    <n v="0"/>
    <n v="120779.2"/>
    <n v="120779.2"/>
    <n v="0"/>
    <n v="0"/>
    <n v="0"/>
    <n v="0"/>
    <n v="226461"/>
  </r>
  <r>
    <s v="1.1-00-2105_218012_212134510"/>
    <s v="1.1-00-21"/>
    <x v="0"/>
    <x v="0"/>
    <x v="0"/>
    <x v="0"/>
    <s v="M"/>
    <s v="Actividades de apoyo administrativo desarrolladas "/>
    <s v="05_21"/>
    <x v="0"/>
    <n v="8"/>
    <x v="0"/>
    <n v="21"/>
    <x v="8"/>
    <s v="012_21"/>
    <x v="0"/>
    <x v="2"/>
    <x v="2"/>
    <x v="80"/>
    <x v="80"/>
    <n v="0"/>
    <s v="SIN DESCRIPCIÓN PARA DESTINOS 00"/>
    <n v="4627419.9400000004"/>
    <n v="4200000"/>
    <n v="4627419.9400000004"/>
    <n v="4627419.9400000004"/>
    <n v="4627419.9400000004"/>
    <n v="0"/>
    <n v="4627419.9400000004"/>
    <n v="4627419.9400000004"/>
    <n v="0"/>
    <n v="0"/>
    <n v="0"/>
    <n v="0"/>
    <n v="4627419.9400000004"/>
  </r>
  <r>
    <s v="1.1-00-2117_215035_215734710"/>
    <s v="1.1-00-21"/>
    <x v="0"/>
    <x v="0"/>
    <x v="2"/>
    <x v="2"/>
    <s v="R"/>
    <s v="Solamente actividades específicas, distintas a las"/>
    <s v="17_21"/>
    <x v="3"/>
    <n v="5"/>
    <x v="3"/>
    <n v="57"/>
    <x v="4"/>
    <s v="035_21"/>
    <x v="4"/>
    <x v="2"/>
    <x v="2"/>
    <x v="81"/>
    <x v="81"/>
    <n v="0"/>
    <s v="SIN DESCRIPCIÓN PARA DESTINOS 00"/>
    <n v="2900"/>
    <n v="0"/>
    <n v="2900"/>
    <n v="2900"/>
    <n v="2900"/>
    <n v="0"/>
    <n v="2900"/>
    <n v="2900"/>
    <n v="0"/>
    <n v="0"/>
    <n v="0"/>
    <n v="0"/>
    <n v="2900"/>
  </r>
  <r>
    <s v="1.1-00-2105_218012_212135110"/>
    <s v="1.1-00-21"/>
    <x v="0"/>
    <x v="0"/>
    <x v="0"/>
    <x v="0"/>
    <s v="M"/>
    <s v="Actividades de apoyo administrativo desarrolladas "/>
    <s v="05_21"/>
    <x v="0"/>
    <n v="8"/>
    <x v="0"/>
    <n v="21"/>
    <x v="8"/>
    <s v="012_21"/>
    <x v="0"/>
    <x v="2"/>
    <x v="2"/>
    <x v="58"/>
    <x v="58"/>
    <n v="0"/>
    <s v="SIN DESCRIPCIÓN PARA DESTINOS 00"/>
    <n v="700000"/>
    <n v="700000"/>
    <n v="521346.45"/>
    <n v="521346.45"/>
    <n v="53449.84"/>
    <n v="467896.61"/>
    <n v="46489.84"/>
    <n v="46489.84"/>
    <n v="178653.55"/>
    <n v="178653.55"/>
    <n v="0"/>
    <n v="0"/>
    <n v="521346.45"/>
  </r>
  <r>
    <s v="1.1-00-2117_215035_215735110"/>
    <s v="1.1-00-21"/>
    <x v="0"/>
    <x v="0"/>
    <x v="2"/>
    <x v="2"/>
    <s v="R"/>
    <s v="Solamente actividades específicas, distintas a las"/>
    <s v="17_21"/>
    <x v="3"/>
    <n v="5"/>
    <x v="3"/>
    <n v="57"/>
    <x v="4"/>
    <s v="035_21"/>
    <x v="4"/>
    <x v="2"/>
    <x v="2"/>
    <x v="58"/>
    <x v="58"/>
    <n v="0"/>
    <s v="SIN DESCRIPCIÓN PARA DESTINOS 00"/>
    <n v="0"/>
    <n v="0"/>
    <n v="0"/>
    <n v="0"/>
    <n v="0"/>
    <n v="0"/>
    <n v="0"/>
    <n v="0"/>
    <n v="0"/>
    <n v="0"/>
    <n v="0"/>
    <n v="0"/>
    <n v="0"/>
  </r>
  <r>
    <s v="1.1-00-2101_218003_21535210"/>
    <s v="1.1-00-21"/>
    <x v="0"/>
    <x v="0"/>
    <x v="4"/>
    <x v="4"/>
    <s v="E"/>
    <s v="Actividades del sector público, que realiza en for"/>
    <s v="01_21"/>
    <x v="4"/>
    <n v="8"/>
    <x v="0"/>
    <n v="5"/>
    <x v="7"/>
    <s v="003_21"/>
    <x v="7"/>
    <x v="2"/>
    <x v="2"/>
    <x v="82"/>
    <x v="82"/>
    <n v="0"/>
    <s v="SIN DESCRIPCIÓN PARA DESTINOS 00"/>
    <n v="39811.199999999997"/>
    <n v="0"/>
    <n v="39811.199999999997"/>
    <n v="25891.200000000001"/>
    <n v="25891.200000000001"/>
    <n v="0"/>
    <n v="25891.200000000001"/>
    <n v="25891.200000000001"/>
    <n v="0"/>
    <n v="0"/>
    <n v="0"/>
    <n v="0"/>
    <n v="39811.199999999997"/>
  </r>
  <r>
    <s v="1.1-00-2104_218011_212035210"/>
    <s v="1.1-00-21"/>
    <x v="0"/>
    <x v="0"/>
    <x v="0"/>
    <x v="0"/>
    <s v="M"/>
    <s v="Actividades de apoyo administrativo desarrolladas "/>
    <s v="04_21"/>
    <x v="2"/>
    <n v="8"/>
    <x v="0"/>
    <n v="20"/>
    <x v="2"/>
    <s v="011_21"/>
    <x v="2"/>
    <x v="2"/>
    <x v="2"/>
    <x v="82"/>
    <x v="82"/>
    <n v="0"/>
    <s v="SIN DESCRIPCIÓN PARA DESTINOS 00"/>
    <n v="0"/>
    <n v="0"/>
    <n v="0"/>
    <n v="0"/>
    <n v="0"/>
    <n v="0"/>
    <n v="0"/>
    <n v="0"/>
    <n v="0"/>
    <n v="0"/>
    <n v="0"/>
    <n v="0"/>
    <n v="0"/>
  </r>
  <r>
    <s v="1.1-00-2101_218003_21535310"/>
    <s v="1.1-00-21"/>
    <x v="0"/>
    <x v="0"/>
    <x v="4"/>
    <x v="4"/>
    <s v="E"/>
    <s v="Actividades del sector público, que realiza en for"/>
    <s v="01_21"/>
    <x v="4"/>
    <n v="8"/>
    <x v="0"/>
    <n v="5"/>
    <x v="7"/>
    <s v="003_21"/>
    <x v="7"/>
    <x v="2"/>
    <x v="2"/>
    <x v="83"/>
    <x v="83"/>
    <n v="0"/>
    <s v="SIN DESCRIPCIÓN PARA DESTINOS 00"/>
    <n v="70638.2"/>
    <n v="0"/>
    <n v="70638.2"/>
    <n v="70638.2"/>
    <n v="70638.2"/>
    <n v="0"/>
    <n v="70638.2"/>
    <n v="38546.800000000003"/>
    <n v="0"/>
    <n v="0"/>
    <n v="0"/>
    <n v="0"/>
    <n v="70638.2"/>
  </r>
  <r>
    <s v="1.1-00-2107_216020_213835410"/>
    <s v="1.1-00-21"/>
    <x v="0"/>
    <x v="0"/>
    <x v="0"/>
    <x v="0"/>
    <s v="E"/>
    <s v="Actividades del sector público, que realiza en for"/>
    <s v="07_21"/>
    <x v="9"/>
    <n v="6"/>
    <x v="2"/>
    <n v="38"/>
    <x v="17"/>
    <s v="020_21"/>
    <x v="16"/>
    <x v="2"/>
    <x v="2"/>
    <x v="84"/>
    <x v="84"/>
    <n v="0"/>
    <s v="SIN DESCRIPCIÓN PARA DESTINOS 00"/>
    <n v="468827.93"/>
    <n v="600000"/>
    <n v="573011.89"/>
    <n v="468827.93"/>
    <n v="468827.91"/>
    <n v="2.0000000018626451E-2"/>
    <n v="468827.91"/>
    <n v="312551.94"/>
    <n v="-104183.96000000002"/>
    <n v="0"/>
    <n v="104183.96"/>
    <n v="0"/>
    <n v="573011.89"/>
  </r>
  <r>
    <s v="1.1-00-2105_218012_212135510"/>
    <s v="1.1-00-21"/>
    <x v="0"/>
    <x v="0"/>
    <x v="0"/>
    <x v="0"/>
    <s v="M"/>
    <s v="Actividades de apoyo administrativo desarrolladas "/>
    <s v="05_21"/>
    <x v="0"/>
    <n v="8"/>
    <x v="0"/>
    <n v="21"/>
    <x v="8"/>
    <s v="012_21"/>
    <x v="0"/>
    <x v="2"/>
    <x v="2"/>
    <x v="85"/>
    <x v="85"/>
    <n v="0"/>
    <s v="SIN DESCRIPCIÓN PARA DESTINOS 00"/>
    <n v="4661538.9400000004"/>
    <n v="5000000"/>
    <n v="4661538.9400000004"/>
    <n v="4630376.7"/>
    <n v="4222016.5599999996"/>
    <n v="408360.1400000006"/>
    <n v="3220730.12"/>
    <n v="1128016.94"/>
    <n v="0"/>
    <n v="0"/>
    <n v="0"/>
    <n v="0"/>
    <n v="4661538.9400000004"/>
  </r>
  <r>
    <s v="1.1-00-2117_215035_215735510"/>
    <s v="1.1-00-21"/>
    <x v="0"/>
    <x v="0"/>
    <x v="2"/>
    <x v="2"/>
    <s v="R"/>
    <s v="Solamente actividades específicas, distintas a las"/>
    <s v="17_21"/>
    <x v="3"/>
    <n v="5"/>
    <x v="3"/>
    <n v="57"/>
    <x v="4"/>
    <s v="035_21"/>
    <x v="4"/>
    <x v="2"/>
    <x v="2"/>
    <x v="85"/>
    <x v="85"/>
    <n v="0"/>
    <s v="SIN DESCRIPCIÓN PARA DESTINOS 00"/>
    <n v="6750"/>
    <n v="0"/>
    <n v="6750"/>
    <n v="6750"/>
    <n v="6750"/>
    <n v="0"/>
    <n v="6750"/>
    <n v="6750"/>
    <n v="0"/>
    <n v="0"/>
    <n v="0"/>
    <n v="0"/>
    <n v="6750"/>
  </r>
  <r>
    <s v="1.1-00-2102_211006_21935710"/>
    <s v="1.1-00-21"/>
    <x v="0"/>
    <x v="0"/>
    <x v="0"/>
    <x v="0"/>
    <s v="O"/>
    <s v="Actividades que realizan la función pública o cont"/>
    <s v="02_21"/>
    <x v="1"/>
    <n v="1"/>
    <x v="1"/>
    <n v="9"/>
    <x v="37"/>
    <s v="006_21"/>
    <x v="24"/>
    <x v="2"/>
    <x v="2"/>
    <x v="57"/>
    <x v="57"/>
    <n v="0"/>
    <s v="SIN DESCRIPCIÓN PARA DESTINOS 00"/>
    <n v="4211785.32"/>
    <n v="5044368.4800000004"/>
    <n v="4211785.32"/>
    <n v="3413588.16"/>
    <n v="2648716.5"/>
    <n v="764871.66000000015"/>
    <n v="2648716.5"/>
    <n v="2118973.2000000002"/>
    <n v="0"/>
    <n v="0"/>
    <n v="0"/>
    <n v="0"/>
    <n v="4211785.32"/>
  </r>
  <r>
    <s v="1.1-00-2105_218012_212135710"/>
    <s v="1.1-00-21"/>
    <x v="0"/>
    <x v="0"/>
    <x v="0"/>
    <x v="0"/>
    <s v="M"/>
    <s v="Actividades de apoyo administrativo desarrolladas "/>
    <s v="05_21"/>
    <x v="0"/>
    <n v="8"/>
    <x v="0"/>
    <n v="21"/>
    <x v="8"/>
    <s v="012_21"/>
    <x v="0"/>
    <x v="2"/>
    <x v="2"/>
    <x v="57"/>
    <x v="57"/>
    <n v="0"/>
    <s v="SIN DESCRIPCIÓN PARA DESTINOS 00"/>
    <n v="11221044.18"/>
    <n v="11000000"/>
    <n v="12867210.74"/>
    <n v="12652180.43"/>
    <n v="10534775.24"/>
    <n v="2117405.1899999995"/>
    <n v="10477192.039999999"/>
    <n v="4189982.19"/>
    <n v="-1646166.5600000005"/>
    <n v="0"/>
    <n v="1646166.56"/>
    <n v="0"/>
    <n v="12867210.74"/>
  </r>
  <r>
    <s v="1.1-00-2107_216017_213235710"/>
    <s v="1.1-00-21"/>
    <x v="0"/>
    <x v="0"/>
    <x v="0"/>
    <x v="0"/>
    <s v="E"/>
    <s v="Actividades del sector público, que realiza en for"/>
    <s v="07_21"/>
    <x v="9"/>
    <n v="6"/>
    <x v="2"/>
    <n v="32"/>
    <x v="22"/>
    <s v="017_21"/>
    <x v="19"/>
    <x v="2"/>
    <x v="2"/>
    <x v="57"/>
    <x v="57"/>
    <n v="0"/>
    <s v="SIN DESCRIPCIÓN PARA DESTINOS 00"/>
    <n v="81579.3"/>
    <n v="20000"/>
    <n v="81579.3"/>
    <n v="65339.3"/>
    <n v="65339.3"/>
    <n v="0"/>
    <n v="65339.3"/>
    <n v="0"/>
    <n v="0"/>
    <n v="0"/>
    <n v="0"/>
    <n v="0"/>
    <n v="81579.3"/>
  </r>
  <r>
    <s v="2.5-02-2111_216027_214935810"/>
    <s v="2.5-02-21"/>
    <x v="10"/>
    <x v="0"/>
    <x v="10"/>
    <x v="10"/>
    <s v="E"/>
    <s v="Actividades del sector público, que realiza en for"/>
    <s v="11_21"/>
    <x v="11"/>
    <n v="6"/>
    <x v="2"/>
    <n v="49"/>
    <x v="41"/>
    <s v="027_21"/>
    <x v="28"/>
    <x v="2"/>
    <x v="2"/>
    <x v="86"/>
    <x v="86"/>
    <n v="0"/>
    <s v="SIN DESCRIPCIÓN PARA DESTINOS 00"/>
    <n v="120711202.25"/>
    <n v="100000000"/>
    <n v="114198171.26000001"/>
    <n v="114198171.26000001"/>
    <n v="114198171.26000001"/>
    <n v="0"/>
    <n v="114198171.26000001"/>
    <n v="114198171.26000001"/>
    <n v="6513030.9899999946"/>
    <n v="2734704.26000001"/>
    <n v="0"/>
    <n v="0"/>
    <n v="117976497.98999999"/>
  </r>
  <r>
    <s v="1.1-00-2107_216020_213835810"/>
    <s v="1.1-00-21"/>
    <x v="0"/>
    <x v="0"/>
    <x v="0"/>
    <x v="0"/>
    <s v="E"/>
    <s v="Actividades del sector público, que realiza en for"/>
    <s v="07_21"/>
    <x v="9"/>
    <n v="6"/>
    <x v="2"/>
    <n v="38"/>
    <x v="17"/>
    <s v="020_21"/>
    <x v="16"/>
    <x v="2"/>
    <x v="2"/>
    <x v="86"/>
    <x v="86"/>
    <n v="0"/>
    <s v="SIN DESCRIPCIÓN PARA DESTINOS 00"/>
    <n v="841248.97"/>
    <n v="650000"/>
    <n v="1005777.76"/>
    <n v="841248.97"/>
    <n v="473898.44"/>
    <n v="367350.52999999997"/>
    <n v="432118.99"/>
    <n v="305813.02"/>
    <n v="-164528.79000000004"/>
    <n v="0"/>
    <n v="164528.79"/>
    <n v="0"/>
    <n v="1005777.76"/>
  </r>
  <r>
    <s v="1.1-00-2111_216027_214935811"/>
    <s v="1.1-00-21"/>
    <x v="0"/>
    <x v="0"/>
    <x v="10"/>
    <x v="10"/>
    <s v="E"/>
    <s v="Actividades del sector público, que realiza en for"/>
    <s v="11_21"/>
    <x v="11"/>
    <n v="6"/>
    <x v="2"/>
    <n v="49"/>
    <x v="41"/>
    <s v="027_21"/>
    <x v="28"/>
    <x v="2"/>
    <x v="2"/>
    <x v="86"/>
    <x v="86"/>
    <n v="1"/>
    <s v="RECOLECCIÓN DE RESIDUOS CON RECURSOS PROPIO"/>
    <n v="0"/>
    <n v="0"/>
    <n v="11417100.15"/>
    <n v="11417100.15"/>
    <n v="11417100.15"/>
    <n v="0"/>
    <n v="11417100.15"/>
    <n v="11417100.15"/>
    <n v="-11417100.15"/>
    <n v="0"/>
    <n v="11417100.15"/>
    <n v="0"/>
    <n v="11417100.15"/>
  </r>
  <r>
    <s v="1.1-00-2101_219004_21735810"/>
    <s v="1.1-00-21"/>
    <x v="0"/>
    <x v="0"/>
    <x v="0"/>
    <x v="0"/>
    <s v="E"/>
    <s v="Actividades del sector público, que realiza en for"/>
    <s v="01_21"/>
    <x v="4"/>
    <n v="9"/>
    <x v="4"/>
    <n v="7"/>
    <x v="5"/>
    <s v="004_21"/>
    <x v="5"/>
    <x v="2"/>
    <x v="2"/>
    <x v="86"/>
    <x v="86"/>
    <n v="0"/>
    <s v="SIN DESCRIPCIÓN PARA DESTINOS 00"/>
    <n v="2014.69"/>
    <n v="0"/>
    <n v="2014.69"/>
    <n v="2014.69"/>
    <n v="2014.69"/>
    <n v="0"/>
    <n v="2014.69"/>
    <n v="2014.69"/>
    <n v="0"/>
    <n v="0"/>
    <n v="0"/>
    <n v="0"/>
    <n v="2014.69"/>
  </r>
  <r>
    <s v="1.1-00-2107_214021_213935910"/>
    <s v="1.1-00-21"/>
    <x v="0"/>
    <x v="0"/>
    <x v="7"/>
    <x v="7"/>
    <s v="R"/>
    <s v="Solamente actividades específicas, distintas a las"/>
    <s v="07_21"/>
    <x v="9"/>
    <n v="4"/>
    <x v="7"/>
    <n v="39"/>
    <x v="12"/>
    <s v="021_21"/>
    <x v="11"/>
    <x v="2"/>
    <x v="2"/>
    <x v="87"/>
    <x v="87"/>
    <n v="0"/>
    <s v="SIN DESCRIPCIÓN PARA DESTINOS 00"/>
    <n v="0"/>
    <n v="20000"/>
    <n v="0"/>
    <n v="0"/>
    <n v="0"/>
    <n v="0"/>
    <n v="0"/>
    <n v="0"/>
    <n v="0"/>
    <n v="0"/>
    <n v="0"/>
    <n v="0"/>
    <n v="0"/>
  </r>
  <r>
    <s v="1.1-00-2101_218002_21336110"/>
    <s v="1.1-00-21"/>
    <x v="0"/>
    <x v="0"/>
    <x v="0"/>
    <x v="0"/>
    <s v="P"/>
    <s v="Actividades destinadas al desarrollo de programas "/>
    <s v="01_21"/>
    <x v="4"/>
    <n v="8"/>
    <x v="0"/>
    <n v="3"/>
    <x v="38"/>
    <s v="002_21"/>
    <x v="25"/>
    <x v="2"/>
    <x v="2"/>
    <x v="88"/>
    <x v="88"/>
    <n v="0"/>
    <s v="SIN DESCRIPCIÓN PARA DESTINOS 00"/>
    <n v="19801005.199999999"/>
    <n v="20000000"/>
    <n v="19801005.199999999"/>
    <n v="19801005.199999999"/>
    <n v="19601517.649999999"/>
    <n v="199487.55000000075"/>
    <n v="19501574.370000001"/>
    <n v="13312219.59"/>
    <n v="0"/>
    <n v="0"/>
    <n v="0"/>
    <n v="0"/>
    <n v="19801005.199999999"/>
  </r>
  <r>
    <s v="1.1-00-2105_218012_212136310"/>
    <s v="1.1-00-21"/>
    <x v="0"/>
    <x v="0"/>
    <x v="0"/>
    <x v="0"/>
    <s v="M"/>
    <s v="Actividades de apoyo administrativo desarrolladas "/>
    <s v="05_21"/>
    <x v="0"/>
    <n v="8"/>
    <x v="0"/>
    <n v="21"/>
    <x v="8"/>
    <s v="012_21"/>
    <x v="0"/>
    <x v="2"/>
    <x v="2"/>
    <x v="89"/>
    <x v="89"/>
    <n v="0"/>
    <s v="SIN DESCRIPCIÓN PARA DESTINOS 00"/>
    <n v="2722499.88"/>
    <n v="2500000"/>
    <n v="2722499.88"/>
    <n v="2722499.88"/>
    <n v="2722499.96"/>
    <n v="-8.0000000074505806E-2"/>
    <n v="2722499.96"/>
    <n v="2722499.96"/>
    <n v="0"/>
    <n v="0"/>
    <n v="0"/>
    <n v="0"/>
    <n v="2722499.88"/>
  </r>
  <r>
    <s v="1.1-00-2101_218001_21236510"/>
    <s v="1.1-00-21"/>
    <x v="0"/>
    <x v="0"/>
    <x v="0"/>
    <x v="0"/>
    <s v="P"/>
    <s v="Actividades destinadas al desarrollo de programas "/>
    <s v="01_21"/>
    <x v="4"/>
    <n v="8"/>
    <x v="0"/>
    <n v="2"/>
    <x v="42"/>
    <s v="001_21"/>
    <x v="22"/>
    <x v="2"/>
    <x v="2"/>
    <x v="90"/>
    <x v="90"/>
    <n v="0"/>
    <s v="SIN DESCRIPCIÓN PARA DESTINOS 00"/>
    <n v="3071904.64"/>
    <n v="6000000"/>
    <n v="2336994.0099999998"/>
    <n v="2336994.0099999998"/>
    <n v="2336994.09"/>
    <n v="-8.0000000074505806E-2"/>
    <n v="2336994.09"/>
    <n v="778998.03"/>
    <n v="734910.63000000035"/>
    <n v="734910.63"/>
    <n v="0"/>
    <n v="0"/>
    <n v="2336994.0100000002"/>
  </r>
  <r>
    <s v="1.1-00-2101_218001_21236610"/>
    <s v="1.1-00-21"/>
    <x v="0"/>
    <x v="0"/>
    <x v="0"/>
    <x v="0"/>
    <s v="P"/>
    <s v="Actividades destinadas al desarrollo de programas "/>
    <s v="01_21"/>
    <x v="4"/>
    <n v="8"/>
    <x v="0"/>
    <n v="2"/>
    <x v="42"/>
    <s v="001_21"/>
    <x v="22"/>
    <x v="2"/>
    <x v="2"/>
    <x v="91"/>
    <x v="91"/>
    <n v="0"/>
    <s v="SIN DESCRIPCIÓN PARA DESTINOS 00"/>
    <n v="4941391.16"/>
    <n v="6000000"/>
    <n v="4717805.05"/>
    <n v="4717805.05"/>
    <n v="4717804.8499999996"/>
    <n v="0.20000000018626451"/>
    <n v="4717804.8499999996"/>
    <n v="3679578.73"/>
    <n v="223586.11000000034"/>
    <n v="223586.11"/>
    <n v="0"/>
    <n v="0"/>
    <n v="4717805.05"/>
  </r>
  <r>
    <s v="1.1-00-2102_211006_21937110"/>
    <s v="1.1-00-21"/>
    <x v="0"/>
    <x v="0"/>
    <x v="0"/>
    <x v="0"/>
    <s v="O"/>
    <s v="Actividades que realizan la función pública o cont"/>
    <s v="02_21"/>
    <x v="1"/>
    <n v="1"/>
    <x v="1"/>
    <n v="9"/>
    <x v="37"/>
    <s v="006_21"/>
    <x v="24"/>
    <x v="2"/>
    <x v="2"/>
    <x v="92"/>
    <x v="92"/>
    <n v="0"/>
    <s v="SIN DESCRIPCIÓN PARA DESTINOS 00"/>
    <n v="51947"/>
    <n v="0"/>
    <n v="51943.96"/>
    <n v="51943.96"/>
    <n v="32546.959999999999"/>
    <n v="19397"/>
    <n v="32546.959999999999"/>
    <n v="32546.959999999999"/>
    <n v="3.0400000000008731"/>
    <n v="0"/>
    <n v="0"/>
    <n v="0"/>
    <n v="51947"/>
  </r>
  <r>
    <s v="1.1-00-2108_213022_214037110"/>
    <s v="1.1-00-21"/>
    <x v="0"/>
    <x v="0"/>
    <x v="3"/>
    <x v="3"/>
    <s v="R"/>
    <s v="Solamente actividades específicas, distintas a las"/>
    <s v="08_21"/>
    <x v="5"/>
    <n v="3"/>
    <x v="5"/>
    <n v="40"/>
    <x v="30"/>
    <s v="022_21"/>
    <x v="6"/>
    <x v="2"/>
    <x v="2"/>
    <x v="92"/>
    <x v="92"/>
    <n v="0"/>
    <s v="SIN DESCRIPCIÓN PARA DESTINOS 00"/>
    <n v="0"/>
    <n v="25000"/>
    <n v="0"/>
    <n v="0"/>
    <n v="0"/>
    <n v="0"/>
    <n v="0"/>
    <n v="0"/>
    <n v="0"/>
    <n v="0"/>
    <n v="0"/>
    <n v="0"/>
    <n v="0"/>
  </r>
  <r>
    <s v="1.1-00-2101_218003_21437110"/>
    <s v="1.1-00-21"/>
    <x v="0"/>
    <x v="0"/>
    <x v="4"/>
    <x v="4"/>
    <s v="E"/>
    <s v="Actividades del sector público, que realiza en for"/>
    <s v="01_21"/>
    <x v="4"/>
    <n v="8"/>
    <x v="0"/>
    <n v="4"/>
    <x v="43"/>
    <s v="003_21"/>
    <x v="7"/>
    <x v="2"/>
    <x v="2"/>
    <x v="92"/>
    <x v="92"/>
    <n v="0"/>
    <s v="SIN DESCRIPCIÓN PARA DESTINOS 00"/>
    <n v="0"/>
    <n v="0"/>
    <n v="0"/>
    <n v="0"/>
    <n v="0"/>
    <n v="0"/>
    <n v="0"/>
    <n v="0"/>
    <n v="0"/>
    <n v="0"/>
    <n v="0"/>
    <n v="0"/>
    <n v="0"/>
  </r>
  <r>
    <s v="1.1-00-2118_212038_216037110"/>
    <s v="1.1-00-21"/>
    <x v="0"/>
    <x v="0"/>
    <x v="0"/>
    <x v="0"/>
    <s v="K"/>
    <s v="Proyectos de inversión sujetos a registro en la Ca"/>
    <s v="18_21"/>
    <x v="7"/>
    <n v="2"/>
    <x v="6"/>
    <n v="60"/>
    <x v="10"/>
    <s v="038_21"/>
    <x v="9"/>
    <x v="2"/>
    <x v="2"/>
    <x v="92"/>
    <x v="92"/>
    <n v="0"/>
    <s v="SIN DESCRIPCIÓN PARA DESTINOS 00"/>
    <n v="0"/>
    <n v="5000"/>
    <n v="0"/>
    <n v="0"/>
    <n v="0"/>
    <n v="0"/>
    <n v="0"/>
    <n v="0"/>
    <n v="0"/>
    <n v="0"/>
    <n v="0"/>
    <n v="0"/>
    <n v="0"/>
  </r>
  <r>
    <s v="1.1-00-2101_211005_21837110"/>
    <s v="1.1-00-21"/>
    <x v="0"/>
    <x v="0"/>
    <x v="0"/>
    <x v="0"/>
    <s v="M"/>
    <s v="Actividades de apoyo administrativo desarrolladas "/>
    <s v="01_21"/>
    <x v="4"/>
    <n v="1"/>
    <x v="1"/>
    <n v="8"/>
    <x v="44"/>
    <s v="005_21"/>
    <x v="29"/>
    <x v="2"/>
    <x v="2"/>
    <x v="92"/>
    <x v="92"/>
    <n v="0"/>
    <s v="SIN DESCRIPCIÓN PARA DESTINOS 00"/>
    <n v="0"/>
    <n v="50000"/>
    <n v="0"/>
    <n v="0"/>
    <n v="0"/>
    <n v="0"/>
    <n v="0"/>
    <n v="0"/>
    <n v="0"/>
    <n v="0"/>
    <n v="0"/>
    <n v="0"/>
    <n v="0"/>
  </r>
  <r>
    <s v="1.1-00-2104_218011_212037110"/>
    <s v="1.1-00-21"/>
    <x v="0"/>
    <x v="0"/>
    <x v="0"/>
    <x v="0"/>
    <s v="M"/>
    <s v="Actividades de apoyo administrativo desarrolladas "/>
    <s v="04_21"/>
    <x v="2"/>
    <n v="8"/>
    <x v="0"/>
    <n v="20"/>
    <x v="2"/>
    <s v="011_21"/>
    <x v="2"/>
    <x v="2"/>
    <x v="2"/>
    <x v="92"/>
    <x v="92"/>
    <n v="0"/>
    <s v="SIN DESCRIPCIÓN PARA DESTINOS 00"/>
    <n v="3128"/>
    <n v="0"/>
    <n v="3128"/>
    <n v="3128"/>
    <n v="3128"/>
    <n v="0"/>
    <n v="3128"/>
    <n v="3128"/>
    <n v="0"/>
    <n v="0"/>
    <n v="0"/>
    <n v="0"/>
    <n v="3128"/>
  </r>
  <r>
    <s v="2.6-06-2102_211007_211037211"/>
    <s v="2.6-06-21"/>
    <x v="2"/>
    <x v="0"/>
    <x v="0"/>
    <x v="0"/>
    <s v="O"/>
    <s v="Actividades que realizan la función pública o cont"/>
    <s v="02_21"/>
    <x v="1"/>
    <n v="1"/>
    <x v="1"/>
    <n v="10"/>
    <x v="1"/>
    <s v="007_21"/>
    <x v="1"/>
    <x v="2"/>
    <x v="2"/>
    <x v="93"/>
    <x v="93"/>
    <n v="1"/>
    <s v="CECOVIM - BDP"/>
    <n v="15000"/>
    <n v="0"/>
    <n v="0"/>
    <n v="0"/>
    <n v="0"/>
    <n v="0"/>
    <n v="0"/>
    <n v="0"/>
    <n v="15000"/>
    <n v="15000"/>
    <n v="0"/>
    <n v="0"/>
    <n v="0"/>
  </r>
  <r>
    <s v="2.6-06-2102_211007_211037212"/>
    <s v="2.6-06-21"/>
    <x v="2"/>
    <x v="0"/>
    <x v="0"/>
    <x v="0"/>
    <s v="O"/>
    <s v="Actividades que realizan la función pública o cont"/>
    <s v="02_21"/>
    <x v="1"/>
    <n v="1"/>
    <x v="1"/>
    <n v="10"/>
    <x v="1"/>
    <s v="007_21"/>
    <x v="1"/>
    <x v="2"/>
    <x v="2"/>
    <x v="93"/>
    <x v="93"/>
    <n v="2"/>
    <s v="NOS MOVEMOS SEGURAS - BDP"/>
    <n v="15000"/>
    <n v="0"/>
    <n v="0"/>
    <n v="0"/>
    <n v="0"/>
    <n v="0"/>
    <n v="0"/>
    <n v="0"/>
    <n v="15000"/>
    <n v="15000"/>
    <n v="0"/>
    <n v="0"/>
    <n v="0"/>
  </r>
  <r>
    <s v="2.6-06-2102_211007_211037213"/>
    <s v="2.6-06-21"/>
    <x v="2"/>
    <x v="0"/>
    <x v="0"/>
    <x v="0"/>
    <s v="O"/>
    <s v="Actividades que realizan la función pública o cont"/>
    <s v="02_21"/>
    <x v="1"/>
    <n v="1"/>
    <x v="1"/>
    <n v="10"/>
    <x v="1"/>
    <s v="007_21"/>
    <x v="1"/>
    <x v="2"/>
    <x v="2"/>
    <x v="93"/>
    <x v="93"/>
    <n v="3"/>
    <s v="EDUCANDO PARA LA IGUALDAD - BDP"/>
    <n v="19000"/>
    <n v="0"/>
    <n v="0"/>
    <n v="0"/>
    <n v="0"/>
    <n v="0"/>
    <n v="0"/>
    <n v="0"/>
    <n v="19000"/>
    <n v="19000"/>
    <n v="0"/>
    <n v="0"/>
    <n v="0"/>
  </r>
  <r>
    <s v="1.1-00-2102_211006_21937510"/>
    <s v="1.1-00-21"/>
    <x v="0"/>
    <x v="0"/>
    <x v="0"/>
    <x v="0"/>
    <s v="O"/>
    <s v="Actividades que realizan la función pública o cont"/>
    <s v="02_21"/>
    <x v="1"/>
    <n v="1"/>
    <x v="1"/>
    <n v="9"/>
    <x v="37"/>
    <s v="006_21"/>
    <x v="24"/>
    <x v="2"/>
    <x v="2"/>
    <x v="94"/>
    <x v="94"/>
    <n v="0"/>
    <s v="SIN DESCRIPCIÓN PARA DESTINOS 00"/>
    <n v="11842"/>
    <n v="0"/>
    <n v="3694.86"/>
    <n v="3694.86"/>
    <n v="1241.5999999999999"/>
    <n v="2453.2600000000002"/>
    <n v="1241.5999999999999"/>
    <n v="1241.5999999999999"/>
    <n v="8147.1399999999994"/>
    <n v="0"/>
    <n v="0"/>
    <n v="0"/>
    <n v="11842"/>
  </r>
  <r>
    <s v="1.1-00-2108_213022_214037510"/>
    <s v="1.1-00-21"/>
    <x v="0"/>
    <x v="0"/>
    <x v="3"/>
    <x v="3"/>
    <s v="R"/>
    <s v="Solamente actividades específicas, distintas a las"/>
    <s v="08_21"/>
    <x v="5"/>
    <n v="3"/>
    <x v="5"/>
    <n v="40"/>
    <x v="30"/>
    <s v="022_21"/>
    <x v="6"/>
    <x v="2"/>
    <x v="2"/>
    <x v="94"/>
    <x v="94"/>
    <n v="0"/>
    <s v="SIN DESCRIPCIÓN PARA DESTINOS 00"/>
    <n v="0"/>
    <n v="25000"/>
    <n v="0"/>
    <n v="0"/>
    <n v="0"/>
    <n v="0"/>
    <n v="0"/>
    <n v="0"/>
    <n v="0"/>
    <n v="0"/>
    <n v="0"/>
    <n v="0"/>
    <n v="0"/>
  </r>
  <r>
    <s v="1.1-00-2101_218003_21437510"/>
    <s v="1.1-00-21"/>
    <x v="0"/>
    <x v="0"/>
    <x v="4"/>
    <x v="4"/>
    <s v="E"/>
    <s v="Actividades del sector público, que realiza en for"/>
    <s v="01_21"/>
    <x v="4"/>
    <n v="8"/>
    <x v="0"/>
    <n v="4"/>
    <x v="43"/>
    <s v="003_21"/>
    <x v="7"/>
    <x v="2"/>
    <x v="2"/>
    <x v="94"/>
    <x v="94"/>
    <n v="0"/>
    <s v="SIN DESCRIPCIÓN PARA DESTINOS 00"/>
    <n v="0"/>
    <n v="0"/>
    <n v="0"/>
    <n v="0"/>
    <n v="0"/>
    <n v="0"/>
    <n v="0"/>
    <n v="0"/>
    <n v="0"/>
    <n v="0"/>
    <n v="0"/>
    <n v="0"/>
    <n v="0"/>
  </r>
  <r>
    <s v="1.1-00-2103_211010_211737510"/>
    <s v="1.1-00-21"/>
    <x v="0"/>
    <x v="0"/>
    <x v="5"/>
    <x v="5"/>
    <s v="O"/>
    <s v="Actividades que realizan la función pública o cont"/>
    <s v="03_21"/>
    <x v="6"/>
    <n v="1"/>
    <x v="1"/>
    <n v="17"/>
    <x v="9"/>
    <s v="010_21"/>
    <x v="8"/>
    <x v="2"/>
    <x v="2"/>
    <x v="94"/>
    <x v="94"/>
    <n v="0"/>
    <s v="SIN DESCRIPCIÓN PARA DESTINOS 00"/>
    <n v="2272"/>
    <n v="0"/>
    <n v="2272"/>
    <n v="2272"/>
    <n v="2272"/>
    <n v="0"/>
    <n v="2272"/>
    <n v="2272"/>
    <n v="0"/>
    <n v="0"/>
    <n v="0"/>
    <n v="0"/>
    <n v="2272"/>
  </r>
  <r>
    <s v="1.1-00-2118_212038_216037510"/>
    <s v="1.1-00-21"/>
    <x v="0"/>
    <x v="0"/>
    <x v="0"/>
    <x v="0"/>
    <s v="K"/>
    <s v="Proyectos de inversión sujetos a registro en la Ca"/>
    <s v="18_21"/>
    <x v="7"/>
    <n v="2"/>
    <x v="6"/>
    <n v="60"/>
    <x v="10"/>
    <s v="038_21"/>
    <x v="9"/>
    <x v="2"/>
    <x v="2"/>
    <x v="94"/>
    <x v="94"/>
    <n v="0"/>
    <s v="SIN DESCRIPCIÓN PARA DESTINOS 00"/>
    <n v="0"/>
    <n v="8000"/>
    <n v="0"/>
    <n v="0"/>
    <n v="0"/>
    <n v="0"/>
    <n v="0"/>
    <n v="0"/>
    <n v="0"/>
    <n v="0"/>
    <n v="0"/>
    <n v="0"/>
    <n v="0"/>
  </r>
  <r>
    <s v="1.1-00-2101_211005_21837510"/>
    <s v="1.1-00-21"/>
    <x v="0"/>
    <x v="0"/>
    <x v="0"/>
    <x v="0"/>
    <s v="M"/>
    <s v="Actividades de apoyo administrativo desarrolladas "/>
    <s v="01_21"/>
    <x v="4"/>
    <n v="1"/>
    <x v="1"/>
    <n v="8"/>
    <x v="44"/>
    <s v="005_21"/>
    <x v="29"/>
    <x v="2"/>
    <x v="2"/>
    <x v="94"/>
    <x v="94"/>
    <n v="0"/>
    <s v="SIN DESCRIPCIÓN PARA DESTINOS 00"/>
    <n v="3845.67"/>
    <n v="50000"/>
    <n v="3845.67"/>
    <n v="3845.67"/>
    <n v="3845.67"/>
    <n v="0"/>
    <n v="3845.67"/>
    <n v="3845.67"/>
    <n v="0"/>
    <n v="0"/>
    <n v="0"/>
    <n v="0"/>
    <n v="3845.67"/>
  </r>
  <r>
    <s v="1.1-00-2104_218011_212037510"/>
    <s v="1.1-00-21"/>
    <x v="0"/>
    <x v="0"/>
    <x v="0"/>
    <x v="0"/>
    <s v="M"/>
    <s v="Actividades de apoyo administrativo desarrolladas "/>
    <s v="04_21"/>
    <x v="2"/>
    <n v="8"/>
    <x v="0"/>
    <n v="20"/>
    <x v="2"/>
    <s v="011_21"/>
    <x v="2"/>
    <x v="2"/>
    <x v="2"/>
    <x v="94"/>
    <x v="94"/>
    <n v="0"/>
    <s v="SIN DESCRIPCIÓN PARA DESTINOS 00"/>
    <n v="5261"/>
    <n v="0"/>
    <n v="5261"/>
    <n v="5261"/>
    <n v="5261"/>
    <n v="0"/>
    <n v="5261"/>
    <n v="5261"/>
    <n v="0"/>
    <n v="0"/>
    <n v="0"/>
    <n v="0"/>
    <n v="5261"/>
  </r>
  <r>
    <s v="1.1-00-2104_218011_212037910"/>
    <s v="1.1-00-21"/>
    <x v="0"/>
    <x v="0"/>
    <x v="0"/>
    <x v="0"/>
    <s v="M"/>
    <s v="Actividades de apoyo administrativo desarrolladas "/>
    <s v="04_21"/>
    <x v="2"/>
    <n v="8"/>
    <x v="0"/>
    <n v="20"/>
    <x v="2"/>
    <s v="011_21"/>
    <x v="2"/>
    <x v="2"/>
    <x v="2"/>
    <x v="95"/>
    <x v="95"/>
    <n v="0"/>
    <s v="SIN DESCRIPCIÓN PARA DESTINOS 00"/>
    <n v="901"/>
    <n v="0"/>
    <n v="901"/>
    <n v="901"/>
    <n v="901"/>
    <n v="0"/>
    <n v="901"/>
    <n v="901"/>
    <n v="0"/>
    <n v="0"/>
    <n v="0"/>
    <n v="0"/>
    <n v="901"/>
  </r>
  <r>
    <s v="1.1-00-2105_218012_212137910"/>
    <s v="1.1-00-21"/>
    <x v="0"/>
    <x v="0"/>
    <x v="0"/>
    <x v="0"/>
    <s v="M"/>
    <s v="Actividades de apoyo administrativo desarrolladas "/>
    <s v="05_21"/>
    <x v="0"/>
    <n v="8"/>
    <x v="0"/>
    <n v="21"/>
    <x v="8"/>
    <s v="012_21"/>
    <x v="0"/>
    <x v="2"/>
    <x v="2"/>
    <x v="95"/>
    <x v="95"/>
    <n v="0"/>
    <s v="SIN DESCRIPCIÓN PARA DESTINOS 00"/>
    <n v="2999.76"/>
    <n v="0"/>
    <n v="2999.76"/>
    <n v="2999.76"/>
    <n v="2999.76"/>
    <n v="0"/>
    <n v="2999.76"/>
    <n v="2999.76"/>
    <n v="0"/>
    <n v="0"/>
    <n v="0"/>
    <n v="0"/>
    <n v="2999.76"/>
  </r>
  <r>
    <s v="1.1-00-2101_219004_21738110"/>
    <s v="1.1-00-21"/>
    <x v="0"/>
    <x v="0"/>
    <x v="0"/>
    <x v="0"/>
    <s v="E"/>
    <s v="Actividades del sector público, que realiza en for"/>
    <s v="01_21"/>
    <x v="4"/>
    <n v="9"/>
    <x v="4"/>
    <n v="7"/>
    <x v="5"/>
    <s v="004_21"/>
    <x v="5"/>
    <x v="2"/>
    <x v="2"/>
    <x v="96"/>
    <x v="96"/>
    <n v="0"/>
    <s v="SIN DESCRIPCIÓN PARA DESTINOS 00"/>
    <n v="23984.799999999999"/>
    <n v="15000"/>
    <n v="23984.799999999999"/>
    <n v="23984.799999999999"/>
    <n v="23984.799999999999"/>
    <n v="0"/>
    <n v="23984.799999999999"/>
    <n v="23984.799999999999"/>
    <n v="0"/>
    <n v="0"/>
    <n v="0"/>
    <n v="0"/>
    <n v="23984.799999999999"/>
  </r>
  <r>
    <s v="1.1-00-2104_218011_212038210"/>
    <s v="1.1-00-21"/>
    <x v="0"/>
    <x v="0"/>
    <x v="0"/>
    <x v="0"/>
    <s v="M"/>
    <s v="Actividades de apoyo administrativo desarrolladas "/>
    <s v="04_21"/>
    <x v="2"/>
    <n v="8"/>
    <x v="0"/>
    <n v="20"/>
    <x v="2"/>
    <s v="011_21"/>
    <x v="2"/>
    <x v="2"/>
    <x v="2"/>
    <x v="97"/>
    <x v="97"/>
    <n v="0"/>
    <s v="SIN DESCRIPCIÓN PARA DESTINOS 00"/>
    <n v="1000000"/>
    <n v="1000000"/>
    <n v="0"/>
    <n v="0"/>
    <n v="0"/>
    <n v="0"/>
    <n v="0"/>
    <n v="0"/>
    <n v="1000000"/>
    <n v="0"/>
    <n v="0"/>
    <n v="0"/>
    <n v="1000000"/>
  </r>
  <r>
    <s v="1.1-00-2102_211006_21938210"/>
    <s v="1.1-00-21"/>
    <x v="0"/>
    <x v="0"/>
    <x v="0"/>
    <x v="0"/>
    <s v="O"/>
    <s v="Actividades que realizan la función pública o cont"/>
    <s v="02_21"/>
    <x v="1"/>
    <n v="1"/>
    <x v="1"/>
    <n v="9"/>
    <x v="37"/>
    <s v="006_21"/>
    <x v="24"/>
    <x v="2"/>
    <x v="2"/>
    <x v="97"/>
    <x v="97"/>
    <n v="0"/>
    <s v="SIN DESCRIPCIÓN PARA DESTINOS 00"/>
    <n v="25000"/>
    <n v="0"/>
    <n v="25000"/>
    <n v="25000"/>
    <n v="25000"/>
    <n v="0"/>
    <n v="25000"/>
    <n v="25000"/>
    <n v="0"/>
    <n v="0"/>
    <n v="0"/>
    <n v="0"/>
    <n v="25000"/>
  </r>
  <r>
    <s v="1.1-00-2101_219004_21738210"/>
    <s v="1.1-00-21"/>
    <x v="0"/>
    <x v="0"/>
    <x v="0"/>
    <x v="0"/>
    <s v="E"/>
    <s v="Actividades del sector público, que realiza en for"/>
    <s v="01_21"/>
    <x v="4"/>
    <n v="9"/>
    <x v="4"/>
    <n v="7"/>
    <x v="5"/>
    <s v="004_21"/>
    <x v="5"/>
    <x v="2"/>
    <x v="2"/>
    <x v="97"/>
    <x v="97"/>
    <n v="0"/>
    <s v="SIN DESCRIPCIÓN PARA DESTINOS 00"/>
    <n v="138794"/>
    <n v="20000"/>
    <n v="138794"/>
    <n v="3306"/>
    <n v="3306"/>
    <n v="0"/>
    <n v="3306"/>
    <n v="3306"/>
    <n v="0"/>
    <n v="0"/>
    <n v="0"/>
    <n v="0"/>
    <n v="138794"/>
  </r>
  <r>
    <s v="1.1-00-2111_212028_215038210"/>
    <s v="1.1-00-21"/>
    <x v="0"/>
    <x v="0"/>
    <x v="0"/>
    <x v="0"/>
    <s v="E"/>
    <s v="Actividades del sector público, que realiza en for"/>
    <s v="11_21"/>
    <x v="11"/>
    <n v="2"/>
    <x v="6"/>
    <n v="50"/>
    <x v="25"/>
    <s v="028_21"/>
    <x v="21"/>
    <x v="2"/>
    <x v="2"/>
    <x v="97"/>
    <x v="97"/>
    <n v="0"/>
    <s v="SIN DESCRIPCIÓN PARA DESTINOS 00"/>
    <n v="368972.79999999999"/>
    <n v="0"/>
    <n v="368972.79999999999"/>
    <n v="368972.79999999999"/>
    <n v="368972.79999999999"/>
    <n v="0"/>
    <n v="368972.79999999999"/>
    <n v="368972.79999999999"/>
    <n v="0"/>
    <n v="0"/>
    <n v="0"/>
    <n v="0"/>
    <n v="368972.79999999999"/>
  </r>
  <r>
    <s v="1.1-00-2105_218012_212138210"/>
    <s v="1.1-00-21"/>
    <x v="0"/>
    <x v="0"/>
    <x v="0"/>
    <x v="0"/>
    <s v="M"/>
    <s v="Actividades de apoyo administrativo desarrolladas "/>
    <s v="05_21"/>
    <x v="0"/>
    <n v="8"/>
    <x v="0"/>
    <n v="21"/>
    <x v="8"/>
    <s v="012_21"/>
    <x v="0"/>
    <x v="2"/>
    <x v="2"/>
    <x v="97"/>
    <x v="97"/>
    <n v="0"/>
    <s v="SIN DESCRIPCIÓN PARA DESTINOS 00"/>
    <n v="563705.48"/>
    <n v="0"/>
    <n v="563705.48"/>
    <n v="563705.48"/>
    <n v="563705.48"/>
    <n v="0"/>
    <n v="563705.48"/>
    <n v="285244"/>
    <n v="0"/>
    <n v="0"/>
    <n v="0"/>
    <n v="0"/>
    <n v="563705.48"/>
  </r>
  <r>
    <s v="1.1-00-2109_217023_214338210"/>
    <s v="1.1-00-21"/>
    <x v="0"/>
    <x v="0"/>
    <x v="8"/>
    <x v="8"/>
    <s v="E"/>
    <s v="Actividades del sector público, que realiza en for"/>
    <s v="09_21"/>
    <x v="10"/>
    <n v="7"/>
    <x v="8"/>
    <n v="43"/>
    <x v="33"/>
    <s v="023_21"/>
    <x v="12"/>
    <x v="2"/>
    <x v="2"/>
    <x v="97"/>
    <x v="97"/>
    <n v="0"/>
    <s v="SIN DESCRIPCIÓN PARA DESTINOS 00"/>
    <n v="336400"/>
    <n v="1500000"/>
    <n v="336400"/>
    <n v="37120"/>
    <n v="37120"/>
    <n v="0"/>
    <n v="37120"/>
    <n v="37120"/>
    <n v="0"/>
    <n v="0"/>
    <n v="0"/>
    <n v="0"/>
    <n v="336400"/>
  </r>
  <r>
    <s v="1.1-00-2106_219039_216138210"/>
    <s v="1.1-00-21"/>
    <x v="0"/>
    <x v="0"/>
    <x v="9"/>
    <x v="9"/>
    <s v="R"/>
    <s v="Solamente actividades específicas, distintas a las"/>
    <s v="06_21"/>
    <x v="8"/>
    <n v="9"/>
    <x v="4"/>
    <n v="61"/>
    <x v="39"/>
    <s v="039_21"/>
    <x v="26"/>
    <x v="2"/>
    <x v="2"/>
    <x v="97"/>
    <x v="97"/>
    <n v="0"/>
    <s v="SIN DESCRIPCIÓN PARA DESTINOS 00"/>
    <n v="10000"/>
    <n v="0"/>
    <n v="10000"/>
    <n v="10000"/>
    <n v="10000"/>
    <n v="0"/>
    <n v="10000"/>
    <n v="10000"/>
    <n v="0"/>
    <n v="0"/>
    <n v="0"/>
    <n v="0"/>
    <n v="10000"/>
  </r>
  <r>
    <s v="1.1-00-2105_218012_212139110"/>
    <s v="1.1-00-21"/>
    <x v="0"/>
    <x v="0"/>
    <x v="0"/>
    <x v="0"/>
    <s v="M"/>
    <s v="Actividades de apoyo administrativo desarrolladas "/>
    <s v="05_21"/>
    <x v="0"/>
    <n v="8"/>
    <x v="0"/>
    <n v="21"/>
    <x v="8"/>
    <s v="012_21"/>
    <x v="0"/>
    <x v="2"/>
    <x v="2"/>
    <x v="98"/>
    <x v="98"/>
    <n v="0"/>
    <s v="SIN DESCRIPCIÓN PARA DESTINOS 00"/>
    <n v="745782.28"/>
    <n v="750000"/>
    <n v="745782.28"/>
    <n v="745782.28"/>
    <n v="745782.28"/>
    <n v="0"/>
    <n v="745782.28"/>
    <n v="745782.28"/>
    <n v="0"/>
    <n v="0"/>
    <n v="0"/>
    <n v="0"/>
    <n v="745782.28"/>
  </r>
  <r>
    <s v="2.6-06-2004_218011_211939210"/>
    <s v="2.6-06-20"/>
    <x v="12"/>
    <x v="0"/>
    <x v="0"/>
    <x v="0"/>
    <s v="M"/>
    <s v="Actividades de apoyo administrativo desarrolladas "/>
    <s v="04_21"/>
    <x v="2"/>
    <n v="8"/>
    <x v="0"/>
    <n v="19"/>
    <x v="29"/>
    <s v="011_21"/>
    <x v="2"/>
    <x v="2"/>
    <x v="2"/>
    <x v="64"/>
    <x v="64"/>
    <n v="0"/>
    <s v="SIN DESCRIPCIÓN PARA DESTINOS 00"/>
    <n v="38748.82"/>
    <n v="0"/>
    <n v="38748.82"/>
    <n v="38748.82"/>
    <n v="38748.82"/>
    <n v="0"/>
    <n v="38748.82"/>
    <n v="38748.82"/>
    <n v="0"/>
    <n v="0"/>
    <n v="0"/>
    <n v="0"/>
    <n v="38748.82"/>
  </r>
  <r>
    <s v="2.6-03-2004_218011_211939210"/>
    <s v="2.6-03-20"/>
    <x v="13"/>
    <x v="0"/>
    <x v="0"/>
    <x v="0"/>
    <s v="M"/>
    <s v="Actividades de apoyo administrativo desarrolladas "/>
    <s v="04_21"/>
    <x v="2"/>
    <n v="8"/>
    <x v="0"/>
    <n v="19"/>
    <x v="29"/>
    <s v="011_21"/>
    <x v="2"/>
    <x v="2"/>
    <x v="2"/>
    <x v="64"/>
    <x v="64"/>
    <n v="0"/>
    <s v="SIN DESCRIPCIÓN PARA DESTINOS 00"/>
    <n v="0.95"/>
    <n v="0"/>
    <n v="0.95"/>
    <n v="0.95"/>
    <n v="0.95"/>
    <n v="0"/>
    <n v="0.95"/>
    <n v="0.95"/>
    <n v="0"/>
    <n v="0"/>
    <n v="0"/>
    <n v="0"/>
    <n v="0.95"/>
  </r>
  <r>
    <s v="2.5-03-2004_218011_211939210"/>
    <s v="2.5-03-20"/>
    <x v="14"/>
    <x v="0"/>
    <x v="0"/>
    <x v="0"/>
    <s v="M"/>
    <s v="Actividades de apoyo administrativo desarrolladas "/>
    <s v="04_21"/>
    <x v="2"/>
    <n v="8"/>
    <x v="0"/>
    <n v="19"/>
    <x v="29"/>
    <s v="011_21"/>
    <x v="2"/>
    <x v="2"/>
    <x v="2"/>
    <x v="64"/>
    <x v="64"/>
    <n v="0"/>
    <s v="SIN DESCRIPCIÓN PARA DESTINOS 00"/>
    <n v="1172323.03"/>
    <n v="0"/>
    <n v="1172323.03"/>
    <n v="1172323.03"/>
    <n v="1172323.03"/>
    <n v="0"/>
    <n v="1172323.03"/>
    <n v="1172323.03"/>
    <n v="0"/>
    <n v="0"/>
    <n v="0"/>
    <n v="0"/>
    <n v="1172323.03"/>
  </r>
  <r>
    <s v="2.6-04-2004_218011_211939210"/>
    <s v="2.6-04-20"/>
    <x v="15"/>
    <x v="0"/>
    <x v="0"/>
    <x v="0"/>
    <s v="M"/>
    <s v="Actividades de apoyo administrativo desarrolladas "/>
    <s v="04_21"/>
    <x v="2"/>
    <n v="8"/>
    <x v="0"/>
    <n v="19"/>
    <x v="29"/>
    <s v="011_21"/>
    <x v="2"/>
    <x v="2"/>
    <x v="2"/>
    <x v="64"/>
    <x v="64"/>
    <n v="0"/>
    <s v="SIN DESCRIPCIÓN PARA DESTINOS 00"/>
    <n v="0.14000000000000001"/>
    <n v="0"/>
    <n v="0.14000000000000001"/>
    <n v="0.14000000000000001"/>
    <n v="0.14000000000000001"/>
    <n v="0"/>
    <n v="0.14000000000000001"/>
    <n v="0.14000000000000001"/>
    <n v="0"/>
    <n v="0"/>
    <n v="0"/>
    <n v="0"/>
    <n v="0.14000000000000001"/>
  </r>
  <r>
    <s v="2.6-08-2004_218011_211939210"/>
    <s v="2.6-08-20"/>
    <x v="16"/>
    <x v="0"/>
    <x v="0"/>
    <x v="0"/>
    <s v="M"/>
    <s v="Actividades de apoyo administrativo desarrolladas "/>
    <s v="04_21"/>
    <x v="2"/>
    <n v="8"/>
    <x v="0"/>
    <n v="19"/>
    <x v="29"/>
    <s v="011_21"/>
    <x v="2"/>
    <x v="2"/>
    <x v="2"/>
    <x v="64"/>
    <x v="64"/>
    <n v="0"/>
    <s v="SIN DESCRIPCIÓN PARA DESTINOS 00"/>
    <n v="12017.12"/>
    <n v="0"/>
    <n v="12017.12"/>
    <n v="12017.12"/>
    <n v="12017.12"/>
    <n v="0"/>
    <n v="12017.12"/>
    <n v="12017.12"/>
    <n v="0"/>
    <n v="0"/>
    <n v="0"/>
    <n v="0"/>
    <n v="12017.12"/>
  </r>
  <r>
    <s v="2.5-02-2004_218011_211939210"/>
    <s v="2.5-02-20"/>
    <x v="17"/>
    <x v="0"/>
    <x v="0"/>
    <x v="0"/>
    <s v="M"/>
    <s v="Actividades de apoyo administrativo desarrolladas "/>
    <s v="04_21"/>
    <x v="2"/>
    <n v="8"/>
    <x v="0"/>
    <n v="19"/>
    <x v="29"/>
    <s v="011_21"/>
    <x v="2"/>
    <x v="2"/>
    <x v="2"/>
    <x v="64"/>
    <x v="64"/>
    <n v="0"/>
    <s v="SIN DESCRIPCIÓN PARA DESTINOS 00"/>
    <n v="77785.56"/>
    <n v="0"/>
    <n v="77785.56"/>
    <n v="77785.56"/>
    <n v="77785.56"/>
    <n v="0"/>
    <n v="77785.56"/>
    <n v="77785.56"/>
    <n v="0"/>
    <n v="0"/>
    <n v="0"/>
    <n v="0"/>
    <n v="77785.56"/>
  </r>
  <r>
    <s v="2.6-09-2004_218011_211939210"/>
    <s v="2.6-09-20"/>
    <x v="18"/>
    <x v="0"/>
    <x v="0"/>
    <x v="0"/>
    <s v="M"/>
    <s v="Actividades de apoyo administrativo desarrolladas "/>
    <s v="04_21"/>
    <x v="2"/>
    <n v="8"/>
    <x v="0"/>
    <n v="19"/>
    <x v="29"/>
    <s v="011_21"/>
    <x v="2"/>
    <x v="2"/>
    <x v="2"/>
    <x v="64"/>
    <x v="64"/>
    <n v="0"/>
    <s v="SIN DESCRIPCIÓN PARA DESTINOS 00"/>
    <n v="3002.92"/>
    <n v="0"/>
    <n v="3002.92"/>
    <n v="3002.92"/>
    <n v="3002.92"/>
    <n v="0"/>
    <n v="3002.92"/>
    <n v="3002.92"/>
    <n v="0"/>
    <n v="0"/>
    <n v="0"/>
    <n v="0"/>
    <n v="3002.92"/>
  </r>
  <r>
    <s v="2.6-01-2004_218011_211939210"/>
    <s v="2.6-01-20"/>
    <x v="19"/>
    <x v="0"/>
    <x v="0"/>
    <x v="0"/>
    <s v="M"/>
    <s v="Actividades de apoyo administrativo desarrolladas "/>
    <s v="04_21"/>
    <x v="2"/>
    <n v="8"/>
    <x v="0"/>
    <n v="19"/>
    <x v="29"/>
    <s v="011_21"/>
    <x v="2"/>
    <x v="2"/>
    <x v="2"/>
    <x v="64"/>
    <x v="64"/>
    <n v="0"/>
    <s v="SIN DESCRIPCIÓN PARA DESTINOS 00"/>
    <n v="1587225.17"/>
    <n v="0"/>
    <n v="1587225.17"/>
    <n v="1587225.17"/>
    <n v="1587225.17"/>
    <n v="0"/>
    <n v="1587225.17"/>
    <n v="1587225.17"/>
    <n v="0"/>
    <n v="0"/>
    <n v="0"/>
    <n v="0"/>
    <n v="1587225.17"/>
  </r>
  <r>
    <s v="2.6-05-2004_218011_211939210"/>
    <s v="2.6-05-20"/>
    <x v="20"/>
    <x v="0"/>
    <x v="0"/>
    <x v="0"/>
    <s v="M"/>
    <s v="Actividades de apoyo administrativo desarrolladas "/>
    <s v="04_21"/>
    <x v="2"/>
    <n v="8"/>
    <x v="0"/>
    <n v="19"/>
    <x v="29"/>
    <s v="011_21"/>
    <x v="2"/>
    <x v="2"/>
    <x v="2"/>
    <x v="64"/>
    <x v="64"/>
    <n v="0"/>
    <s v="SIN DESCRIPCIÓN PARA DESTINOS 00"/>
    <n v="696.41"/>
    <n v="0"/>
    <n v="696.41"/>
    <n v="696.41"/>
    <n v="696.41"/>
    <n v="0"/>
    <n v="696.41"/>
    <n v="696.41"/>
    <n v="0"/>
    <n v="0"/>
    <n v="0"/>
    <n v="0"/>
    <n v="696.41"/>
  </r>
  <r>
    <s v="1.1-00-2105_218012_212139220"/>
    <s v="1.1-00-21"/>
    <x v="0"/>
    <x v="0"/>
    <x v="0"/>
    <x v="0"/>
    <s v="M"/>
    <s v="Actividades de apoyo administrativo desarrolladas "/>
    <s v="05_21"/>
    <x v="0"/>
    <n v="8"/>
    <x v="0"/>
    <n v="21"/>
    <x v="8"/>
    <s v="012_21"/>
    <x v="0"/>
    <x v="2"/>
    <x v="2"/>
    <x v="99"/>
    <x v="99"/>
    <n v="0"/>
    <s v="SIN DESCRIPCIÓN PARA DESTINOS 00"/>
    <n v="1218013.78"/>
    <n v="450000"/>
    <n v="1218013.78"/>
    <n v="1218013.78"/>
    <n v="1168013.78"/>
    <n v="50000"/>
    <n v="1168013.78"/>
    <n v="1168013.78"/>
    <n v="0"/>
    <n v="0"/>
    <n v="200000"/>
    <n v="0"/>
    <n v="1418013.78"/>
  </r>
  <r>
    <s v="1.1-00-2118_215037_215939220"/>
    <s v="1.1-00-21"/>
    <x v="0"/>
    <x v="0"/>
    <x v="2"/>
    <x v="2"/>
    <s v="R"/>
    <s v="Solamente actividades específicas, distintas a las"/>
    <s v="18_21"/>
    <x v="7"/>
    <n v="5"/>
    <x v="3"/>
    <n v="59"/>
    <x v="15"/>
    <s v="037_21"/>
    <x v="14"/>
    <x v="2"/>
    <x v="2"/>
    <x v="99"/>
    <x v="99"/>
    <n v="0"/>
    <s v="SIN DESCRIPCIÓN PARA DESTINOS 00"/>
    <n v="7024968"/>
    <n v="6500000"/>
    <n v="7024968"/>
    <n v="7024968"/>
    <n v="7024968"/>
    <n v="0"/>
    <n v="7034336"/>
    <n v="7024968"/>
    <n v="0"/>
    <n v="0"/>
    <n v="0"/>
    <n v="0"/>
    <n v="7024968"/>
  </r>
  <r>
    <s v="1.1-00-2102_211009_211639220"/>
    <s v="1.1-00-21"/>
    <x v="0"/>
    <x v="0"/>
    <x v="0"/>
    <x v="0"/>
    <s v="O"/>
    <s v="Actividades que realizan la función pública o cont"/>
    <s v="02_21"/>
    <x v="1"/>
    <n v="1"/>
    <x v="1"/>
    <n v="16"/>
    <x v="40"/>
    <s v="009_21"/>
    <x v="27"/>
    <x v="2"/>
    <x v="2"/>
    <x v="99"/>
    <x v="99"/>
    <n v="0"/>
    <s v="SIN DESCRIPCIÓN PARA DESTINOS 00"/>
    <n v="228727.64"/>
    <n v="0"/>
    <n v="228727.64"/>
    <n v="228727.64"/>
    <n v="228727.64"/>
    <n v="0"/>
    <n v="228727.64"/>
    <n v="228727.64"/>
    <n v="0"/>
    <n v="0"/>
    <n v="0"/>
    <n v="0"/>
    <n v="228727.64"/>
  </r>
  <r>
    <s v="1.1-00-2104_218011_212039220"/>
    <s v="1.1-00-21"/>
    <x v="0"/>
    <x v="0"/>
    <x v="0"/>
    <x v="0"/>
    <s v="M"/>
    <s v="Actividades de apoyo administrativo desarrolladas "/>
    <s v="04_21"/>
    <x v="2"/>
    <n v="8"/>
    <x v="0"/>
    <n v="20"/>
    <x v="2"/>
    <s v="011_21"/>
    <x v="2"/>
    <x v="2"/>
    <x v="2"/>
    <x v="99"/>
    <x v="99"/>
    <n v="0"/>
    <s v="SIN DESCRIPCIÓN PARA DESTINOS 00"/>
    <n v="27625"/>
    <n v="0"/>
    <n v="27625"/>
    <n v="27625"/>
    <n v="27625"/>
    <n v="0"/>
    <n v="27625"/>
    <n v="27625"/>
    <n v="0"/>
    <n v="0"/>
    <n v="0"/>
    <n v="0"/>
    <n v="27625"/>
  </r>
  <r>
    <s v="1.1-00-2109_217023_214339220"/>
    <s v="1.1-00-21"/>
    <x v="0"/>
    <x v="0"/>
    <x v="8"/>
    <x v="8"/>
    <s v="E"/>
    <s v="Actividades del sector público, que realiza en for"/>
    <s v="09_21"/>
    <x v="10"/>
    <n v="7"/>
    <x v="8"/>
    <n v="43"/>
    <x v="33"/>
    <s v="023_21"/>
    <x v="12"/>
    <x v="2"/>
    <x v="2"/>
    <x v="99"/>
    <x v="99"/>
    <n v="0"/>
    <s v="SIN DESCRIPCIÓN PARA DESTINOS 00"/>
    <n v="0"/>
    <n v="0"/>
    <n v="0"/>
    <n v="0"/>
    <n v="0"/>
    <n v="0"/>
    <n v="0"/>
    <n v="0"/>
    <n v="0"/>
    <n v="0"/>
    <n v="0"/>
    <n v="0"/>
    <n v="0"/>
  </r>
  <r>
    <s v="1.1-00-2108_213022_214139410"/>
    <s v="1.1-00-21"/>
    <x v="0"/>
    <x v="0"/>
    <x v="3"/>
    <x v="3"/>
    <s v="R"/>
    <s v="Solamente actividades específicas, distintas a las"/>
    <s v="08_21"/>
    <x v="5"/>
    <n v="3"/>
    <x v="5"/>
    <n v="41"/>
    <x v="6"/>
    <s v="022_21"/>
    <x v="6"/>
    <x v="2"/>
    <x v="2"/>
    <x v="100"/>
    <x v="100"/>
    <n v="0"/>
    <s v="SIN DESCRIPCIÓN PARA DESTINOS 00"/>
    <n v="11847.8"/>
    <n v="0"/>
    <n v="11847.8"/>
    <n v="11847.8"/>
    <n v="8899.4"/>
    <n v="2948.3999999999996"/>
    <n v="8899.4"/>
    <n v="8899.4"/>
    <n v="0"/>
    <n v="0"/>
    <n v="0"/>
    <n v="0"/>
    <n v="11847.8"/>
  </r>
  <r>
    <s v="1.1-00-2105_218012_212139410"/>
    <s v="1.1-00-21"/>
    <x v="0"/>
    <x v="0"/>
    <x v="0"/>
    <x v="0"/>
    <s v="M"/>
    <s v="Actividades de apoyo administrativo desarrolladas "/>
    <s v="05_21"/>
    <x v="0"/>
    <n v="8"/>
    <x v="0"/>
    <n v="21"/>
    <x v="8"/>
    <s v="012_21"/>
    <x v="0"/>
    <x v="2"/>
    <x v="2"/>
    <x v="100"/>
    <x v="100"/>
    <n v="0"/>
    <s v="SIN DESCRIPCIÓN PARA DESTINOS 00"/>
    <n v="14262053.539999999"/>
    <n v="10000000"/>
    <n v="13115562.76"/>
    <n v="13115562.76"/>
    <n v="13115562.76"/>
    <n v="0"/>
    <n v="13115562.76"/>
    <n v="11990186.529999999"/>
    <n v="1146490.7799999993"/>
    <n v="0"/>
    <n v="0"/>
    <n v="0"/>
    <n v="14262053.539999999"/>
  </r>
  <r>
    <s v="1.1-00-2104_218011_212039410"/>
    <s v="1.1-00-21"/>
    <x v="0"/>
    <x v="0"/>
    <x v="0"/>
    <x v="0"/>
    <s v="M"/>
    <s v="Actividades de apoyo administrativo desarrolladas "/>
    <s v="04_21"/>
    <x v="2"/>
    <n v="8"/>
    <x v="0"/>
    <n v="20"/>
    <x v="2"/>
    <s v="011_21"/>
    <x v="2"/>
    <x v="2"/>
    <x v="2"/>
    <x v="100"/>
    <x v="100"/>
    <n v="0"/>
    <s v="SIN DESCRIPCIÓN PARA DESTINOS 00"/>
    <n v="268917"/>
    <n v="0"/>
    <n v="268917"/>
    <n v="268917"/>
    <n v="268917"/>
    <n v="0"/>
    <n v="268917"/>
    <n v="268917"/>
    <n v="0"/>
    <n v="0"/>
    <n v="0"/>
    <n v="0"/>
    <n v="268917"/>
  </r>
  <r>
    <s v="1.1-00-2104_218011_212039420"/>
    <s v="1.1-00-21"/>
    <x v="0"/>
    <x v="0"/>
    <x v="0"/>
    <x v="0"/>
    <s v="M"/>
    <s v="Actividades de apoyo administrativo desarrolladas "/>
    <s v="04_21"/>
    <x v="2"/>
    <n v="8"/>
    <x v="0"/>
    <n v="20"/>
    <x v="2"/>
    <s v="011_21"/>
    <x v="2"/>
    <x v="2"/>
    <x v="2"/>
    <x v="101"/>
    <x v="101"/>
    <n v="0"/>
    <s v="SIN DESCRIPCIÓN PARA DESTINOS 00"/>
    <n v="227205.08"/>
    <n v="300000"/>
    <n v="228676.58"/>
    <n v="228676.58"/>
    <n v="228676.58"/>
    <n v="0"/>
    <n v="226540.01"/>
    <n v="207277.96"/>
    <n v="-1471.5"/>
    <n v="0"/>
    <n v="1471.5"/>
    <n v="0"/>
    <n v="228676.58"/>
  </r>
  <r>
    <s v="1.1-00-2104_218011_212039510"/>
    <s v="1.1-00-21"/>
    <x v="0"/>
    <x v="0"/>
    <x v="0"/>
    <x v="0"/>
    <s v="M"/>
    <s v="Actividades de apoyo administrativo desarrolladas "/>
    <s v="04_21"/>
    <x v="2"/>
    <n v="8"/>
    <x v="0"/>
    <n v="20"/>
    <x v="2"/>
    <s v="011_21"/>
    <x v="2"/>
    <x v="2"/>
    <x v="2"/>
    <x v="102"/>
    <x v="102"/>
    <n v="0"/>
    <s v="SIN DESCRIPCIÓN PARA DESTINOS 00"/>
    <n v="0"/>
    <n v="300000"/>
    <n v="0"/>
    <n v="0"/>
    <n v="0"/>
    <n v="0"/>
    <n v="0"/>
    <n v="0"/>
    <n v="0"/>
    <n v="0"/>
    <n v="0"/>
    <n v="0"/>
    <n v="0"/>
  </r>
  <r>
    <s v="1.1-00-2108_213022_214039610"/>
    <s v="1.1-00-21"/>
    <x v="0"/>
    <x v="0"/>
    <x v="3"/>
    <x v="3"/>
    <s v="R"/>
    <s v="Solamente actividades específicas, distintas a las"/>
    <s v="08_21"/>
    <x v="5"/>
    <n v="3"/>
    <x v="5"/>
    <n v="40"/>
    <x v="30"/>
    <s v="022_21"/>
    <x v="6"/>
    <x v="2"/>
    <x v="2"/>
    <x v="103"/>
    <x v="103"/>
    <n v="0"/>
    <s v="SIN DESCRIPCIÓN PARA DESTINOS 00"/>
    <n v="8557.5"/>
    <n v="0"/>
    <n v="8557.5"/>
    <n v="8557.5"/>
    <n v="8557.5"/>
    <n v="0"/>
    <n v="8557.5"/>
    <n v="8557.5"/>
    <n v="0"/>
    <n v="0"/>
    <n v="0"/>
    <n v="0"/>
    <n v="8557.5"/>
  </r>
  <r>
    <s v="1.1-00-2108_213022_214139620"/>
    <s v="1.1-00-21"/>
    <x v="0"/>
    <x v="0"/>
    <x v="3"/>
    <x v="3"/>
    <s v="R"/>
    <s v="Solamente actividades específicas, distintas a las"/>
    <s v="08_21"/>
    <x v="5"/>
    <n v="3"/>
    <x v="5"/>
    <n v="41"/>
    <x v="6"/>
    <s v="022_21"/>
    <x v="6"/>
    <x v="2"/>
    <x v="2"/>
    <x v="104"/>
    <x v="104"/>
    <n v="0"/>
    <s v="SIN DESCRIPCIÓN PARA DESTINOS 00"/>
    <n v="0"/>
    <n v="120000"/>
    <n v="0"/>
    <n v="0"/>
    <n v="0"/>
    <n v="0"/>
    <n v="0"/>
    <n v="0"/>
    <n v="0"/>
    <n v="0"/>
    <n v="0"/>
    <n v="0"/>
    <n v="0"/>
  </r>
  <r>
    <s v="1.1-00-2105_218012_212139620"/>
    <s v="1.1-00-21"/>
    <x v="0"/>
    <x v="0"/>
    <x v="0"/>
    <x v="0"/>
    <s v="M"/>
    <s v="Actividades de apoyo administrativo desarrolladas "/>
    <s v="05_21"/>
    <x v="0"/>
    <n v="8"/>
    <x v="0"/>
    <n v="21"/>
    <x v="8"/>
    <s v="012_21"/>
    <x v="0"/>
    <x v="2"/>
    <x v="2"/>
    <x v="104"/>
    <x v="104"/>
    <n v="0"/>
    <s v="SIN DESCRIPCIÓN PARA DESTINOS 00"/>
    <n v="19489.25"/>
    <n v="20000"/>
    <n v="19489.25"/>
    <n v="19489.25"/>
    <n v="19489.25"/>
    <n v="0"/>
    <n v="19489.25"/>
    <n v="19489.25"/>
    <n v="0"/>
    <n v="0"/>
    <n v="0"/>
    <n v="0"/>
    <n v="19489.25"/>
  </r>
  <r>
    <s v="1.1-00-2113_218031_215342110"/>
    <s v="1.1-00-21"/>
    <x v="0"/>
    <x v="0"/>
    <x v="11"/>
    <x v="11"/>
    <s v="R"/>
    <s v="Solamente actividades específicas, distintas a las"/>
    <s v="13_21"/>
    <x v="12"/>
    <n v="8"/>
    <x v="0"/>
    <n v="53"/>
    <x v="45"/>
    <s v="031_21"/>
    <x v="30"/>
    <x v="3"/>
    <x v="3"/>
    <x v="105"/>
    <x v="105"/>
    <n v="0"/>
    <s v="SIN DESCRIPCIÓN PARA DESTINOS 00"/>
    <n v="4000000"/>
    <n v="4000000"/>
    <n v="4490773.7"/>
    <n v="4490773.7"/>
    <n v="4461114"/>
    <n v="29659.700000000186"/>
    <n v="4461114"/>
    <n v="4461114"/>
    <n v="-490773.70000000019"/>
    <n v="0"/>
    <n v="2096877.2800000003"/>
    <n v="0"/>
    <n v="6096877.2800000003"/>
  </r>
  <r>
    <s v="1.1-00-2110_219026_214842110"/>
    <s v="1.1-00-21"/>
    <x v="0"/>
    <x v="0"/>
    <x v="9"/>
    <x v="9"/>
    <s v="R"/>
    <s v="Solamente actividades específicas, distintas a las"/>
    <s v="10_21"/>
    <x v="13"/>
    <n v="9"/>
    <x v="4"/>
    <n v="48"/>
    <x v="39"/>
    <s v="026_21"/>
    <x v="31"/>
    <x v="3"/>
    <x v="3"/>
    <x v="105"/>
    <x v="105"/>
    <n v="0"/>
    <s v="SIN DESCRIPCIÓN PARA DESTINOS 00"/>
    <n v="29990000"/>
    <n v="30000000"/>
    <n v="25010455.390000001"/>
    <n v="25010455.390000001"/>
    <n v="25010455.390000001"/>
    <n v="0"/>
    <n v="25010455.390000001"/>
    <n v="25010455.390000001"/>
    <n v="4979544.6099999994"/>
    <n v="4979544.6100000003"/>
    <n v="0"/>
    <n v="0"/>
    <n v="25010455.390000001"/>
  </r>
  <r>
    <s v="1.1-00-2115_211033_215542110"/>
    <s v="1.1-00-21"/>
    <x v="0"/>
    <x v="0"/>
    <x v="6"/>
    <x v="6"/>
    <s v="R"/>
    <s v="Solamente actividades específicas, distintas a las"/>
    <s v="15_21"/>
    <x v="14"/>
    <n v="1"/>
    <x v="1"/>
    <n v="55"/>
    <x v="46"/>
    <s v="033_21"/>
    <x v="32"/>
    <x v="3"/>
    <x v="3"/>
    <x v="105"/>
    <x v="105"/>
    <n v="0"/>
    <s v="SIN DESCRIPCIÓN PARA DESTINOS 00"/>
    <n v="6237094"/>
    <n v="5000000"/>
    <n v="5616368.75"/>
    <n v="5616368.75"/>
    <n v="5616368.75"/>
    <n v="0"/>
    <n v="5616368.75"/>
    <n v="5616368.75"/>
    <n v="620725.25"/>
    <n v="0"/>
    <n v="0"/>
    <n v="0"/>
    <n v="6237094"/>
  </r>
  <r>
    <s v="1.1-00-2111_212029_215142110"/>
    <s v="1.1-00-21"/>
    <x v="0"/>
    <x v="0"/>
    <x v="0"/>
    <x v="0"/>
    <s v="E"/>
    <s v="Actividades del sector público, que realiza en for"/>
    <s v="11_21"/>
    <x v="11"/>
    <n v="2"/>
    <x v="6"/>
    <n v="51"/>
    <x v="16"/>
    <s v="029_21"/>
    <x v="15"/>
    <x v="3"/>
    <x v="3"/>
    <x v="105"/>
    <x v="105"/>
    <n v="0"/>
    <s v="SIN DESCRIPCIÓN PARA DESTINOS 00"/>
    <n v="1286112.99"/>
    <n v="1286112.99"/>
    <n v="817313"/>
    <n v="817313"/>
    <n v="817313"/>
    <n v="0"/>
    <n v="817313"/>
    <n v="817313"/>
    <n v="468799.99"/>
    <n v="0"/>
    <n v="0"/>
    <n v="0"/>
    <n v="1286112.99"/>
  </r>
  <r>
    <s v="1.1-00-2104_218011_212042110"/>
    <s v="1.1-00-21"/>
    <x v="0"/>
    <x v="0"/>
    <x v="0"/>
    <x v="0"/>
    <s v="M"/>
    <s v="Actividades de apoyo administrativo desarrolladas "/>
    <s v="04_21"/>
    <x v="2"/>
    <n v="8"/>
    <x v="0"/>
    <n v="20"/>
    <x v="2"/>
    <s v="011_21"/>
    <x v="2"/>
    <x v="3"/>
    <x v="3"/>
    <x v="105"/>
    <x v="105"/>
    <n v="0"/>
    <s v="SIN DESCRIPCIÓN PARA DESTINOS 00"/>
    <n v="2200000"/>
    <n v="2200000"/>
    <n v="2105566.7599999998"/>
    <n v="2105566.7599999998"/>
    <n v="2105566.7599999998"/>
    <n v="0"/>
    <n v="2105566.7599999998"/>
    <n v="2105566.7599999998"/>
    <n v="94433.240000000224"/>
    <n v="94433.24"/>
    <n v="0"/>
    <n v="0"/>
    <n v="2105566.7599999998"/>
  </r>
  <r>
    <s v="1.1-00-2114_218032_215442110"/>
    <s v="1.1-00-21"/>
    <x v="0"/>
    <x v="0"/>
    <x v="0"/>
    <x v="0"/>
    <s v="R"/>
    <s v="Solamente actividades específicas, distintas a las"/>
    <s v="14_21"/>
    <x v="15"/>
    <n v="8"/>
    <x v="0"/>
    <n v="54"/>
    <x v="47"/>
    <s v="032_21"/>
    <x v="33"/>
    <x v="3"/>
    <x v="3"/>
    <x v="105"/>
    <x v="105"/>
    <n v="0"/>
    <s v="SIN DESCRIPCIÓN PARA DESTINOS 00"/>
    <n v="10000000"/>
    <n v="7000000"/>
    <n v="9999999.9600000009"/>
    <n v="9999999.9600000009"/>
    <n v="9999999.9600000009"/>
    <n v="0"/>
    <n v="9999999.9600000009"/>
    <n v="9999999.9600000009"/>
    <n v="3.9999999105930328E-2"/>
    <n v="0"/>
    <n v="0"/>
    <n v="0"/>
    <n v="10000000"/>
  </r>
  <r>
    <s v="1.1-00-2116_219034_215642110"/>
    <s v="1.1-00-21"/>
    <x v="0"/>
    <x v="0"/>
    <x v="12"/>
    <x v="12"/>
    <s v="F"/>
    <s v="Actividades destinadas a la promoción y fomento de"/>
    <s v="16_21"/>
    <x v="16"/>
    <n v="9"/>
    <x v="4"/>
    <n v="56"/>
    <x v="48"/>
    <s v="034_21"/>
    <x v="34"/>
    <x v="3"/>
    <x v="3"/>
    <x v="105"/>
    <x v="105"/>
    <n v="0"/>
    <s v="SIN DESCRIPCIÓN PARA DESTINOS 00"/>
    <n v="15000000"/>
    <n v="15000000"/>
    <n v="15000000"/>
    <n v="15000000"/>
    <n v="15000000"/>
    <n v="0"/>
    <n v="15000000"/>
    <n v="15000000"/>
    <n v="0"/>
    <n v="0"/>
    <n v="0"/>
    <n v="0"/>
    <n v="15000000"/>
  </r>
  <r>
    <s v="1.1-00-2112_211030_215242110"/>
    <s v="1.1-00-21"/>
    <x v="0"/>
    <x v="0"/>
    <x v="13"/>
    <x v="13"/>
    <s v="R"/>
    <s v="Solamente actividades específicas, distintas a las"/>
    <s v="12_21"/>
    <x v="17"/>
    <n v="1"/>
    <x v="1"/>
    <n v="52"/>
    <x v="49"/>
    <s v="030_21"/>
    <x v="35"/>
    <x v="3"/>
    <x v="3"/>
    <x v="105"/>
    <x v="105"/>
    <n v="0"/>
    <s v="SIN DESCRIPCIÓN PARA DESTINOS 00"/>
    <n v="59615914.649999999"/>
    <n v="59615914.649999999"/>
    <n v="58921768.439999998"/>
    <n v="58921768.439999998"/>
    <n v="58921768.439999998"/>
    <n v="0"/>
    <n v="58921768.439999998"/>
    <n v="58921768.439999998"/>
    <n v="694146.21000000089"/>
    <n v="0"/>
    <n v="0"/>
    <n v="0"/>
    <n v="59615914.649999999"/>
  </r>
  <r>
    <s v="1.1-00-2104_218011_212042510"/>
    <s v="1.1-00-21"/>
    <x v="0"/>
    <x v="0"/>
    <x v="0"/>
    <x v="0"/>
    <s v="M"/>
    <s v="Actividades de apoyo administrativo desarrolladas "/>
    <s v="04_21"/>
    <x v="2"/>
    <n v="8"/>
    <x v="0"/>
    <n v="20"/>
    <x v="2"/>
    <s v="011_21"/>
    <x v="2"/>
    <x v="3"/>
    <x v="3"/>
    <x v="106"/>
    <x v="106"/>
    <n v="0"/>
    <s v="SIN DESCRIPCIÓN PARA DESTINOS 00"/>
    <n v="2980000"/>
    <n v="3000000"/>
    <n v="753267"/>
    <n v="753267"/>
    <n v="753267"/>
    <n v="0"/>
    <n v="753267"/>
    <n v="753267"/>
    <n v="2226733"/>
    <n v="0"/>
    <n v="0"/>
    <n v="0"/>
    <n v="2980000"/>
  </r>
  <r>
    <s v="1.1-00-2109_217025_214743110"/>
    <s v="1.1-00-21"/>
    <x v="0"/>
    <x v="0"/>
    <x v="3"/>
    <x v="3"/>
    <s v="E"/>
    <s v="Actividades del sector público, que realiza en for"/>
    <s v="09_21"/>
    <x v="10"/>
    <n v="7"/>
    <x v="8"/>
    <n v="47"/>
    <x v="50"/>
    <s v="025_21"/>
    <x v="36"/>
    <x v="3"/>
    <x v="3"/>
    <x v="107"/>
    <x v="107"/>
    <n v="0"/>
    <s v="SIN DESCRIPCIÓN PARA DESTINOS 00"/>
    <n v="400000"/>
    <n v="400000"/>
    <n v="400000"/>
    <n v="400000"/>
    <n v="400000"/>
    <n v="0"/>
    <n v="387200"/>
    <n v="380800"/>
    <n v="0"/>
    <n v="0"/>
    <n v="0"/>
    <n v="0"/>
    <n v="400000"/>
  </r>
  <r>
    <s v="1.1-00-2109_217024_214443110"/>
    <s v="1.1-00-21"/>
    <x v="0"/>
    <x v="0"/>
    <x v="8"/>
    <x v="8"/>
    <s v="E"/>
    <s v="Actividades del sector público, que realiza en for"/>
    <s v="09_21"/>
    <x v="10"/>
    <n v="7"/>
    <x v="8"/>
    <n v="44"/>
    <x v="51"/>
    <s v="024_21"/>
    <x v="20"/>
    <x v="3"/>
    <x v="3"/>
    <x v="107"/>
    <x v="107"/>
    <n v="0"/>
    <s v="SIN DESCRIPCIÓN PARA DESTINOS 00"/>
    <n v="1800000"/>
    <n v="2000000"/>
    <n v="1800000"/>
    <n v="1800000"/>
    <n v="1800000"/>
    <n v="0"/>
    <n v="1800000"/>
    <n v="1800000"/>
    <n v="0"/>
    <n v="0"/>
    <n v="0"/>
    <n v="0"/>
    <n v="1800000"/>
  </r>
  <r>
    <s v="1.1-00-2109_217024_214543110"/>
    <s v="1.1-00-21"/>
    <x v="0"/>
    <x v="0"/>
    <x v="8"/>
    <x v="8"/>
    <s v="E"/>
    <s v="Actividades del sector público, que realiza en for"/>
    <s v="09_21"/>
    <x v="10"/>
    <n v="7"/>
    <x v="8"/>
    <n v="45"/>
    <x v="52"/>
    <s v="024_21"/>
    <x v="20"/>
    <x v="3"/>
    <x v="3"/>
    <x v="107"/>
    <x v="107"/>
    <n v="0"/>
    <s v="SIN DESCRIPCIÓN PARA DESTINOS 00"/>
    <n v="100000"/>
    <n v="100000"/>
    <n v="100000"/>
    <n v="100000"/>
    <n v="100000"/>
    <n v="0"/>
    <n v="100000"/>
    <n v="100000"/>
    <n v="0"/>
    <n v="0"/>
    <n v="0"/>
    <n v="0"/>
    <n v="100000"/>
  </r>
  <r>
    <s v="2.6-02-2118_212038_216044110"/>
    <s v="2.6-02-21"/>
    <x v="7"/>
    <x v="0"/>
    <x v="0"/>
    <x v="0"/>
    <s v="K"/>
    <s v="Proyectos de inversión sujetos a registro en la Ca"/>
    <s v="18_21"/>
    <x v="7"/>
    <n v="2"/>
    <x v="6"/>
    <n v="60"/>
    <x v="10"/>
    <s v="038_21"/>
    <x v="9"/>
    <x v="3"/>
    <x v="3"/>
    <x v="108"/>
    <x v="108"/>
    <n v="0"/>
    <s v="SIN DESCRIPCIÓN PARA DESTINOS 00"/>
    <n v="0"/>
    <n v="0"/>
    <n v="0"/>
    <n v="0"/>
    <n v="0"/>
    <n v="0"/>
    <n v="0"/>
    <n v="0"/>
    <n v="0"/>
    <n v="0"/>
    <n v="0"/>
    <n v="4565288.9200000009"/>
    <n v="4565288.9200000009"/>
  </r>
  <r>
    <s v="2.6-07-2018_212038_216044110"/>
    <s v="2.6-07-20"/>
    <x v="9"/>
    <x v="0"/>
    <x v="0"/>
    <x v="0"/>
    <s v="K"/>
    <s v="Proyectos de inversión sujetos a registro en la Ca"/>
    <s v="18_21"/>
    <x v="7"/>
    <n v="2"/>
    <x v="6"/>
    <n v="60"/>
    <x v="10"/>
    <s v="038_21"/>
    <x v="9"/>
    <x v="3"/>
    <x v="3"/>
    <x v="108"/>
    <x v="108"/>
    <n v="0"/>
    <s v="SIN DESCRIPCIÓN PARA DESTINOS 00"/>
    <n v="4310984.3499999996"/>
    <n v="0"/>
    <n v="5569347.3300000001"/>
    <n v="5569347.3300000001"/>
    <n v="5569347.3300000001"/>
    <n v="0"/>
    <n v="5569347.3300000001"/>
    <n v="5569347.3300000001"/>
    <n v="-1258362.9800000004"/>
    <n v="0"/>
    <n v="0"/>
    <n v="1258362.98"/>
    <n v="5569347.3300000001"/>
  </r>
  <r>
    <s v="1.1-00-2101_211005_21844110"/>
    <s v="1.1-00-21"/>
    <x v="0"/>
    <x v="0"/>
    <x v="0"/>
    <x v="0"/>
    <s v="M"/>
    <s v="Actividades de apoyo administrativo desarrolladas "/>
    <s v="01_21"/>
    <x v="4"/>
    <n v="1"/>
    <x v="1"/>
    <n v="8"/>
    <x v="44"/>
    <s v="005_21"/>
    <x v="29"/>
    <x v="3"/>
    <x v="3"/>
    <x v="108"/>
    <x v="108"/>
    <n v="0"/>
    <s v="SIN DESCRIPCIÓN PARA DESTINOS 00"/>
    <n v="1527600"/>
    <n v="500000"/>
    <n v="1563100"/>
    <n v="1563100"/>
    <n v="1563100"/>
    <n v="0"/>
    <n v="1534100"/>
    <n v="1468100"/>
    <n v="-35500"/>
    <n v="0"/>
    <n v="35500"/>
    <n v="0"/>
    <n v="1563100"/>
  </r>
  <r>
    <s v="1.1-00-2106_219015_212944110"/>
    <s v="1.1-00-21"/>
    <x v="0"/>
    <x v="0"/>
    <x v="6"/>
    <x v="6"/>
    <s v="S"/>
    <s v="Definidos en el Presupuesto de Egresos y los que s"/>
    <s v="06_21"/>
    <x v="8"/>
    <n v="9"/>
    <x v="4"/>
    <n v="29"/>
    <x v="53"/>
    <s v="015_21"/>
    <x v="23"/>
    <x v="3"/>
    <x v="3"/>
    <x v="108"/>
    <x v="108"/>
    <n v="0"/>
    <s v="SIN DESCRIPCIÓN PARA DESTINOS 00"/>
    <n v="33551528"/>
    <n v="20000000"/>
    <n v="33551528"/>
    <n v="33551528"/>
    <n v="33551527.98"/>
    <n v="1.9999999552965164E-2"/>
    <n v="33551527.98"/>
    <n v="27735288.73"/>
    <n v="0"/>
    <n v="0"/>
    <n v="0"/>
    <n v="0"/>
    <n v="33551528"/>
  </r>
  <r>
    <s v="1.1-00-2106_219015_213044110"/>
    <s v="1.1-00-21"/>
    <x v="0"/>
    <x v="0"/>
    <x v="6"/>
    <x v="6"/>
    <s v="S"/>
    <s v="Definidos en el Presupuesto de Egresos y los que s"/>
    <s v="06_21"/>
    <x v="8"/>
    <n v="9"/>
    <x v="4"/>
    <n v="30"/>
    <x v="31"/>
    <s v="015_21"/>
    <x v="23"/>
    <x v="3"/>
    <x v="3"/>
    <x v="108"/>
    <x v="108"/>
    <n v="0"/>
    <s v="SIN DESCRIPCIÓN PARA DESTINOS 00"/>
    <n v="25425757.870000001"/>
    <n v="18000000"/>
    <n v="25425757.870000001"/>
    <n v="25425757.870000001"/>
    <n v="25425757.859999999"/>
    <n v="1.0000001639127731E-2"/>
    <n v="25425757.859999999"/>
    <n v="11173202.65"/>
    <n v="0"/>
    <n v="0"/>
    <n v="0"/>
    <n v="0"/>
    <n v="25425757.870000001"/>
  </r>
  <r>
    <s v="1.1-00-2106_219015_212844110"/>
    <s v="1.1-00-21"/>
    <x v="0"/>
    <x v="0"/>
    <x v="6"/>
    <x v="6"/>
    <s v="S"/>
    <s v="Definidos en el Presupuesto de Egresos y los que s"/>
    <s v="06_21"/>
    <x v="8"/>
    <n v="9"/>
    <x v="4"/>
    <n v="28"/>
    <x v="35"/>
    <s v="015_21"/>
    <x v="23"/>
    <x v="3"/>
    <x v="3"/>
    <x v="108"/>
    <x v="108"/>
    <n v="0"/>
    <s v="SIN DESCRIPCIÓN PARA DESTINOS 00"/>
    <n v="10000000"/>
    <n v="6000000"/>
    <n v="6351000"/>
    <n v="6351000"/>
    <n v="6351000"/>
    <n v="0"/>
    <n v="6351000"/>
    <n v="6351000"/>
    <n v="3649000"/>
    <n v="3649000"/>
    <n v="0"/>
    <n v="0"/>
    <n v="6351000"/>
  </r>
  <r>
    <s v="1.1-00-2108_213022_214144110"/>
    <s v="1.1-00-21"/>
    <x v="0"/>
    <x v="0"/>
    <x v="3"/>
    <x v="3"/>
    <s v="R"/>
    <s v="Solamente actividades específicas, distintas a las"/>
    <s v="08_21"/>
    <x v="5"/>
    <n v="3"/>
    <x v="5"/>
    <n v="41"/>
    <x v="6"/>
    <s v="022_21"/>
    <x v="6"/>
    <x v="3"/>
    <x v="3"/>
    <x v="108"/>
    <x v="108"/>
    <n v="0"/>
    <s v="SIN DESCRIPCIÓN PARA DESTINOS 00"/>
    <n v="3000000"/>
    <n v="3000000"/>
    <n v="0"/>
    <n v="0"/>
    <n v="0"/>
    <n v="0"/>
    <n v="0"/>
    <n v="0"/>
    <n v="3000000"/>
    <n v="3000000"/>
    <n v="0"/>
    <n v="0"/>
    <n v="0"/>
  </r>
  <r>
    <s v="1.1-00-2106_219014_212544110"/>
    <s v="1.1-00-21"/>
    <x v="0"/>
    <x v="0"/>
    <x v="6"/>
    <x v="6"/>
    <s v="S"/>
    <s v="Definidos en el Presupuesto de Egresos y los que s"/>
    <s v="06_21"/>
    <x v="8"/>
    <n v="9"/>
    <x v="4"/>
    <n v="25"/>
    <x v="54"/>
    <s v="014_21"/>
    <x v="37"/>
    <x v="3"/>
    <x v="3"/>
    <x v="108"/>
    <x v="108"/>
    <n v="0"/>
    <s v="SIN DESCRIPCIÓN PARA DESTINOS 00"/>
    <n v="2015600"/>
    <n v="4000000"/>
    <n v="0"/>
    <n v="0"/>
    <n v="0"/>
    <n v="0"/>
    <n v="0"/>
    <n v="0"/>
    <n v="2015600"/>
    <n v="2015600"/>
    <n v="0"/>
    <n v="0"/>
    <n v="0"/>
  </r>
  <r>
    <s v="1.1-00-2106_219015_212744110"/>
    <s v="1.1-00-21"/>
    <x v="0"/>
    <x v="0"/>
    <x v="6"/>
    <x v="6"/>
    <s v="S"/>
    <s v="Definidos en el Presupuesto de Egresos y los que s"/>
    <s v="06_21"/>
    <x v="8"/>
    <n v="9"/>
    <x v="4"/>
    <n v="27"/>
    <x v="55"/>
    <s v="015_21"/>
    <x v="23"/>
    <x v="3"/>
    <x v="3"/>
    <x v="108"/>
    <x v="108"/>
    <n v="0"/>
    <s v="SIN DESCRIPCIÓN PARA DESTINOS 00"/>
    <n v="3000000"/>
    <n v="3000000"/>
    <n v="1805000"/>
    <n v="1805000"/>
    <n v="1805000"/>
    <n v="0"/>
    <n v="1805000"/>
    <n v="1805000"/>
    <n v="1195000"/>
    <n v="0"/>
    <n v="0"/>
    <n v="0"/>
    <n v="3000000"/>
  </r>
  <r>
    <s v="1.1-00-2106_219015_212944111"/>
    <s v="1.1-00-21"/>
    <x v="0"/>
    <x v="0"/>
    <x v="6"/>
    <x v="6"/>
    <s v="S"/>
    <s v="Definidos en el Presupuesto de Egresos y los que s"/>
    <s v="06_21"/>
    <x v="8"/>
    <n v="9"/>
    <x v="4"/>
    <n v="29"/>
    <x v="53"/>
    <s v="015_21"/>
    <x v="23"/>
    <x v="3"/>
    <x v="3"/>
    <x v="108"/>
    <x v="108"/>
    <n v="1"/>
    <s v="LIBROS"/>
    <n v="1005000"/>
    <n v="0"/>
    <n v="1005000"/>
    <n v="1005000"/>
    <n v="1005000"/>
    <n v="0"/>
    <n v="1005000"/>
    <n v="1005000"/>
    <n v="0"/>
    <n v="0"/>
    <n v="0"/>
    <n v="0"/>
    <n v="1005000"/>
  </r>
  <r>
    <s v="1.1-00-2106_219015_212644110"/>
    <s v="1.1-00-21"/>
    <x v="0"/>
    <x v="0"/>
    <x v="6"/>
    <x v="6"/>
    <s v="S"/>
    <s v="Definidos en el Presupuesto de Egresos y los que s"/>
    <s v="06_21"/>
    <x v="8"/>
    <n v="9"/>
    <x v="4"/>
    <n v="26"/>
    <x v="56"/>
    <s v="015_21"/>
    <x v="23"/>
    <x v="3"/>
    <x v="3"/>
    <x v="108"/>
    <x v="108"/>
    <n v="0"/>
    <s v="SIN DESCRIPCIÓN PARA DESTINOS 00"/>
    <n v="3000000"/>
    <n v="3000000"/>
    <n v="2399000"/>
    <n v="2399000"/>
    <n v="2399000"/>
    <n v="0"/>
    <n v="2310000"/>
    <n v="2310000"/>
    <n v="601000"/>
    <n v="0"/>
    <n v="0"/>
    <n v="0"/>
    <n v="3000000"/>
  </r>
  <r>
    <s v="1.1-00-2102_211007_211044110"/>
    <s v="1.1-00-21"/>
    <x v="0"/>
    <x v="0"/>
    <x v="0"/>
    <x v="0"/>
    <s v="O"/>
    <s v="Actividades que realizan la función pública o cont"/>
    <s v="02_21"/>
    <x v="1"/>
    <n v="1"/>
    <x v="1"/>
    <n v="10"/>
    <x v="1"/>
    <s v="007_21"/>
    <x v="1"/>
    <x v="3"/>
    <x v="3"/>
    <x v="108"/>
    <x v="108"/>
    <n v="0"/>
    <s v="SIN DESCRIPCIÓN PARA DESTINOS 00"/>
    <n v="212657.91"/>
    <n v="500000"/>
    <n v="0"/>
    <n v="0"/>
    <n v="0"/>
    <n v="0"/>
    <n v="0"/>
    <n v="0"/>
    <n v="212657.91"/>
    <n v="212657.91"/>
    <n v="0"/>
    <n v="0"/>
    <n v="0"/>
  </r>
  <r>
    <s v="1.1-00-2102_211007_211144110"/>
    <s v="1.1-00-21"/>
    <x v="0"/>
    <x v="0"/>
    <x v="0"/>
    <x v="0"/>
    <s v="O"/>
    <s v="Actividades que realizan la función pública o cont"/>
    <s v="02_21"/>
    <x v="1"/>
    <n v="1"/>
    <x v="1"/>
    <n v="11"/>
    <x v="57"/>
    <s v="007_21"/>
    <x v="1"/>
    <x v="3"/>
    <x v="3"/>
    <x v="108"/>
    <x v="108"/>
    <n v="0"/>
    <s v="SIN DESCRIPCIÓN PARA DESTINOS 00"/>
    <n v="3497276.78"/>
    <n v="4000000"/>
    <n v="3423000"/>
    <n v="3423000"/>
    <n v="3423000"/>
    <n v="0"/>
    <n v="2870000"/>
    <n v="2522500"/>
    <n v="74276.779999999795"/>
    <n v="74276.78"/>
    <n v="0"/>
    <n v="0"/>
    <n v="3423000"/>
  </r>
  <r>
    <s v="1.1-00-2106_219013_212344111"/>
    <s v="1.1-00-21"/>
    <x v="0"/>
    <x v="0"/>
    <x v="6"/>
    <x v="6"/>
    <s v="S"/>
    <s v="Definidos en el Presupuesto de Egresos y los que s"/>
    <s v="06_21"/>
    <x v="8"/>
    <n v="9"/>
    <x v="4"/>
    <n v="23"/>
    <x v="11"/>
    <s v="013_21"/>
    <x v="10"/>
    <x v="3"/>
    <x v="3"/>
    <x v="108"/>
    <x v="108"/>
    <n v="1"/>
    <s v="ESTANCIAS INFANTILES"/>
    <n v="1000000"/>
    <n v="0"/>
    <n v="933069.26"/>
    <n v="933069.26"/>
    <n v="933069.26"/>
    <n v="0"/>
    <n v="741500"/>
    <n v="479500"/>
    <n v="66930.739999999991"/>
    <n v="0"/>
    <n v="0"/>
    <n v="0"/>
    <n v="1000000"/>
  </r>
  <r>
    <s v="1.1-00-2117_215036_215844110"/>
    <s v="1.1-00-21"/>
    <x v="0"/>
    <x v="0"/>
    <x v="2"/>
    <x v="2"/>
    <s v="R"/>
    <s v="Solamente actividades específicas, distintas a las"/>
    <s v="17_21"/>
    <x v="3"/>
    <n v="5"/>
    <x v="3"/>
    <n v="58"/>
    <x v="4"/>
    <s v="036_21"/>
    <x v="38"/>
    <x v="3"/>
    <x v="3"/>
    <x v="108"/>
    <x v="108"/>
    <n v="0"/>
    <s v="SIN DESCRIPCIÓN PARA DESTINOS 00"/>
    <n v="1584665.85"/>
    <n v="2000000"/>
    <n v="1549865.85"/>
    <n v="1549865.85"/>
    <n v="1549865.85"/>
    <n v="0"/>
    <n v="1330310.53"/>
    <n v="1330310.53"/>
    <n v="34800"/>
    <n v="0"/>
    <n v="0"/>
    <n v="0"/>
    <n v="1584665.85"/>
  </r>
  <r>
    <s v="1.1-00-2102_215040_216244110"/>
    <s v="1.1-00-21"/>
    <x v="0"/>
    <x v="0"/>
    <x v="2"/>
    <x v="2"/>
    <s v="R"/>
    <s v="Solamente actividades específicas, distintas a las"/>
    <s v="02_21"/>
    <x v="1"/>
    <n v="5"/>
    <x v="3"/>
    <n v="62"/>
    <x v="4"/>
    <s v="040_21"/>
    <x v="38"/>
    <x v="3"/>
    <x v="3"/>
    <x v="108"/>
    <x v="108"/>
    <n v="0"/>
    <s v="SIN DESCRIPCIÓN PARA DESTINOS 00"/>
    <n v="415334.15"/>
    <n v="0"/>
    <n v="400469.3"/>
    <n v="400469.3"/>
    <n v="400469.3"/>
    <n v="0"/>
    <n v="0"/>
    <n v="0"/>
    <n v="14864.850000000035"/>
    <n v="14864.85"/>
    <n v="0"/>
    <n v="0"/>
    <n v="400469.30000000005"/>
  </r>
  <r>
    <s v="1.1-00-2106_219039_216144110"/>
    <s v="1.1-00-21"/>
    <x v="0"/>
    <x v="0"/>
    <x v="9"/>
    <x v="9"/>
    <s v="R"/>
    <s v="Solamente actividades específicas, distintas a las"/>
    <s v="06_21"/>
    <x v="8"/>
    <n v="9"/>
    <x v="4"/>
    <n v="61"/>
    <x v="39"/>
    <s v="039_21"/>
    <x v="26"/>
    <x v="3"/>
    <x v="3"/>
    <x v="108"/>
    <x v="108"/>
    <n v="0"/>
    <s v="SIN DESCRIPCIÓN PARA DESTINOS 00"/>
    <n v="10000"/>
    <n v="0"/>
    <n v="0"/>
    <n v="0"/>
    <n v="0"/>
    <n v="0"/>
    <n v="0"/>
    <n v="0"/>
    <n v="10000"/>
    <n v="0"/>
    <n v="0"/>
    <n v="0"/>
    <n v="10000"/>
  </r>
  <r>
    <s v="1.1-00-2106_219013_212444310"/>
    <s v="1.1-00-21"/>
    <x v="0"/>
    <x v="0"/>
    <x v="6"/>
    <x v="6"/>
    <s v="S"/>
    <s v="Definidos en el Presupuesto de Egresos y los que s"/>
    <s v="06_21"/>
    <x v="8"/>
    <n v="9"/>
    <x v="4"/>
    <n v="24"/>
    <x v="58"/>
    <s v="013_21"/>
    <x v="10"/>
    <x v="3"/>
    <x v="3"/>
    <x v="109"/>
    <x v="109"/>
    <n v="0"/>
    <s v="SIN DESCRIPCIÓN PARA DESTINOS 00"/>
    <n v="3800000"/>
    <n v="3800000"/>
    <n v="3468364"/>
    <n v="3468364"/>
    <n v="3468364"/>
    <n v="0"/>
    <n v="3464364"/>
    <n v="2854320"/>
    <n v="331636"/>
    <n v="0"/>
    <n v="0"/>
    <n v="0"/>
    <n v="3800000"/>
  </r>
  <r>
    <s v="1.1-00-2102_211006_21944512"/>
    <s v="1.1-00-21"/>
    <x v="0"/>
    <x v="0"/>
    <x v="0"/>
    <x v="0"/>
    <s v="O"/>
    <s v="Actividades que realizan la función pública o cont"/>
    <s v="02_21"/>
    <x v="1"/>
    <n v="1"/>
    <x v="1"/>
    <n v="9"/>
    <x v="37"/>
    <s v="006_21"/>
    <x v="24"/>
    <x v="3"/>
    <x v="3"/>
    <x v="110"/>
    <x v="110"/>
    <n v="2"/>
    <s v="FERIA INTERNACIONAL DEL LIBRO"/>
    <n v="500000"/>
    <n v="0"/>
    <n v="500000"/>
    <n v="500000"/>
    <n v="500000"/>
    <n v="0"/>
    <n v="500000"/>
    <n v="500000"/>
    <n v="0"/>
    <n v="0"/>
    <n v="0"/>
    <n v="0"/>
    <n v="500000"/>
  </r>
  <r>
    <s v="1.1-00-2101_211005_21844510"/>
    <s v="1.1-00-21"/>
    <x v="0"/>
    <x v="0"/>
    <x v="0"/>
    <x v="0"/>
    <s v="M"/>
    <s v="Actividades de apoyo administrativo desarrolladas "/>
    <s v="01_21"/>
    <x v="4"/>
    <n v="1"/>
    <x v="1"/>
    <n v="8"/>
    <x v="44"/>
    <s v="005_21"/>
    <x v="29"/>
    <x v="3"/>
    <x v="3"/>
    <x v="110"/>
    <x v="110"/>
    <n v="0"/>
    <s v="SIN DESCRIPCIÓN PARA DESTINOS 00"/>
    <n v="456800"/>
    <n v="1000000"/>
    <n v="456800"/>
    <n v="458800"/>
    <n v="458800"/>
    <n v="0"/>
    <n v="458800"/>
    <n v="443800"/>
    <n v="0"/>
    <n v="0"/>
    <n v="0"/>
    <n v="0"/>
    <n v="456800"/>
  </r>
  <r>
    <s v="1.1-00-2101_211005_21844511"/>
    <s v="1.1-00-21"/>
    <x v="0"/>
    <x v="0"/>
    <x v="0"/>
    <x v="0"/>
    <s v="M"/>
    <s v="Actividades de apoyo administrativo desarrolladas "/>
    <s v="01_21"/>
    <x v="4"/>
    <n v="1"/>
    <x v="1"/>
    <n v="8"/>
    <x v="44"/>
    <s v="005_21"/>
    <x v="29"/>
    <x v="3"/>
    <x v="3"/>
    <x v="110"/>
    <x v="110"/>
    <n v="1"/>
    <s v="TELETÓN"/>
    <n v="1000000"/>
    <n v="0"/>
    <n v="1000000"/>
    <n v="1000000"/>
    <n v="1000000"/>
    <n v="0"/>
    <n v="1000000"/>
    <n v="1000000"/>
    <n v="0"/>
    <n v="0"/>
    <n v="0"/>
    <n v="0"/>
    <n v="1000000"/>
  </r>
  <r>
    <s v="1.1-00-2102_211007_211044511"/>
    <s v="1.1-00-21"/>
    <x v="0"/>
    <x v="0"/>
    <x v="0"/>
    <x v="0"/>
    <s v="O"/>
    <s v="Actividades que realizan la función pública o cont"/>
    <s v="02_21"/>
    <x v="1"/>
    <n v="1"/>
    <x v="1"/>
    <n v="10"/>
    <x v="1"/>
    <s v="007_21"/>
    <x v="1"/>
    <x v="3"/>
    <x v="3"/>
    <x v="110"/>
    <x v="110"/>
    <n v="1"/>
    <s v="CLAD"/>
    <n v="110000"/>
    <n v="0"/>
    <n v="97314.3"/>
    <n v="97314.3"/>
    <n v="97314.3"/>
    <n v="0"/>
    <n v="97314.3"/>
    <n v="97314.3"/>
    <n v="12685.699999999997"/>
    <n v="12685.7"/>
    <n v="0"/>
    <n v="0"/>
    <n v="97314.3"/>
  </r>
  <r>
    <s v="1.1-00-2102_216008_211244811"/>
    <s v="1.1-00-21"/>
    <x v="0"/>
    <x v="0"/>
    <x v="1"/>
    <x v="1"/>
    <s v="R"/>
    <s v="Solamente actividades específicas, distintas a las"/>
    <s v="02_21"/>
    <x v="1"/>
    <n v="6"/>
    <x v="2"/>
    <n v="12"/>
    <x v="3"/>
    <s v="008_21"/>
    <x v="3"/>
    <x v="3"/>
    <x v="3"/>
    <x v="111"/>
    <x v="111"/>
    <n v="1"/>
    <s v="FOEDEN"/>
    <n v="502723.22"/>
    <n v="0"/>
    <n v="502723.22"/>
    <n v="502723.22"/>
    <n v="502723.22"/>
    <n v="0"/>
    <n v="502723.22"/>
    <n v="502723.22"/>
    <n v="0"/>
    <n v="0"/>
    <n v="0"/>
    <n v="0"/>
    <n v="502723.22"/>
  </r>
  <r>
    <s v="1.1-00-2102_216008_211244810"/>
    <s v="1.1-00-21"/>
    <x v="0"/>
    <x v="0"/>
    <x v="1"/>
    <x v="1"/>
    <s v="R"/>
    <s v="Solamente actividades específicas, distintas a las"/>
    <s v="02_21"/>
    <x v="1"/>
    <n v="6"/>
    <x v="2"/>
    <n v="12"/>
    <x v="3"/>
    <s v="008_21"/>
    <x v="3"/>
    <x v="3"/>
    <x v="3"/>
    <x v="111"/>
    <x v="111"/>
    <n v="0"/>
    <s v="SIN DESCRIPCIÓN PARA DESTINOS 00"/>
    <n v="20000"/>
    <n v="0"/>
    <n v="8736.4599999999991"/>
    <n v="8736.4599999999991"/>
    <n v="8736.4599999999991"/>
    <n v="0"/>
    <n v="8736.4599999999991"/>
    <n v="8736.4599999999991"/>
    <n v="11263.54"/>
    <n v="11263.54"/>
    <n v="0"/>
    <n v="0"/>
    <n v="8736.4599999999991"/>
  </r>
  <r>
    <s v="1.1-00-2105_218012_212151110"/>
    <s v="1.1-00-21"/>
    <x v="0"/>
    <x v="1"/>
    <x v="0"/>
    <x v="0"/>
    <s v="M"/>
    <s v="Actividades de apoyo administrativo desarrolladas "/>
    <s v="05_21"/>
    <x v="0"/>
    <n v="8"/>
    <x v="0"/>
    <n v="21"/>
    <x v="8"/>
    <s v="012_21"/>
    <x v="0"/>
    <x v="4"/>
    <x v="4"/>
    <x v="112"/>
    <x v="112"/>
    <n v="0"/>
    <s v="SIN DESCRIPCIÓN PARA DESTINOS 00"/>
    <n v="237104"/>
    <n v="0"/>
    <n v="242602.4"/>
    <n v="132820"/>
    <n v="132820"/>
    <n v="0"/>
    <n v="132820"/>
    <n v="0"/>
    <n v="-5498.3999999999942"/>
    <n v="0"/>
    <n v="5498.4"/>
    <n v="0"/>
    <n v="242602.4"/>
  </r>
  <r>
    <s v="1.1-00-2101_218003_21551110"/>
    <s v="1.1-00-21"/>
    <x v="0"/>
    <x v="1"/>
    <x v="4"/>
    <x v="4"/>
    <s v="E"/>
    <s v="Actividades del sector público, que realiza en for"/>
    <s v="01_21"/>
    <x v="4"/>
    <n v="8"/>
    <x v="0"/>
    <n v="5"/>
    <x v="7"/>
    <s v="003_21"/>
    <x v="7"/>
    <x v="4"/>
    <x v="4"/>
    <x v="112"/>
    <x v="112"/>
    <n v="0"/>
    <s v="SIN DESCRIPCIÓN PARA DESTINOS 00"/>
    <n v="15080"/>
    <n v="0"/>
    <n v="13084.8"/>
    <n v="13084.8"/>
    <n v="0"/>
    <n v="13084.8"/>
    <n v="0"/>
    <n v="0"/>
    <n v="1995.2000000000007"/>
    <n v="1995.2"/>
    <n v="0"/>
    <n v="0"/>
    <n v="13084.8"/>
  </r>
  <r>
    <s v="1.1-00-2101_219004_21751110"/>
    <s v="1.1-00-21"/>
    <x v="0"/>
    <x v="1"/>
    <x v="0"/>
    <x v="0"/>
    <s v="E"/>
    <s v="Actividades del sector público, que realiza en for"/>
    <s v="01_21"/>
    <x v="4"/>
    <n v="9"/>
    <x v="4"/>
    <n v="7"/>
    <x v="5"/>
    <s v="004_21"/>
    <x v="5"/>
    <x v="4"/>
    <x v="4"/>
    <x v="112"/>
    <x v="112"/>
    <n v="0"/>
    <s v="SIN DESCRIPCIÓN PARA DESTINOS 00"/>
    <n v="92044.800000000003"/>
    <n v="0"/>
    <n v="92044.800000000003"/>
    <n v="92044.800000000003"/>
    <n v="92044.800000000003"/>
    <n v="0"/>
    <n v="92044.800000000003"/>
    <n v="8594.0499999999993"/>
    <n v="0"/>
    <n v="0"/>
    <n v="0"/>
    <n v="0"/>
    <n v="92044.800000000003"/>
  </r>
  <r>
    <s v="2.6-06-2102_211007_211051111"/>
    <s v="2.6-06-21"/>
    <x v="2"/>
    <x v="1"/>
    <x v="0"/>
    <x v="0"/>
    <s v="O"/>
    <s v="Actividades que realizan la función pública o cont"/>
    <s v="02_21"/>
    <x v="1"/>
    <n v="1"/>
    <x v="1"/>
    <n v="10"/>
    <x v="1"/>
    <s v="007_21"/>
    <x v="1"/>
    <x v="4"/>
    <x v="4"/>
    <x v="112"/>
    <x v="112"/>
    <n v="1"/>
    <s v="CECOVIM - BDP"/>
    <n v="6000"/>
    <n v="0"/>
    <n v="5980.12"/>
    <n v="5980.12"/>
    <n v="5980.12"/>
    <n v="0"/>
    <n v="5980.12"/>
    <n v="5980.12"/>
    <n v="19.880000000000109"/>
    <n v="19.88"/>
    <n v="0"/>
    <n v="0"/>
    <n v="5980.12"/>
  </r>
  <r>
    <s v="2.6-06-2102_211007_211051112"/>
    <s v="2.6-06-21"/>
    <x v="2"/>
    <x v="1"/>
    <x v="0"/>
    <x v="0"/>
    <s v="O"/>
    <s v="Actividades que realizan la función pública o cont"/>
    <s v="02_21"/>
    <x v="1"/>
    <n v="1"/>
    <x v="1"/>
    <n v="10"/>
    <x v="1"/>
    <s v="007_21"/>
    <x v="1"/>
    <x v="4"/>
    <x v="4"/>
    <x v="112"/>
    <x v="112"/>
    <n v="2"/>
    <s v="NOS MOVEMOS SEGURAS - BDP"/>
    <n v="6000"/>
    <n v="0"/>
    <n v="5980.12"/>
    <n v="5980.12"/>
    <n v="5980.12"/>
    <n v="0"/>
    <n v="5980.12"/>
    <n v="5980.12"/>
    <n v="19.880000000000109"/>
    <n v="19.88"/>
    <n v="0"/>
    <n v="0"/>
    <n v="5980.12"/>
  </r>
  <r>
    <s v="2.6-06-2102_211007_211051113"/>
    <s v="2.6-06-21"/>
    <x v="2"/>
    <x v="1"/>
    <x v="0"/>
    <x v="0"/>
    <s v="O"/>
    <s v="Actividades que realizan la función pública o cont"/>
    <s v="02_21"/>
    <x v="1"/>
    <n v="1"/>
    <x v="1"/>
    <n v="10"/>
    <x v="1"/>
    <s v="007_21"/>
    <x v="1"/>
    <x v="4"/>
    <x v="4"/>
    <x v="112"/>
    <x v="112"/>
    <n v="3"/>
    <s v="EDUCANDO PARA LA IGUALDAD - BDP"/>
    <n v="5500"/>
    <n v="0"/>
    <n v="2990.06"/>
    <n v="2990.06"/>
    <n v="2990.06"/>
    <n v="0"/>
    <n v="2990.06"/>
    <n v="2990.06"/>
    <n v="2509.94"/>
    <n v="2509.94"/>
    <n v="0"/>
    <n v="0"/>
    <n v="2990.06"/>
  </r>
  <r>
    <s v="2.6-05-2108_213022_214151111"/>
    <s v="2.6-05-21"/>
    <x v="5"/>
    <x v="1"/>
    <x v="3"/>
    <x v="3"/>
    <s v="R"/>
    <s v="Solamente actividades específicas, distintas a las"/>
    <s v="08_21"/>
    <x v="5"/>
    <n v="3"/>
    <x v="5"/>
    <n v="41"/>
    <x v="6"/>
    <s v="022_21"/>
    <x v="6"/>
    <x v="4"/>
    <x v="4"/>
    <x v="112"/>
    <x v="112"/>
    <n v="1"/>
    <s v="ESTRATEGIA ALE 2021"/>
    <n v="5000"/>
    <n v="0"/>
    <n v="4999.6000000000004"/>
    <n v="4999.6000000000004"/>
    <n v="4999.6000000000004"/>
    <n v="0"/>
    <n v="4999.6000000000004"/>
    <n v="4999.6000000000004"/>
    <n v="0.3999999999996362"/>
    <n v="0.4"/>
    <n v="0"/>
    <n v="0"/>
    <n v="4999.6000000000004"/>
  </r>
  <r>
    <s v="1.1-00-2104_218011_212051210"/>
    <s v="1.1-00-21"/>
    <x v="0"/>
    <x v="1"/>
    <x v="0"/>
    <x v="0"/>
    <s v="M"/>
    <s v="Actividades de apoyo administrativo desarrolladas "/>
    <s v="04_21"/>
    <x v="2"/>
    <n v="8"/>
    <x v="0"/>
    <n v="20"/>
    <x v="2"/>
    <s v="011_21"/>
    <x v="2"/>
    <x v="4"/>
    <x v="4"/>
    <x v="113"/>
    <x v="113"/>
    <n v="0"/>
    <s v="SIN DESCRIPCIÓN PARA DESTINOS 00"/>
    <n v="0"/>
    <n v="20000"/>
    <n v="0"/>
    <n v="0"/>
    <n v="0"/>
    <n v="0"/>
    <n v="0"/>
    <n v="0"/>
    <n v="0"/>
    <n v="0"/>
    <n v="0"/>
    <n v="0"/>
    <n v="0"/>
  </r>
  <r>
    <s v="2.5-01-2101_218003_21551510"/>
    <s v="2.5-01-21"/>
    <x v="21"/>
    <x v="1"/>
    <x v="4"/>
    <x v="4"/>
    <s v="E"/>
    <s v="Actividades del sector público, que realiza en for"/>
    <s v="01_21"/>
    <x v="4"/>
    <n v="8"/>
    <x v="0"/>
    <n v="5"/>
    <x v="7"/>
    <s v="003_21"/>
    <x v="7"/>
    <x v="4"/>
    <x v="4"/>
    <x v="114"/>
    <x v="114"/>
    <n v="0"/>
    <s v="SIN DESCRIPCIÓN PARA DESTINOS 00"/>
    <n v="491216"/>
    <n v="0"/>
    <n v="516003.89"/>
    <n v="516003.89"/>
    <n v="516003.89"/>
    <n v="0"/>
    <n v="488291.49"/>
    <n v="0"/>
    <n v="-24787.890000000014"/>
    <n v="0"/>
    <n v="0"/>
    <n v="24787.89"/>
    <n v="516003.89"/>
  </r>
  <r>
    <s v="1.1-00-2101_218003_21551510"/>
    <s v="1.1-00-21"/>
    <x v="0"/>
    <x v="1"/>
    <x v="4"/>
    <x v="4"/>
    <s v="E"/>
    <s v="Actividades del sector público, que realiza en for"/>
    <s v="01_21"/>
    <x v="4"/>
    <n v="8"/>
    <x v="0"/>
    <n v="5"/>
    <x v="7"/>
    <s v="003_21"/>
    <x v="7"/>
    <x v="4"/>
    <x v="4"/>
    <x v="114"/>
    <x v="114"/>
    <n v="0"/>
    <s v="SIN DESCRIPCIÓN PARA DESTINOS 00"/>
    <n v="220510.97"/>
    <n v="0"/>
    <n v="220510.97"/>
    <n v="212506.97"/>
    <n v="212506.97"/>
    <n v="0"/>
    <n v="212506.97"/>
    <n v="133259.95000000001"/>
    <n v="0"/>
    <n v="0"/>
    <n v="0"/>
    <n v="0"/>
    <n v="220510.97"/>
  </r>
  <r>
    <s v="2.6-06-2102_211007_211051513"/>
    <s v="2.6-06-21"/>
    <x v="2"/>
    <x v="1"/>
    <x v="0"/>
    <x v="0"/>
    <s v="O"/>
    <s v="Actividades que realizan la función pública o cont"/>
    <s v="02_21"/>
    <x v="1"/>
    <n v="1"/>
    <x v="1"/>
    <n v="10"/>
    <x v="1"/>
    <s v="007_21"/>
    <x v="1"/>
    <x v="4"/>
    <x v="4"/>
    <x v="114"/>
    <x v="114"/>
    <n v="3"/>
    <s v="EDUCANDO PARA LA IGUALDAD - BDP"/>
    <n v="30000"/>
    <n v="0"/>
    <n v="0"/>
    <n v="0"/>
    <n v="0"/>
    <n v="0"/>
    <n v="0"/>
    <n v="0"/>
    <n v="30000"/>
    <n v="30000"/>
    <n v="0"/>
    <n v="0"/>
    <n v="0"/>
  </r>
  <r>
    <s v="1.1-00-2109_217023_214251510"/>
    <s v="1.1-00-21"/>
    <x v="0"/>
    <x v="1"/>
    <x v="8"/>
    <x v="8"/>
    <s v="E"/>
    <s v="Actividades del sector público, que realiza en for"/>
    <s v="09_21"/>
    <x v="10"/>
    <n v="7"/>
    <x v="8"/>
    <n v="42"/>
    <x v="13"/>
    <s v="023_21"/>
    <x v="12"/>
    <x v="4"/>
    <x v="4"/>
    <x v="114"/>
    <x v="114"/>
    <n v="0"/>
    <s v="SIN DESCRIPCIÓN PARA DESTINOS 00"/>
    <n v="0"/>
    <n v="0"/>
    <n v="0"/>
    <n v="0"/>
    <n v="0"/>
    <n v="0"/>
    <n v="0"/>
    <n v="0"/>
    <n v="0"/>
    <n v="0"/>
    <n v="0"/>
    <n v="0"/>
    <n v="0"/>
  </r>
  <r>
    <s v="1.1-00-2101_219004_21751910"/>
    <s v="1.1-00-21"/>
    <x v="0"/>
    <x v="1"/>
    <x v="0"/>
    <x v="0"/>
    <s v="E"/>
    <s v="Actividades del sector público, que realiza en for"/>
    <s v="01_21"/>
    <x v="4"/>
    <n v="9"/>
    <x v="4"/>
    <n v="7"/>
    <x v="5"/>
    <s v="004_21"/>
    <x v="5"/>
    <x v="4"/>
    <x v="4"/>
    <x v="115"/>
    <x v="115"/>
    <n v="0"/>
    <s v="SIN DESCRIPCIÓN PARA DESTINOS 00"/>
    <n v="238700.3"/>
    <n v="0"/>
    <n v="238700.3"/>
    <n v="238700.3"/>
    <n v="238700.3"/>
    <n v="0"/>
    <n v="238700.3"/>
    <n v="0"/>
    <n v="0"/>
    <n v="0"/>
    <n v="0"/>
    <n v="0"/>
    <n v="238700.3"/>
  </r>
  <r>
    <s v="1.1-00-2104_218011_212051910"/>
    <s v="1.1-00-21"/>
    <x v="0"/>
    <x v="1"/>
    <x v="0"/>
    <x v="0"/>
    <s v="M"/>
    <s v="Actividades de apoyo administrativo desarrolladas "/>
    <s v="04_21"/>
    <x v="2"/>
    <n v="8"/>
    <x v="0"/>
    <n v="20"/>
    <x v="2"/>
    <s v="011_21"/>
    <x v="2"/>
    <x v="4"/>
    <x v="4"/>
    <x v="115"/>
    <x v="115"/>
    <n v="0"/>
    <s v="SIN DESCRIPCIÓN PARA DESTINOS 00"/>
    <n v="160066.81"/>
    <n v="0"/>
    <n v="160066.81"/>
    <n v="160066.81"/>
    <n v="160066.81"/>
    <n v="0"/>
    <n v="160066.81"/>
    <n v="160066.81"/>
    <n v="0"/>
    <n v="0"/>
    <n v="0"/>
    <n v="0"/>
    <n v="160066.81"/>
  </r>
  <r>
    <s v="1.1-00-2105_218012_212151910"/>
    <s v="1.1-00-21"/>
    <x v="0"/>
    <x v="1"/>
    <x v="0"/>
    <x v="0"/>
    <s v="M"/>
    <s v="Actividades de apoyo administrativo desarrolladas "/>
    <s v="05_21"/>
    <x v="0"/>
    <n v="8"/>
    <x v="0"/>
    <n v="21"/>
    <x v="8"/>
    <s v="012_21"/>
    <x v="0"/>
    <x v="4"/>
    <x v="4"/>
    <x v="115"/>
    <x v="115"/>
    <n v="0"/>
    <s v="SIN DESCRIPCIÓN PARA DESTINOS 00"/>
    <n v="176436"/>
    <n v="0"/>
    <n v="176436"/>
    <n v="165880"/>
    <n v="165880"/>
    <n v="0"/>
    <n v="165880"/>
    <n v="165880"/>
    <n v="0"/>
    <n v="0"/>
    <n v="0"/>
    <n v="0"/>
    <n v="176436"/>
  </r>
  <r>
    <s v="2.6-06-2102_211007_211052111"/>
    <s v="2.6-06-21"/>
    <x v="2"/>
    <x v="1"/>
    <x v="0"/>
    <x v="0"/>
    <s v="O"/>
    <s v="Actividades que realizan la función pública o cont"/>
    <s v="02_21"/>
    <x v="1"/>
    <n v="1"/>
    <x v="1"/>
    <n v="10"/>
    <x v="1"/>
    <s v="007_21"/>
    <x v="1"/>
    <x v="4"/>
    <x v="4"/>
    <x v="116"/>
    <x v="116"/>
    <n v="1"/>
    <s v="CECOVIM - BDP"/>
    <n v="10000"/>
    <n v="0"/>
    <n v="5229.28"/>
    <n v="5229.28"/>
    <n v="5229.28"/>
    <n v="0"/>
    <n v="5229.28"/>
    <n v="5229.28"/>
    <n v="4770.72"/>
    <n v="4770.72"/>
    <n v="0"/>
    <n v="0"/>
    <n v="5229.28"/>
  </r>
  <r>
    <s v="2.6-06-2102_211007_211052112"/>
    <s v="2.6-06-21"/>
    <x v="2"/>
    <x v="1"/>
    <x v="0"/>
    <x v="0"/>
    <s v="O"/>
    <s v="Actividades que realizan la función pública o cont"/>
    <s v="02_21"/>
    <x v="1"/>
    <n v="1"/>
    <x v="1"/>
    <n v="10"/>
    <x v="1"/>
    <s v="007_21"/>
    <x v="1"/>
    <x v="4"/>
    <x v="4"/>
    <x v="116"/>
    <x v="116"/>
    <n v="2"/>
    <s v="NOS MOVEMOS SEGURAS - BDP"/>
    <n v="10000"/>
    <n v="0"/>
    <n v="4011.28"/>
    <n v="4011.28"/>
    <n v="4011.28"/>
    <n v="0"/>
    <n v="4011.28"/>
    <n v="4011.28"/>
    <n v="5988.7199999999993"/>
    <n v="5988.72"/>
    <n v="0"/>
    <n v="0"/>
    <n v="4011.2799999999997"/>
  </r>
  <r>
    <s v="2.6-06-2102_211007_211052113"/>
    <s v="2.6-06-21"/>
    <x v="2"/>
    <x v="1"/>
    <x v="0"/>
    <x v="0"/>
    <s v="O"/>
    <s v="Actividades que realizan la función pública o cont"/>
    <s v="02_21"/>
    <x v="1"/>
    <n v="1"/>
    <x v="1"/>
    <n v="10"/>
    <x v="1"/>
    <s v="007_21"/>
    <x v="1"/>
    <x v="4"/>
    <x v="4"/>
    <x v="116"/>
    <x v="116"/>
    <n v="3"/>
    <s v="EDUCANDO PARA LA IGUALDAD - BDP"/>
    <n v="7500"/>
    <n v="0"/>
    <n v="4011.28"/>
    <n v="4011.28"/>
    <n v="4011.28"/>
    <n v="0"/>
    <n v="4011.28"/>
    <n v="4011.28"/>
    <n v="3488.72"/>
    <n v="3488.72"/>
    <n v="0"/>
    <n v="0"/>
    <n v="4011.28"/>
  </r>
  <r>
    <s v="1.1-00-2101_219004_21752110"/>
    <s v="1.1-00-21"/>
    <x v="0"/>
    <x v="1"/>
    <x v="0"/>
    <x v="0"/>
    <s v="E"/>
    <s v="Actividades del sector público, que realiza en for"/>
    <s v="01_21"/>
    <x v="4"/>
    <n v="9"/>
    <x v="4"/>
    <n v="7"/>
    <x v="5"/>
    <s v="004_21"/>
    <x v="5"/>
    <x v="4"/>
    <x v="4"/>
    <x v="116"/>
    <x v="116"/>
    <n v="0"/>
    <s v="SIN DESCRIPCIÓN PARA DESTINOS 00"/>
    <n v="6310.4"/>
    <n v="0"/>
    <n v="6310.4"/>
    <n v="6310.4"/>
    <n v="6310.4"/>
    <n v="0"/>
    <n v="6310.4"/>
    <n v="0"/>
    <n v="0"/>
    <n v="0"/>
    <n v="0"/>
    <n v="0"/>
    <n v="6310.4"/>
  </r>
  <r>
    <s v="1.1-00-2109_217023_214252110"/>
    <s v="1.1-00-21"/>
    <x v="0"/>
    <x v="1"/>
    <x v="8"/>
    <x v="8"/>
    <s v="E"/>
    <s v="Actividades del sector público, que realiza en for"/>
    <s v="09_21"/>
    <x v="10"/>
    <n v="7"/>
    <x v="8"/>
    <n v="42"/>
    <x v="13"/>
    <s v="023_21"/>
    <x v="12"/>
    <x v="4"/>
    <x v="4"/>
    <x v="116"/>
    <x v="116"/>
    <n v="0"/>
    <s v="SIN DESCRIPCIÓN PARA DESTINOS 00"/>
    <n v="0"/>
    <n v="0"/>
    <n v="0"/>
    <n v="0"/>
    <n v="0"/>
    <n v="0"/>
    <n v="0"/>
    <n v="0"/>
    <n v="0"/>
    <n v="0"/>
    <n v="0"/>
    <n v="0"/>
    <n v="0"/>
  </r>
  <r>
    <s v="1.1-00-2105_218012_212152310"/>
    <s v="1.1-00-21"/>
    <x v="0"/>
    <x v="1"/>
    <x v="0"/>
    <x v="0"/>
    <s v="M"/>
    <s v="Actividades de apoyo administrativo desarrolladas "/>
    <s v="05_21"/>
    <x v="0"/>
    <n v="8"/>
    <x v="0"/>
    <n v="21"/>
    <x v="8"/>
    <s v="012_21"/>
    <x v="0"/>
    <x v="4"/>
    <x v="4"/>
    <x v="117"/>
    <x v="117"/>
    <n v="0"/>
    <s v="SIN DESCRIPCIÓN PARA DESTINOS 00"/>
    <n v="0"/>
    <n v="0"/>
    <n v="0"/>
    <n v="0"/>
    <n v="0"/>
    <n v="0"/>
    <n v="0"/>
    <n v="0"/>
    <n v="0"/>
    <n v="0"/>
    <n v="0"/>
    <n v="0"/>
    <n v="0"/>
  </r>
  <r>
    <s v="1.1-00-2109_217023_214252310"/>
    <s v="1.1-00-21"/>
    <x v="0"/>
    <x v="1"/>
    <x v="8"/>
    <x v="8"/>
    <s v="E"/>
    <s v="Actividades del sector público, que realiza en for"/>
    <s v="09_21"/>
    <x v="10"/>
    <n v="7"/>
    <x v="8"/>
    <n v="42"/>
    <x v="13"/>
    <s v="023_21"/>
    <x v="12"/>
    <x v="4"/>
    <x v="4"/>
    <x v="117"/>
    <x v="117"/>
    <n v="0"/>
    <s v="SIN DESCRIPCIÓN PARA DESTINOS 00"/>
    <n v="37340.400000000001"/>
    <n v="0"/>
    <n v="37340.400000000001"/>
    <n v="37340.400000000001"/>
    <n v="37340.400000000001"/>
    <n v="0"/>
    <n v="0"/>
    <n v="0"/>
    <n v="0"/>
    <n v="0"/>
    <n v="0"/>
    <n v="0"/>
    <n v="37340.400000000001"/>
  </r>
  <r>
    <s v="1.1-00-2105_218012_212152910"/>
    <s v="1.1-00-21"/>
    <x v="0"/>
    <x v="1"/>
    <x v="0"/>
    <x v="0"/>
    <s v="M"/>
    <s v="Actividades de apoyo administrativo desarrolladas "/>
    <s v="05_21"/>
    <x v="0"/>
    <n v="8"/>
    <x v="0"/>
    <n v="21"/>
    <x v="8"/>
    <s v="012_21"/>
    <x v="0"/>
    <x v="4"/>
    <x v="4"/>
    <x v="118"/>
    <x v="118"/>
    <n v="0"/>
    <s v="SIN DESCRIPCIÓN PARA DESTINOS 00"/>
    <n v="0"/>
    <n v="0"/>
    <n v="0"/>
    <n v="0"/>
    <n v="0"/>
    <n v="0"/>
    <n v="0"/>
    <n v="0"/>
    <n v="0"/>
    <n v="0"/>
    <n v="0"/>
    <n v="0"/>
    <n v="0"/>
  </r>
  <r>
    <s v="1.1-00-2107_214021_213953110"/>
    <s v="1.1-00-21"/>
    <x v="0"/>
    <x v="1"/>
    <x v="7"/>
    <x v="7"/>
    <s v="R"/>
    <s v="Solamente actividades específicas, distintas a las"/>
    <s v="07_21"/>
    <x v="9"/>
    <n v="4"/>
    <x v="7"/>
    <n v="39"/>
    <x v="12"/>
    <s v="021_21"/>
    <x v="11"/>
    <x v="4"/>
    <x v="4"/>
    <x v="119"/>
    <x v="119"/>
    <n v="0"/>
    <s v="SIN DESCRIPCIÓN PARA DESTINOS 00"/>
    <n v="56686.879999999997"/>
    <n v="50000"/>
    <n v="56686.879999999997"/>
    <n v="56686.879999999997"/>
    <n v="6953.04"/>
    <n v="49733.84"/>
    <n v="6953.04"/>
    <n v="6953.04"/>
    <n v="0"/>
    <n v="0"/>
    <n v="0"/>
    <n v="0"/>
    <n v="56686.879999999997"/>
  </r>
  <r>
    <s v="1.1-00-2101_219004_21753110"/>
    <s v="1.1-00-21"/>
    <x v="0"/>
    <x v="1"/>
    <x v="0"/>
    <x v="0"/>
    <s v="E"/>
    <s v="Actividades del sector público, que realiza en for"/>
    <s v="01_21"/>
    <x v="4"/>
    <n v="9"/>
    <x v="4"/>
    <n v="7"/>
    <x v="5"/>
    <s v="004_21"/>
    <x v="5"/>
    <x v="4"/>
    <x v="4"/>
    <x v="119"/>
    <x v="119"/>
    <n v="0"/>
    <s v="SIN DESCRIPCIÓN PARA DESTINOS 00"/>
    <n v="16820"/>
    <n v="0"/>
    <n v="16820"/>
    <n v="16820"/>
    <n v="16820"/>
    <n v="0"/>
    <n v="16820"/>
    <n v="0"/>
    <n v="0"/>
    <n v="0"/>
    <n v="0"/>
    <n v="0"/>
    <n v="16820"/>
  </r>
  <r>
    <s v="2.6-06-2102_211007_211053211"/>
    <s v="2.6-06-21"/>
    <x v="2"/>
    <x v="1"/>
    <x v="0"/>
    <x v="0"/>
    <s v="O"/>
    <s v="Actividades que realizan la función pública o cont"/>
    <s v="02_21"/>
    <x v="1"/>
    <n v="1"/>
    <x v="1"/>
    <n v="10"/>
    <x v="1"/>
    <s v="007_21"/>
    <x v="1"/>
    <x v="4"/>
    <x v="4"/>
    <x v="120"/>
    <x v="120"/>
    <n v="1"/>
    <s v="CECOVIM - BDP"/>
    <n v="4130"/>
    <n v="0"/>
    <n v="1392"/>
    <n v="1392"/>
    <n v="1392"/>
    <n v="0"/>
    <n v="1392"/>
    <n v="1392"/>
    <n v="2738"/>
    <n v="2738"/>
    <n v="0"/>
    <n v="0"/>
    <n v="1392"/>
  </r>
  <r>
    <s v="2.6-06-2102_211007_211053212"/>
    <s v="2.6-06-21"/>
    <x v="2"/>
    <x v="1"/>
    <x v="0"/>
    <x v="0"/>
    <s v="O"/>
    <s v="Actividades que realizan la función pública o cont"/>
    <s v="02_21"/>
    <x v="1"/>
    <n v="1"/>
    <x v="1"/>
    <n v="10"/>
    <x v="1"/>
    <s v="007_21"/>
    <x v="1"/>
    <x v="4"/>
    <x v="4"/>
    <x v="120"/>
    <x v="120"/>
    <n v="2"/>
    <s v="NOS MOVEMOS SEGURAS - BDP"/>
    <n v="4130"/>
    <n v="0"/>
    <n v="1392"/>
    <n v="1392"/>
    <n v="1392"/>
    <n v="0"/>
    <n v="1392"/>
    <n v="1392"/>
    <n v="2738"/>
    <n v="2738"/>
    <n v="0"/>
    <n v="0"/>
    <n v="1392"/>
  </r>
  <r>
    <s v="2.6-06-2102_211007_211053213"/>
    <s v="2.6-06-21"/>
    <x v="2"/>
    <x v="1"/>
    <x v="0"/>
    <x v="0"/>
    <s v="O"/>
    <s v="Actividades que realizan la función pública o cont"/>
    <s v="02_21"/>
    <x v="1"/>
    <n v="1"/>
    <x v="1"/>
    <n v="10"/>
    <x v="1"/>
    <s v="007_21"/>
    <x v="1"/>
    <x v="4"/>
    <x v="4"/>
    <x v="120"/>
    <x v="120"/>
    <n v="3"/>
    <s v="EDUCANDO PARA LA IGUALDAD - BDP"/>
    <n v="2130"/>
    <n v="0"/>
    <n v="696"/>
    <n v="696"/>
    <n v="696"/>
    <n v="0"/>
    <n v="696"/>
    <n v="696"/>
    <n v="1434"/>
    <n v="1434"/>
    <n v="0"/>
    <n v="0"/>
    <n v="696"/>
  </r>
  <r>
    <s v="1.1-00-2107_216018_213356110"/>
    <s v="1.1-00-21"/>
    <x v="0"/>
    <x v="1"/>
    <x v="0"/>
    <x v="0"/>
    <s v="E"/>
    <s v="Actividades del sector público, que realiza en for"/>
    <s v="07_21"/>
    <x v="9"/>
    <n v="6"/>
    <x v="2"/>
    <n v="33"/>
    <x v="21"/>
    <s v="018_21"/>
    <x v="18"/>
    <x v="4"/>
    <x v="4"/>
    <x v="121"/>
    <x v="121"/>
    <n v="0"/>
    <s v="SIN DESCRIPCIÓN PARA DESTINOS 00"/>
    <n v="207928.23"/>
    <n v="0"/>
    <n v="206588.43"/>
    <n v="118660.43"/>
    <n v="113968.23"/>
    <n v="4692.1999999999971"/>
    <n v="113968.23"/>
    <n v="81968.19"/>
    <n v="1339.8000000000175"/>
    <n v="0"/>
    <n v="0"/>
    <n v="0"/>
    <n v="207928.23"/>
  </r>
  <r>
    <s v="1.1-00-2109_217023_214256110"/>
    <s v="1.1-00-21"/>
    <x v="0"/>
    <x v="1"/>
    <x v="8"/>
    <x v="8"/>
    <s v="E"/>
    <s v="Actividades del sector público, que realiza en for"/>
    <s v="09_21"/>
    <x v="10"/>
    <n v="7"/>
    <x v="8"/>
    <n v="42"/>
    <x v="13"/>
    <s v="023_21"/>
    <x v="12"/>
    <x v="4"/>
    <x v="4"/>
    <x v="121"/>
    <x v="121"/>
    <n v="0"/>
    <s v="SIN DESCRIPCIÓN PARA DESTINOS 00"/>
    <n v="14529"/>
    <n v="0"/>
    <n v="14529"/>
    <n v="14529"/>
    <n v="14529"/>
    <n v="0"/>
    <n v="14529"/>
    <n v="14529"/>
    <n v="0"/>
    <n v="0"/>
    <n v="0"/>
    <n v="0"/>
    <n v="14529"/>
  </r>
  <r>
    <s v="1.1-00-2102_216008_211256210"/>
    <s v="1.1-00-21"/>
    <x v="0"/>
    <x v="1"/>
    <x v="1"/>
    <x v="1"/>
    <s v="R"/>
    <s v="Solamente actividades específicas, distintas a las"/>
    <s v="02_21"/>
    <x v="1"/>
    <n v="6"/>
    <x v="2"/>
    <n v="12"/>
    <x v="3"/>
    <s v="008_21"/>
    <x v="3"/>
    <x v="4"/>
    <x v="4"/>
    <x v="122"/>
    <x v="122"/>
    <n v="0"/>
    <s v="SIN DESCRIPCIÓN PARA DESTINOS 00"/>
    <n v="49769.2"/>
    <n v="0"/>
    <n v="49769.2"/>
    <n v="49769.2"/>
    <n v="49769.2"/>
    <n v="0"/>
    <n v="49769.2"/>
    <n v="49769.2"/>
    <n v="0"/>
    <n v="0"/>
    <n v="0"/>
    <n v="0"/>
    <n v="49769.2"/>
  </r>
  <r>
    <s v="1.1-00-2101_218003_21456410"/>
    <s v="1.1-00-21"/>
    <x v="0"/>
    <x v="1"/>
    <x v="4"/>
    <x v="4"/>
    <s v="E"/>
    <s v="Actividades del sector público, que realiza en for"/>
    <s v="01_21"/>
    <x v="4"/>
    <n v="8"/>
    <x v="0"/>
    <n v="4"/>
    <x v="43"/>
    <s v="003_21"/>
    <x v="7"/>
    <x v="4"/>
    <x v="4"/>
    <x v="123"/>
    <x v="123"/>
    <n v="0"/>
    <s v="SIN DESCRIPCIÓN PARA DESTINOS 00"/>
    <n v="23205.02"/>
    <n v="0"/>
    <n v="23205.02"/>
    <n v="23205.02"/>
    <n v="23205.02"/>
    <n v="0"/>
    <n v="0"/>
    <n v="0"/>
    <n v="0"/>
    <n v="0"/>
    <n v="0"/>
    <n v="0"/>
    <n v="23205.02"/>
  </r>
  <r>
    <s v="1.1-00-2102_216008_211356510"/>
    <s v="1.1-00-21"/>
    <x v="0"/>
    <x v="1"/>
    <x v="1"/>
    <x v="1"/>
    <s v="R"/>
    <s v="Solamente actividades específicas, distintas a las"/>
    <s v="02_21"/>
    <x v="1"/>
    <n v="6"/>
    <x v="2"/>
    <n v="13"/>
    <x v="24"/>
    <s v="008_21"/>
    <x v="3"/>
    <x v="4"/>
    <x v="4"/>
    <x v="124"/>
    <x v="124"/>
    <n v="0"/>
    <s v="SIN DESCRIPCIÓN PARA DESTINOS 00"/>
    <n v="89099.6"/>
    <n v="200000"/>
    <n v="89099.6"/>
    <n v="89099.6"/>
    <n v="89099.6"/>
    <n v="0"/>
    <n v="89099.6"/>
    <n v="78949.600000000006"/>
    <n v="0"/>
    <n v="0"/>
    <n v="0"/>
    <n v="0"/>
    <n v="89099.6"/>
  </r>
  <r>
    <s v="1.1-00-2101_218003_21556510"/>
    <s v="1.1-00-21"/>
    <x v="0"/>
    <x v="1"/>
    <x v="4"/>
    <x v="4"/>
    <s v="E"/>
    <s v="Actividades del sector público, que realiza en for"/>
    <s v="01_21"/>
    <x v="4"/>
    <n v="8"/>
    <x v="0"/>
    <n v="5"/>
    <x v="7"/>
    <s v="003_21"/>
    <x v="7"/>
    <x v="4"/>
    <x v="4"/>
    <x v="124"/>
    <x v="124"/>
    <n v="0"/>
    <s v="SIN DESCRIPCIÓN PARA DESTINOS 00"/>
    <n v="149329.69"/>
    <n v="0"/>
    <n v="149329.69"/>
    <n v="149329.69"/>
    <n v="149329.69"/>
    <n v="0"/>
    <n v="149329.69"/>
    <n v="37470.89"/>
    <n v="0"/>
    <n v="0"/>
    <n v="0"/>
    <n v="0"/>
    <n v="149329.69"/>
  </r>
  <r>
    <s v="1.1-00-2107_216018_213356710"/>
    <s v="1.1-00-21"/>
    <x v="0"/>
    <x v="1"/>
    <x v="0"/>
    <x v="0"/>
    <s v="E"/>
    <s v="Actividades del sector público, que realiza en for"/>
    <s v="07_21"/>
    <x v="9"/>
    <n v="6"/>
    <x v="2"/>
    <n v="33"/>
    <x v="21"/>
    <s v="018_21"/>
    <x v="18"/>
    <x v="4"/>
    <x v="4"/>
    <x v="125"/>
    <x v="125"/>
    <n v="0"/>
    <s v="SIN DESCRIPCIÓN PARA DESTINOS 00"/>
    <n v="1154969.58"/>
    <n v="0"/>
    <n v="1154969.58"/>
    <n v="1154969.58"/>
    <n v="1120604.58"/>
    <n v="34365"/>
    <n v="1120604.58"/>
    <n v="1103422.08"/>
    <n v="0"/>
    <n v="0"/>
    <n v="0"/>
    <n v="0"/>
    <n v="1154969.58"/>
  </r>
  <r>
    <s v="1.1-00-2101_218003_21556710"/>
    <s v="1.1-00-21"/>
    <x v="0"/>
    <x v="1"/>
    <x v="4"/>
    <x v="4"/>
    <s v="E"/>
    <s v="Actividades del sector público, que realiza en for"/>
    <s v="01_21"/>
    <x v="4"/>
    <n v="8"/>
    <x v="0"/>
    <n v="5"/>
    <x v="7"/>
    <s v="003_21"/>
    <x v="7"/>
    <x v="4"/>
    <x v="4"/>
    <x v="125"/>
    <x v="125"/>
    <n v="0"/>
    <s v="SIN DESCRIPCIÓN PARA DESTINOS 00"/>
    <n v="2581"/>
    <n v="0"/>
    <n v="2581"/>
    <n v="2581"/>
    <n v="2581"/>
    <n v="0"/>
    <n v="0"/>
    <n v="0"/>
    <n v="0"/>
    <n v="0"/>
    <n v="0"/>
    <n v="0"/>
    <n v="2581"/>
  </r>
  <r>
    <s v="1.1-00-2105_218012_212156710"/>
    <s v="1.1-00-21"/>
    <x v="0"/>
    <x v="1"/>
    <x v="0"/>
    <x v="0"/>
    <s v="M"/>
    <s v="Actividades de apoyo administrativo desarrolladas "/>
    <s v="05_21"/>
    <x v="0"/>
    <n v="8"/>
    <x v="0"/>
    <n v="21"/>
    <x v="8"/>
    <s v="012_21"/>
    <x v="0"/>
    <x v="4"/>
    <x v="4"/>
    <x v="125"/>
    <x v="125"/>
    <n v="0"/>
    <s v="SIN DESCRIPCIÓN PARA DESTINOS 00"/>
    <n v="0"/>
    <n v="0"/>
    <n v="0"/>
    <n v="0"/>
    <n v="0"/>
    <n v="0"/>
    <n v="0"/>
    <n v="0"/>
    <n v="0"/>
    <n v="0"/>
    <n v="0"/>
    <n v="0"/>
    <n v="0"/>
  </r>
  <r>
    <s v="1.1-00-2101_219004_21756910"/>
    <s v="1.1-00-21"/>
    <x v="0"/>
    <x v="1"/>
    <x v="0"/>
    <x v="0"/>
    <s v="E"/>
    <s v="Actividades del sector público, que realiza en for"/>
    <s v="01_21"/>
    <x v="4"/>
    <n v="9"/>
    <x v="4"/>
    <n v="7"/>
    <x v="5"/>
    <s v="004_21"/>
    <x v="5"/>
    <x v="4"/>
    <x v="4"/>
    <x v="126"/>
    <x v="126"/>
    <n v="0"/>
    <s v="SIN DESCRIPCIÓN PARA DESTINOS 00"/>
    <n v="6600"/>
    <n v="0"/>
    <n v="6600"/>
    <n v="6600"/>
    <n v="0"/>
    <n v="6600"/>
    <n v="0"/>
    <n v="0"/>
    <n v="0"/>
    <n v="0"/>
    <n v="0"/>
    <n v="0"/>
    <n v="6600"/>
  </r>
  <r>
    <s v="1.1-00-2102_216008_211356910"/>
    <s v="1.1-00-21"/>
    <x v="0"/>
    <x v="1"/>
    <x v="1"/>
    <x v="1"/>
    <s v="R"/>
    <s v="Solamente actividades específicas, distintas a las"/>
    <s v="02_21"/>
    <x v="1"/>
    <n v="6"/>
    <x v="2"/>
    <n v="13"/>
    <x v="24"/>
    <s v="008_21"/>
    <x v="3"/>
    <x v="4"/>
    <x v="4"/>
    <x v="126"/>
    <x v="126"/>
    <n v="0"/>
    <s v="SIN DESCRIPCIÓN PARA DESTINOS 00"/>
    <n v="452575.58"/>
    <n v="700000"/>
    <n v="452575.58"/>
    <n v="452575.58"/>
    <n v="452575.58"/>
    <n v="0"/>
    <n v="229391.58"/>
    <n v="84623.58"/>
    <n v="0"/>
    <n v="0"/>
    <n v="0"/>
    <n v="0"/>
    <n v="452575.58"/>
  </r>
  <r>
    <s v="2.5-01-2101_218003_21556910"/>
    <s v="2.5-01-21"/>
    <x v="21"/>
    <x v="1"/>
    <x v="4"/>
    <x v="4"/>
    <s v="E"/>
    <s v="Actividades del sector público, que realiza en for"/>
    <s v="01_21"/>
    <x v="4"/>
    <n v="8"/>
    <x v="0"/>
    <n v="5"/>
    <x v="7"/>
    <s v="003_21"/>
    <x v="7"/>
    <x v="4"/>
    <x v="4"/>
    <x v="126"/>
    <x v="126"/>
    <n v="0"/>
    <s v="SIN DESCRIPCIÓN PARA DESTINOS 00"/>
    <n v="408784"/>
    <n v="0"/>
    <n v="408784"/>
    <n v="408784"/>
    <n v="408784"/>
    <n v="0"/>
    <n v="0"/>
    <n v="0"/>
    <n v="0"/>
    <n v="0"/>
    <n v="0"/>
    <n v="0"/>
    <n v="408784"/>
  </r>
  <r>
    <s v="2.5-02-2101_218003_21456910"/>
    <s v="2.5-02-21"/>
    <x v="10"/>
    <x v="1"/>
    <x v="4"/>
    <x v="4"/>
    <s v="E"/>
    <s v="Actividades del sector público, que realiza en for"/>
    <s v="01_21"/>
    <x v="4"/>
    <n v="8"/>
    <x v="0"/>
    <n v="4"/>
    <x v="43"/>
    <s v="003_21"/>
    <x v="7"/>
    <x v="4"/>
    <x v="4"/>
    <x v="126"/>
    <x v="126"/>
    <n v="0"/>
    <s v="SIN DESCRIPCIÓN PARA DESTINOS 00"/>
    <n v="52155749.990000002"/>
    <n v="33470597.989999998"/>
    <n v="52155749.090000004"/>
    <n v="52155749.090000004"/>
    <n v="52155749.140000001"/>
    <n v="-4.9999997019767761E-2"/>
    <n v="52155748.979999997"/>
    <n v="52155749.140000001"/>
    <n v="0.89999999850988388"/>
    <n v="0"/>
    <n v="0"/>
    <n v="0"/>
    <n v="52155749.990000002"/>
  </r>
  <r>
    <s v="1.1-00-2102_211006_21958110"/>
    <s v="1.1-00-21"/>
    <x v="0"/>
    <x v="1"/>
    <x v="0"/>
    <x v="0"/>
    <s v="O"/>
    <s v="Actividades que realizan la función pública o cont"/>
    <s v="02_21"/>
    <x v="1"/>
    <n v="1"/>
    <x v="1"/>
    <n v="9"/>
    <x v="37"/>
    <s v="006_21"/>
    <x v="24"/>
    <x v="4"/>
    <x v="4"/>
    <x v="127"/>
    <x v="127"/>
    <n v="0"/>
    <s v="SIN DESCRIPCIÓN PARA DESTINOS 00"/>
    <n v="34651798.68"/>
    <n v="46800000"/>
    <n v="34651798.68"/>
    <n v="34651798.68"/>
    <n v="34651798.68"/>
    <n v="0"/>
    <n v="34651798.68"/>
    <n v="34651798.68"/>
    <n v="0"/>
    <n v="5775299.7800000003"/>
    <n v="0"/>
    <n v="0"/>
    <n v="28876498.899999999"/>
  </r>
  <r>
    <s v="1.1-00-2104_218011_212058110"/>
    <s v="1.1-00-21"/>
    <x v="0"/>
    <x v="1"/>
    <x v="0"/>
    <x v="0"/>
    <s v="M"/>
    <s v="Actividades de apoyo administrativo desarrolladas "/>
    <s v="04_21"/>
    <x v="2"/>
    <n v="8"/>
    <x v="0"/>
    <n v="20"/>
    <x v="2"/>
    <s v="011_21"/>
    <x v="2"/>
    <x v="4"/>
    <x v="4"/>
    <x v="127"/>
    <x v="127"/>
    <n v="0"/>
    <s v="SIN DESCRIPCIÓN PARA DESTINOS 00"/>
    <n v="522417.57"/>
    <n v="0"/>
    <n v="522417.57"/>
    <n v="522417.57"/>
    <n v="522417.57"/>
    <n v="0"/>
    <n v="522417.57"/>
    <n v="522417.57"/>
    <n v="0"/>
    <n v="0"/>
    <n v="0"/>
    <n v="0"/>
    <n v="522417.57"/>
  </r>
  <r>
    <s v="100.14-1802_211006_21958110"/>
    <s v="100.14-18"/>
    <x v="22"/>
    <x v="1"/>
    <x v="0"/>
    <x v="0"/>
    <s v="O"/>
    <s v="Actividades que realizan la función pública o cont"/>
    <s v="02_21"/>
    <x v="1"/>
    <n v="1"/>
    <x v="1"/>
    <n v="9"/>
    <x v="37"/>
    <s v="006_21"/>
    <x v="24"/>
    <x v="4"/>
    <x v="4"/>
    <x v="127"/>
    <x v="127"/>
    <n v="0"/>
    <s v="SIN DESCRIPCIÓN PARA DESTINOS 00"/>
    <n v="5775299.7800000003"/>
    <n v="0"/>
    <n v="11550599.560000001"/>
    <n v="11550599.560000001"/>
    <n v="11550599.560000001"/>
    <n v="0"/>
    <n v="11550599.560000001"/>
    <n v="11550599.560000001"/>
    <n v="0"/>
    <n v="0"/>
    <n v="0"/>
    <n v="11550599.560000001"/>
    <n v="17325899.34"/>
  </r>
  <r>
    <s v="2.6-05-2108_213022_214159111"/>
    <s v="2.6-05-21"/>
    <x v="5"/>
    <x v="1"/>
    <x v="3"/>
    <x v="3"/>
    <s v="R"/>
    <s v="Solamente actividades específicas, distintas a las"/>
    <s v="08_21"/>
    <x v="5"/>
    <n v="3"/>
    <x v="5"/>
    <n v="41"/>
    <x v="6"/>
    <s v="022_21"/>
    <x v="6"/>
    <x v="4"/>
    <x v="4"/>
    <x v="128"/>
    <x v="128"/>
    <n v="1"/>
    <s v="ESTRATEGIA ALE 2021"/>
    <n v="513500"/>
    <n v="0"/>
    <n v="513500"/>
    <n v="513500"/>
    <n v="513500"/>
    <n v="0"/>
    <n v="513500"/>
    <n v="513500"/>
    <n v="0"/>
    <n v="0"/>
    <n v="0"/>
    <n v="0"/>
    <n v="513500"/>
  </r>
  <r>
    <s v="2.5-02-2101_218003_21659110"/>
    <s v="2.5-02-21"/>
    <x v="10"/>
    <x v="1"/>
    <x v="4"/>
    <x v="4"/>
    <s v="E"/>
    <s v="Actividades del sector público, que realiza en for"/>
    <s v="01_21"/>
    <x v="4"/>
    <n v="8"/>
    <x v="0"/>
    <n v="6"/>
    <x v="36"/>
    <s v="003_21"/>
    <x v="7"/>
    <x v="4"/>
    <x v="4"/>
    <x v="128"/>
    <x v="128"/>
    <n v="0"/>
    <s v="SIN DESCRIPCIÓN PARA DESTINOS 00"/>
    <n v="4950146.22"/>
    <n v="4950146.22"/>
    <n v="4014052.4"/>
    <n v="3434052.4"/>
    <n v="3434052.4"/>
    <n v="0"/>
    <n v="3269100.4"/>
    <n v="3269100.4"/>
    <n v="936093.81999999983"/>
    <n v="0"/>
    <n v="0"/>
    <n v="0"/>
    <n v="4950146.22"/>
  </r>
  <r>
    <s v="1.1-00-2101_218003_21559110"/>
    <s v="1.1-00-21"/>
    <x v="0"/>
    <x v="1"/>
    <x v="4"/>
    <x v="4"/>
    <s v="E"/>
    <s v="Actividades del sector público, que realiza en for"/>
    <s v="01_21"/>
    <x v="4"/>
    <n v="8"/>
    <x v="0"/>
    <n v="5"/>
    <x v="7"/>
    <s v="003_21"/>
    <x v="7"/>
    <x v="4"/>
    <x v="4"/>
    <x v="128"/>
    <x v="128"/>
    <n v="0"/>
    <s v="SIN DESCRIPCIÓN PARA DESTINOS 00"/>
    <n v="4669"/>
    <n v="0"/>
    <n v="4669"/>
    <n v="4669"/>
    <n v="4669"/>
    <n v="0"/>
    <n v="4669"/>
    <n v="4669"/>
    <n v="0"/>
    <n v="0"/>
    <n v="0"/>
    <n v="0"/>
    <n v="4669"/>
  </r>
  <r>
    <s v="1.1-00-2101_218003_21659110"/>
    <s v="1.1-00-21"/>
    <x v="0"/>
    <x v="1"/>
    <x v="4"/>
    <x v="4"/>
    <s v="E"/>
    <s v="Actividades del sector público, que realiza en for"/>
    <s v="01_21"/>
    <x v="4"/>
    <n v="8"/>
    <x v="0"/>
    <n v="6"/>
    <x v="36"/>
    <s v="003_21"/>
    <x v="7"/>
    <x v="4"/>
    <x v="4"/>
    <x v="128"/>
    <x v="128"/>
    <n v="0"/>
    <s v="SIN DESCRIPCIÓN PARA DESTINOS 00"/>
    <n v="21467894.469999999"/>
    <n v="9849853.7799999993"/>
    <n v="24481586.559999999"/>
    <n v="24481586.559999999"/>
    <n v="24481586.559999999"/>
    <n v="0"/>
    <n v="11999986.560000001"/>
    <n v="11999986.560000001"/>
    <n v="-3013692.09"/>
    <n v="0"/>
    <n v="3013692.09"/>
    <n v="0"/>
    <n v="24481586.559999999"/>
  </r>
  <r>
    <s v="1.1-00-2101_218003_21659710"/>
    <s v="1.1-00-21"/>
    <x v="0"/>
    <x v="1"/>
    <x v="4"/>
    <x v="4"/>
    <s v="E"/>
    <s v="Actividades del sector público, que realiza en for"/>
    <s v="01_21"/>
    <x v="4"/>
    <n v="8"/>
    <x v="0"/>
    <n v="6"/>
    <x v="36"/>
    <s v="003_21"/>
    <x v="7"/>
    <x v="4"/>
    <x v="4"/>
    <x v="129"/>
    <x v="129"/>
    <n v="0"/>
    <s v="SIN DESCRIPCIÓN PARA DESTINOS 00"/>
    <n v="212739.82"/>
    <n v="1500000"/>
    <n v="212739.82"/>
    <n v="199135.11"/>
    <n v="113726.24"/>
    <n v="85408.869999999981"/>
    <n v="113726.24"/>
    <n v="113726.24"/>
    <n v="0"/>
    <n v="0"/>
    <n v="0"/>
    <n v="0"/>
    <n v="212739.82"/>
  </r>
  <r>
    <s v="2.5-02-2118_212038_216061210"/>
    <s v="2.5-02-21"/>
    <x v="10"/>
    <x v="1"/>
    <x v="0"/>
    <x v="0"/>
    <s v="K"/>
    <s v="Proyectos de inversión sujetos a registro en la Ca"/>
    <s v="18_21"/>
    <x v="7"/>
    <n v="2"/>
    <x v="6"/>
    <n v="60"/>
    <x v="10"/>
    <s v="038_21"/>
    <x v="9"/>
    <x v="5"/>
    <x v="5"/>
    <x v="130"/>
    <x v="130"/>
    <n v="0"/>
    <s v="SIN DESCRIPCIÓN PARA DESTINOS 00"/>
    <n v="23513795.949999999"/>
    <n v="60000000"/>
    <n v="20135326.530000001"/>
    <n v="20135326.530000001"/>
    <n v="9831556.9600000009"/>
    <n v="10303769.57"/>
    <n v="9275137.1099999994"/>
    <n v="9275137.1099999994"/>
    <n v="3378469.4199999981"/>
    <n v="0"/>
    <n v="0"/>
    <n v="0"/>
    <n v="23513795.949999999"/>
  </r>
  <r>
    <s v="1.1-01-2018_212038_216061213"/>
    <s v="1.1-01-20"/>
    <x v="23"/>
    <x v="1"/>
    <x v="0"/>
    <x v="0"/>
    <s v="K"/>
    <s v="Proyectos de inversión sujetos a registro en la Ca"/>
    <s v="18_21"/>
    <x v="7"/>
    <n v="2"/>
    <x v="6"/>
    <n v="60"/>
    <x v="10"/>
    <s v="038_21"/>
    <x v="9"/>
    <x v="5"/>
    <x v="5"/>
    <x v="130"/>
    <x v="130"/>
    <n v="3"/>
    <s v="PUNTO DE ACUERDO 046/2021"/>
    <n v="4992632.3600000003"/>
    <n v="0"/>
    <n v="4992632.3600000003"/>
    <n v="4992632.3600000003"/>
    <n v="3282614.01"/>
    <n v="1710018.3500000006"/>
    <n v="1248158.0900000001"/>
    <n v="1248158.0900000001"/>
    <n v="0"/>
    <n v="0"/>
    <n v="0"/>
    <n v="0"/>
    <n v="4992632.3600000003"/>
  </r>
  <r>
    <s v="1.1-01-2018_212038_216061212"/>
    <s v="1.1-01-20"/>
    <x v="23"/>
    <x v="1"/>
    <x v="0"/>
    <x v="0"/>
    <s v="K"/>
    <s v="Proyectos de inversión sujetos a registro en la Ca"/>
    <s v="18_21"/>
    <x v="7"/>
    <n v="2"/>
    <x v="6"/>
    <n v="60"/>
    <x v="10"/>
    <s v="038_21"/>
    <x v="9"/>
    <x v="5"/>
    <x v="5"/>
    <x v="130"/>
    <x v="130"/>
    <n v="2"/>
    <s v="PUNTO DE ACUERO 143/2020"/>
    <n v="5727920.71"/>
    <n v="0"/>
    <n v="5727920.71"/>
    <n v="5727920.71"/>
    <n v="4953195.9400000004"/>
    <n v="774724.76999999955"/>
    <n v="4953195.9400000004"/>
    <n v="4263539.76"/>
    <n v="0"/>
    <n v="0"/>
    <n v="0"/>
    <n v="0"/>
    <n v="5727920.71"/>
  </r>
  <r>
    <s v="1.1-00-2118_212038_216061210"/>
    <s v="1.1-00-21"/>
    <x v="0"/>
    <x v="1"/>
    <x v="0"/>
    <x v="0"/>
    <s v="K"/>
    <s v="Proyectos de inversión sujetos a registro en la Ca"/>
    <s v="18_21"/>
    <x v="7"/>
    <n v="2"/>
    <x v="6"/>
    <n v="60"/>
    <x v="10"/>
    <s v="038_21"/>
    <x v="9"/>
    <x v="5"/>
    <x v="5"/>
    <x v="130"/>
    <x v="130"/>
    <n v="0"/>
    <s v="SIN DESCRIPCIÓN PARA DESTINOS 00"/>
    <n v="113919.08"/>
    <n v="0"/>
    <n v="113919.08"/>
    <n v="113919.08"/>
    <n v="113919.08"/>
    <n v="0"/>
    <n v="113919.08"/>
    <n v="113919.08"/>
    <n v="0"/>
    <n v="0"/>
    <n v="0"/>
    <n v="0"/>
    <n v="113919.08"/>
  </r>
  <r>
    <s v="2.5-01-2118_212038_216061310"/>
    <s v="2.5-01-21"/>
    <x v="21"/>
    <x v="1"/>
    <x v="0"/>
    <x v="0"/>
    <s v="K"/>
    <s v="Proyectos de inversión sujetos a registro en la Ca"/>
    <s v="18_21"/>
    <x v="7"/>
    <n v="2"/>
    <x v="6"/>
    <n v="60"/>
    <x v="10"/>
    <s v="038_21"/>
    <x v="9"/>
    <x v="5"/>
    <x v="5"/>
    <x v="131"/>
    <x v="131"/>
    <n v="0"/>
    <s v="SIN DESCRIPCIÓN PARA DESTINOS 00"/>
    <n v="38457906"/>
    <n v="48707951"/>
    <n v="35440610.130000003"/>
    <n v="35440610.130000003"/>
    <n v="23532495.609999999"/>
    <n v="11908114.520000003"/>
    <n v="21908046.559999999"/>
    <n v="21908046.559999999"/>
    <n v="3017295.8699999973"/>
    <n v="0"/>
    <n v="0"/>
    <n v="105318.11"/>
    <n v="38563224.109999999"/>
  </r>
  <r>
    <s v="2.5-02-2118_212038_216061310"/>
    <s v="2.5-02-21"/>
    <x v="10"/>
    <x v="1"/>
    <x v="0"/>
    <x v="0"/>
    <s v="K"/>
    <s v="Proyectos de inversión sujetos a registro en la Ca"/>
    <s v="18_21"/>
    <x v="7"/>
    <n v="2"/>
    <x v="6"/>
    <n v="60"/>
    <x v="10"/>
    <s v="038_21"/>
    <x v="9"/>
    <x v="5"/>
    <x v="5"/>
    <x v="131"/>
    <x v="131"/>
    <n v="0"/>
    <s v="SIN DESCRIPCIÓN PARA DESTINOS 00"/>
    <n v="62615916.619999997"/>
    <n v="0"/>
    <n v="56731607.100000001"/>
    <n v="56731607.100000001"/>
    <n v="50642959.759999998"/>
    <n v="6088647.3400000036"/>
    <n v="47421098.009999998"/>
    <n v="47421098.009999998"/>
    <n v="5884309.5199999958"/>
    <n v="1000000"/>
    <n v="0"/>
    <n v="0"/>
    <n v="61615916.619999997"/>
  </r>
  <r>
    <s v="1.1-01-2018_212038_216061311"/>
    <s v="1.1-01-20"/>
    <x v="23"/>
    <x v="1"/>
    <x v="0"/>
    <x v="0"/>
    <s v="K"/>
    <s v="Proyectos de inversión sujetos a registro en la Ca"/>
    <s v="18_21"/>
    <x v="7"/>
    <n v="2"/>
    <x v="6"/>
    <n v="60"/>
    <x v="10"/>
    <s v="038_21"/>
    <x v="9"/>
    <x v="5"/>
    <x v="5"/>
    <x v="131"/>
    <x v="131"/>
    <n v="1"/>
    <s v="PUNTO DE ACUERDO 054/2020"/>
    <n v="6852143.21"/>
    <n v="0"/>
    <n v="6852143.21"/>
    <n v="6852143.21"/>
    <n v="6789508.4299999997"/>
    <n v="62634.780000000261"/>
    <n v="6789508.4299999997"/>
    <n v="6789508.4299999997"/>
    <n v="0"/>
    <n v="0"/>
    <n v="0"/>
    <n v="0"/>
    <n v="6852143.21"/>
  </r>
  <r>
    <s v="1.1-00-2118_212038_216061310"/>
    <s v="1.1-00-21"/>
    <x v="0"/>
    <x v="1"/>
    <x v="0"/>
    <x v="0"/>
    <s v="K"/>
    <s v="Proyectos de inversión sujetos a registro en la Ca"/>
    <s v="18_21"/>
    <x v="7"/>
    <n v="2"/>
    <x v="6"/>
    <n v="60"/>
    <x v="10"/>
    <s v="038_21"/>
    <x v="9"/>
    <x v="5"/>
    <x v="5"/>
    <x v="131"/>
    <x v="131"/>
    <n v="0"/>
    <s v="SIN DESCRIPCIÓN PARA DESTINOS 00"/>
    <n v="4987891.25"/>
    <n v="0"/>
    <n v="4987891.25"/>
    <n v="4987891.25"/>
    <n v="4987891.25"/>
    <n v="0"/>
    <n v="4987891.25"/>
    <n v="4987891.25"/>
    <n v="0"/>
    <n v="0"/>
    <n v="0"/>
    <n v="0"/>
    <n v="4987891.25"/>
  </r>
  <r>
    <s v="1.5-02-2118_212038_216061310"/>
    <s v="1.5-02-21"/>
    <x v="24"/>
    <x v="1"/>
    <x v="0"/>
    <x v="0"/>
    <s v="K"/>
    <s v="Proyectos de inversión sujetos a registro en la Ca"/>
    <s v="18_21"/>
    <x v="7"/>
    <n v="2"/>
    <x v="6"/>
    <n v="60"/>
    <x v="10"/>
    <s v="038_21"/>
    <x v="9"/>
    <x v="5"/>
    <x v="5"/>
    <x v="131"/>
    <x v="131"/>
    <n v="0"/>
    <s v="SIN DESCRIPCIÓN PARA DESTINOS 00"/>
    <n v="0"/>
    <n v="0"/>
    <n v="0"/>
    <n v="0"/>
    <n v="0"/>
    <n v="0"/>
    <n v="0"/>
    <n v="0"/>
    <n v="0"/>
    <n v="0"/>
    <n v="0"/>
    <n v="6600000"/>
    <n v="6600000"/>
  </r>
  <r>
    <s v="1.1-02-2018_212038_216061310"/>
    <s v="1.1-02-20"/>
    <x v="25"/>
    <x v="1"/>
    <x v="0"/>
    <x v="0"/>
    <s v="K"/>
    <s v="Proyectos de inversión sujetos a registro en la Ca"/>
    <s v="18_21"/>
    <x v="7"/>
    <n v="2"/>
    <x v="6"/>
    <n v="60"/>
    <x v="10"/>
    <s v="038_21"/>
    <x v="9"/>
    <x v="5"/>
    <x v="5"/>
    <x v="131"/>
    <x v="131"/>
    <n v="0"/>
    <s v="SIN DESCRIPCIÓN PARA DESTINOS 00"/>
    <n v="8780993.6300000008"/>
    <n v="0"/>
    <n v="8684419.9499999993"/>
    <n v="8684419.9499999993"/>
    <n v="8684419.9499999993"/>
    <n v="0"/>
    <n v="8684419.9499999993"/>
    <n v="8684419.9499999993"/>
    <n v="96573.680000001565"/>
    <n v="0"/>
    <n v="0"/>
    <n v="0"/>
    <n v="8780993.6300000008"/>
  </r>
  <r>
    <s v="2.5-03-2118_212038_216061310"/>
    <s v="2.5-03-21"/>
    <x v="26"/>
    <x v="1"/>
    <x v="0"/>
    <x v="0"/>
    <s v="K"/>
    <s v="Proyectos de inversión sujetos a registro en la Ca"/>
    <s v="18_21"/>
    <x v="7"/>
    <n v="2"/>
    <x v="6"/>
    <n v="60"/>
    <x v="10"/>
    <s v="038_21"/>
    <x v="9"/>
    <x v="5"/>
    <x v="5"/>
    <x v="131"/>
    <x v="131"/>
    <n v="0"/>
    <s v="SIN DESCRIPCIÓN PARA DESTINOS 00"/>
    <n v="0"/>
    <n v="0"/>
    <n v="0"/>
    <n v="0"/>
    <n v="0"/>
    <n v="0"/>
    <n v="0"/>
    <n v="0"/>
    <n v="0"/>
    <n v="0"/>
    <n v="0"/>
    <n v="6600000"/>
    <n v="6600000"/>
  </r>
  <r>
    <s v="2.5-01-2118_212038_216061510"/>
    <s v="2.5-01-21"/>
    <x v="21"/>
    <x v="1"/>
    <x v="0"/>
    <x v="0"/>
    <s v="K"/>
    <s v="Proyectos de inversión sujetos a registro en la Ca"/>
    <s v="18_21"/>
    <x v="7"/>
    <n v="2"/>
    <x v="6"/>
    <n v="60"/>
    <x v="10"/>
    <s v="038_21"/>
    <x v="9"/>
    <x v="5"/>
    <x v="5"/>
    <x v="132"/>
    <x v="132"/>
    <n v="0"/>
    <s v="SIN DESCRIPCIÓN PARA DESTINOS 00"/>
    <n v="17000000"/>
    <n v="0"/>
    <n v="16411518.02"/>
    <n v="16411518.02"/>
    <n v="12114705.18"/>
    <n v="4296812.84"/>
    <n v="11897401.83"/>
    <n v="11897401.83"/>
    <n v="588481.98000000045"/>
    <n v="0"/>
    <n v="0"/>
    <n v="0"/>
    <n v="17000000"/>
  </r>
  <r>
    <s v="2.5-02-2118_212038_216061510"/>
    <s v="2.5-02-21"/>
    <x v="10"/>
    <x v="1"/>
    <x v="0"/>
    <x v="0"/>
    <s v="K"/>
    <s v="Proyectos de inversión sujetos a registro en la Ca"/>
    <s v="18_21"/>
    <x v="7"/>
    <n v="2"/>
    <x v="6"/>
    <n v="60"/>
    <x v="10"/>
    <s v="038_21"/>
    <x v="9"/>
    <x v="5"/>
    <x v="5"/>
    <x v="132"/>
    <x v="132"/>
    <n v="0"/>
    <s v="SIN DESCRIPCIÓN PARA DESTINOS 00"/>
    <n v="22162336.43"/>
    <n v="1292049"/>
    <n v="19941423.890000001"/>
    <n v="19941423.890000001"/>
    <n v="18061642.440000001"/>
    <n v="1879781.4499999993"/>
    <n v="15669220.140000001"/>
    <n v="15669220.140000001"/>
    <n v="2220912.5399999991"/>
    <n v="0"/>
    <n v="0"/>
    <n v="0"/>
    <n v="22162336.43"/>
  </r>
  <r>
    <s v="1.1-00-2118_212038_216061510"/>
    <s v="1.1-00-21"/>
    <x v="0"/>
    <x v="1"/>
    <x v="0"/>
    <x v="0"/>
    <s v="K"/>
    <s v="Proyectos de inversión sujetos a registro en la Ca"/>
    <s v="18_21"/>
    <x v="7"/>
    <n v="2"/>
    <x v="6"/>
    <n v="60"/>
    <x v="10"/>
    <s v="038_21"/>
    <x v="9"/>
    <x v="5"/>
    <x v="5"/>
    <x v="132"/>
    <x v="132"/>
    <n v="0"/>
    <s v="SIN DESCRIPCIÓN PARA DESTINOS 00"/>
    <n v="31532.240000000002"/>
    <n v="0"/>
    <n v="0"/>
    <n v="0"/>
    <n v="0"/>
    <n v="0"/>
    <n v="0"/>
    <n v="0"/>
    <n v="31532.240000000002"/>
    <n v="0"/>
    <n v="0"/>
    <n v="0"/>
    <n v="31532.240000000002"/>
  </r>
  <r>
    <s v="1.1-00-2104_218011_212061510"/>
    <s v="1.1-00-21"/>
    <x v="0"/>
    <x v="1"/>
    <x v="0"/>
    <x v="0"/>
    <s v="M"/>
    <s v="Actividades de apoyo administrativo desarrolladas "/>
    <s v="04_21"/>
    <x v="2"/>
    <n v="8"/>
    <x v="0"/>
    <n v="20"/>
    <x v="2"/>
    <s v="011_21"/>
    <x v="2"/>
    <x v="5"/>
    <x v="5"/>
    <x v="132"/>
    <x v="132"/>
    <n v="0"/>
    <s v="SIN DESCRIPCIÓN PARA DESTINOS 00"/>
    <n v="6080582.7800000003"/>
    <n v="0"/>
    <n v="6080582.7800000003"/>
    <n v="6080582.7800000003"/>
    <n v="6080582.7800000003"/>
    <n v="0"/>
    <n v="6080582.7800000003"/>
    <n v="6080582.7800000003"/>
    <n v="0"/>
    <n v="0"/>
    <n v="0"/>
    <n v="0"/>
    <n v="6080582.7800000003"/>
  </r>
  <r>
    <s v="1.1-01-2018_212038_216061511"/>
    <s v="1.1-01-20"/>
    <x v="23"/>
    <x v="1"/>
    <x v="0"/>
    <x v="0"/>
    <s v="K"/>
    <s v="Proyectos de inversión sujetos a registro en la Ca"/>
    <s v="18_21"/>
    <x v="7"/>
    <n v="2"/>
    <x v="6"/>
    <n v="60"/>
    <x v="10"/>
    <s v="038_21"/>
    <x v="9"/>
    <x v="5"/>
    <x v="5"/>
    <x v="132"/>
    <x v="132"/>
    <n v="1"/>
    <s v="PUNTO DE ACUERDO 054/2020"/>
    <n v="2202369.98"/>
    <n v="0"/>
    <n v="2202369.98"/>
    <n v="2202369.98"/>
    <n v="2202369.98"/>
    <n v="0"/>
    <n v="2202369.98"/>
    <n v="2202369.98"/>
    <n v="0"/>
    <n v="0"/>
    <n v="0"/>
    <n v="0"/>
    <n v="2202369.98"/>
  </r>
  <r>
    <s v="1.1-00-2104_218011_212063210"/>
    <s v="1.1-00-21"/>
    <x v="0"/>
    <x v="1"/>
    <x v="0"/>
    <x v="0"/>
    <s v="M"/>
    <s v="Actividades de apoyo administrativo desarrolladas "/>
    <s v="04_21"/>
    <x v="2"/>
    <n v="8"/>
    <x v="0"/>
    <n v="20"/>
    <x v="2"/>
    <s v="011_21"/>
    <x v="2"/>
    <x v="5"/>
    <x v="5"/>
    <x v="133"/>
    <x v="133"/>
    <n v="0"/>
    <s v="SIN DESCRIPCIÓN PARA DESTINOS 00"/>
    <n v="96000000"/>
    <n v="96000000"/>
    <n v="80908945.579999998"/>
    <n v="80908945.579999998"/>
    <n v="80908945.579999998"/>
    <n v="0"/>
    <n v="80908945.579999998"/>
    <n v="80908945.579999998"/>
    <n v="15091054.420000002"/>
    <n v="9000000"/>
    <n v="0"/>
    <n v="0"/>
    <n v="87000000"/>
  </r>
  <r>
    <s v="2.5-02-2104_218011_212091110"/>
    <s v="2.5-02-21"/>
    <x v="10"/>
    <x v="2"/>
    <x v="0"/>
    <x v="0"/>
    <s v="M"/>
    <s v="Actividades de apoyo administrativo desarrolladas "/>
    <s v="04_21"/>
    <x v="2"/>
    <n v="8"/>
    <x v="0"/>
    <n v="20"/>
    <x v="2"/>
    <s v="011_21"/>
    <x v="2"/>
    <x v="6"/>
    <x v="6"/>
    <x v="134"/>
    <x v="134"/>
    <n v="0"/>
    <s v="SIN DESCRIPCIÓN PARA DESTINOS 00"/>
    <n v="33001444.02"/>
    <n v="29861444.02"/>
    <n v="27659989.739999998"/>
    <n v="27659989.739999998"/>
    <n v="27659989.739999998"/>
    <n v="0"/>
    <n v="27659989.739999998"/>
    <n v="27659989.739999998"/>
    <n v="5341454.2800000012"/>
    <n v="0"/>
    <n v="600000"/>
    <n v="0"/>
    <n v="33601444.019999996"/>
  </r>
  <r>
    <s v="2.5-02-2104_218011_212092110"/>
    <s v="2.5-02-21"/>
    <x v="10"/>
    <x v="2"/>
    <x v="0"/>
    <x v="0"/>
    <s v="M"/>
    <s v="Actividades de apoyo administrativo desarrolladas "/>
    <s v="04_21"/>
    <x v="2"/>
    <n v="8"/>
    <x v="0"/>
    <n v="20"/>
    <x v="2"/>
    <s v="011_21"/>
    <x v="2"/>
    <x v="6"/>
    <x v="6"/>
    <x v="135"/>
    <x v="135"/>
    <n v="0"/>
    <s v="SIN DESCRIPCIÓN PARA DESTINOS 00"/>
    <n v="20000000"/>
    <n v="20000000"/>
    <n v="15053275.84"/>
    <n v="15053275.84"/>
    <n v="15053275.84"/>
    <n v="0"/>
    <n v="15053275.84"/>
    <n v="15053275.84"/>
    <n v="4946724.16"/>
    <n v="1500000"/>
    <n v="0"/>
    <n v="0"/>
    <n v="185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Fuente de Financiamiento">
  <location ref="A1:B29" firstHeaderRow="1" firstDataRow="1" firstDataCol="1"/>
  <pivotFields count="35">
    <pivotField showAll="0"/>
    <pivotField showAll="0"/>
    <pivotField axis="axisRow" showAll="0">
      <items count="28">
        <item x="25"/>
        <item x="2"/>
        <item x="9"/>
        <item x="8"/>
        <item x="7"/>
        <item x="6"/>
        <item x="20"/>
        <item x="5"/>
        <item x="17"/>
        <item x="10"/>
        <item x="11"/>
        <item x="21"/>
        <item x="23"/>
        <item x="14"/>
        <item x="15"/>
        <item x="3"/>
        <item x="1"/>
        <item x="26"/>
        <item x="24"/>
        <item x="12"/>
        <item x="16"/>
        <item x="13"/>
        <item x="22"/>
        <item x="0"/>
        <item x="19"/>
        <item x="4"/>
        <item x="18"/>
        <item t="default"/>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2"/>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Importe Tercera Modificación" fld="34" baseField="2" baseItem="3" numFmtId="4"/>
  </dataFields>
  <formats count="15">
    <format dxfId="113">
      <pivotArea outline="0" fieldPosition="0">
        <references count="1">
          <reference field="4294967294" count="1">
            <x v="0"/>
          </reference>
        </references>
      </pivotArea>
    </format>
    <format dxfId="112">
      <pivotArea collapsedLevelsAreSubtotals="1" fieldPosition="0">
        <references count="1">
          <reference field="2" count="1">
            <x v="12"/>
          </reference>
        </references>
      </pivotArea>
    </format>
    <format dxfId="111">
      <pivotArea dataOnly="0" labelOnly="1" fieldPosition="0">
        <references count="1">
          <reference field="2" count="1">
            <x v="12"/>
          </reference>
        </references>
      </pivotArea>
    </format>
    <format dxfId="110">
      <pivotArea dataOnly="0" labelOnly="1" fieldPosition="0">
        <references count="1">
          <reference field="2" count="1">
            <x v="12"/>
          </reference>
        </references>
      </pivotArea>
    </format>
    <format dxfId="109">
      <pivotArea collapsedLevelsAreSubtotals="1" fieldPosition="0">
        <references count="1">
          <reference field="2" count="1">
            <x v="12"/>
          </reference>
        </references>
      </pivotArea>
    </format>
    <format dxfId="108">
      <pivotArea dataOnly="0" labelOnly="1" fieldPosition="0">
        <references count="1">
          <reference field="2" count="1">
            <x v="12"/>
          </reference>
        </references>
      </pivotArea>
    </format>
    <format dxfId="107">
      <pivotArea collapsedLevelsAreSubtotals="1" fieldPosition="0">
        <references count="1">
          <reference field="2" count="1">
            <x v="12"/>
          </reference>
        </references>
      </pivotArea>
    </format>
    <format dxfId="106">
      <pivotArea field="2" type="button" dataOnly="0" labelOnly="1" outline="0" axis="axisRow" fieldPosition="0"/>
    </format>
    <format dxfId="105">
      <pivotArea dataOnly="0" labelOnly="1" outline="0" axis="axisValues" fieldPosition="0"/>
    </format>
    <format dxfId="104">
      <pivotArea field="2" type="button" dataOnly="0" labelOnly="1" outline="0" axis="axisRow" fieldPosition="0"/>
    </format>
    <format dxfId="103">
      <pivotArea dataOnly="0" labelOnly="1" outline="0" axis="axisValues" fieldPosition="0"/>
    </format>
    <format dxfId="102">
      <pivotArea field="2" type="button" dataOnly="0" labelOnly="1" outline="0" axis="axisRow" fieldPosition="0"/>
    </format>
    <format dxfId="101">
      <pivotArea dataOnly="0" labelOnly="1" outline="0" axis="axisValues" fieldPosition="0"/>
    </format>
    <format dxfId="100">
      <pivotArea collapsedLevelsAreSubtotals="1" fieldPosition="0">
        <references count="1">
          <reference field="2" count="1">
            <x v="11"/>
          </reference>
        </references>
      </pivotArea>
    </format>
    <format dxfId="99">
      <pivotArea collapsedLevelsAreSubtotals="1" fieldPosition="0">
        <references count="2">
          <reference field="4294967294" count="1" selected="0">
            <x v="0"/>
          </reference>
          <reference field="2" count="1">
            <x v="11"/>
          </reference>
        </references>
      </pivotArea>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rowHeaderCaption="Fuente de Financiamiento">
  <location ref="A1:C9" firstHeaderRow="1" firstDataRow="1" firstDataCol="2"/>
  <pivotFields count="35">
    <pivotField compact="0" outline="0" showAll="0" defaultSubtotal="0"/>
    <pivotField compact="0" outline="0" showAll="0" defaultSubtotal="0"/>
    <pivotField compact="0" outline="0" showAll="0" defaultSubtotal="0">
      <items count="27">
        <item x="25"/>
        <item x="2"/>
        <item x="9"/>
        <item x="8"/>
        <item x="7"/>
        <item x="6"/>
        <item x="20"/>
        <item x="5"/>
        <item x="17"/>
        <item x="10"/>
        <item x="11"/>
        <item x="21"/>
        <item x="23"/>
        <item x="14"/>
        <item x="15"/>
        <item x="3"/>
        <item x="1"/>
        <item x="26"/>
        <item x="24"/>
        <item x="12"/>
        <item x="16"/>
        <item x="13"/>
        <item x="22"/>
        <item x="0"/>
        <item x="19"/>
        <item x="4"/>
        <item x="1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7">
        <item x="0"/>
        <item x="1"/>
        <item x="2"/>
        <item x="3"/>
        <item x="4"/>
        <item x="5"/>
        <item x="6"/>
      </items>
    </pivotField>
    <pivotField axis="axisRow" compact="0" outline="0" showAll="0" defaultSubtotal="0">
      <items count="8">
        <item x="4"/>
        <item x="6"/>
        <item x="5"/>
        <item x="1"/>
        <item x="2"/>
        <item x="0"/>
        <item x="3"/>
        <item m="1" x="7"/>
      </items>
    </pivotField>
    <pivotField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s>
  <rowFields count="2">
    <field x="16"/>
    <field x="17"/>
  </rowFields>
  <rowItems count="8">
    <i>
      <x/>
      <x v="5"/>
    </i>
    <i>
      <x v="1"/>
      <x v="3"/>
    </i>
    <i>
      <x v="2"/>
      <x v="4"/>
    </i>
    <i>
      <x v="3"/>
      <x v="6"/>
    </i>
    <i>
      <x v="4"/>
      <x/>
    </i>
    <i>
      <x v="5"/>
      <x v="2"/>
    </i>
    <i>
      <x v="6"/>
      <x v="1"/>
    </i>
    <i t="grand">
      <x/>
    </i>
  </rowItems>
  <colItems count="1">
    <i/>
  </colItems>
  <dataFields count="1">
    <dataField name="Importe Tercera Modificación" fld="34" baseField="2" baseItem="3" numFmtId="4"/>
  </dataFields>
  <formats count="7">
    <format dxfId="98">
      <pivotArea outline="0" fieldPosition="0">
        <references count="1">
          <reference field="4294967294" count="1">
            <x v="0"/>
          </reference>
        </references>
      </pivotArea>
    </format>
    <format dxfId="97">
      <pivotArea field="2" type="button" dataOnly="0" labelOnly="1" outline="0"/>
    </format>
    <format dxfId="96">
      <pivotArea dataOnly="0" labelOnly="1" outline="0" axis="axisValues" fieldPosition="0"/>
    </format>
    <format dxfId="95">
      <pivotArea field="2" type="button" dataOnly="0" labelOnly="1" outline="0"/>
    </format>
    <format dxfId="94">
      <pivotArea dataOnly="0" labelOnly="1" outline="0" axis="axisValues" fieldPosition="0"/>
    </format>
    <format dxfId="93">
      <pivotArea field="2" type="button" dataOnly="0" labelOnly="1" outline="0"/>
    </format>
    <format dxfId="92">
      <pivotArea dataOnly="0" labelOnly="1" outline="0" axis="axisValues"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rowHeaderCaption="Fuente de Financiamiento">
  <location ref="A3:C6" firstHeaderRow="1" firstDataRow="1" firstDataCol="2" rowPageCount="1" colPageCount="1"/>
  <pivotFields count="35">
    <pivotField compact="0" outline="0" showAll="0" defaultSubtotal="0"/>
    <pivotField compact="0" outline="0" showAll="0" defaultSubtotal="0"/>
    <pivotField compact="0" outline="0" showAll="0" defaultSubtotal="0">
      <items count="27">
        <item x="25"/>
        <item x="2"/>
        <item x="9"/>
        <item x="8"/>
        <item x="7"/>
        <item x="6"/>
        <item x="20"/>
        <item x="5"/>
        <item x="17"/>
        <item x="10"/>
        <item x="11"/>
        <item x="21"/>
        <item x="23"/>
        <item x="14"/>
        <item x="15"/>
        <item x="3"/>
        <item x="1"/>
        <item x="26"/>
        <item x="24"/>
        <item x="12"/>
        <item x="16"/>
        <item x="13"/>
        <item x="22"/>
        <item x="0"/>
        <item x="19"/>
        <item x="4"/>
        <item x="1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7">
        <item h="1" x="0"/>
        <item h="1" x="1"/>
        <item h="1" x="2"/>
        <item h="1" x="3"/>
        <item h="1" x="4"/>
        <item h="1" x="5"/>
        <item x="6"/>
      </items>
    </pivotField>
    <pivotField compact="0" outline="0" showAll="0" defaultSubtotal="0"/>
    <pivotField axis="axisRow" compact="0" outline="0" showAll="0" defaultSubtotal="0">
      <items count="136">
        <item x="0"/>
        <item x="1"/>
        <item x="2"/>
        <item x="3"/>
        <item x="4"/>
        <item x="5"/>
        <item x="6"/>
        <item x="7"/>
        <item x="8"/>
        <item x="9"/>
        <item x="10"/>
        <item x="11"/>
        <item x="12"/>
        <item x="13"/>
        <item x="14"/>
        <item x="15"/>
        <item x="16"/>
        <item x="17"/>
        <item x="18"/>
        <item x="19"/>
        <item x="20"/>
        <item x="21"/>
        <item x="22"/>
        <item x="24"/>
        <item x="25"/>
        <item x="26"/>
        <item x="27"/>
        <item x="28"/>
        <item x="29"/>
        <item x="23"/>
        <item x="30"/>
        <item x="33"/>
        <item x="34"/>
        <item x="35"/>
        <item x="37"/>
        <item x="38"/>
        <item x="31"/>
        <item x="39"/>
        <item x="40"/>
        <item x="32"/>
        <item x="42"/>
        <item x="43"/>
        <item x="44"/>
        <item x="36"/>
        <item x="45"/>
        <item x="46"/>
        <item x="47"/>
        <item x="48"/>
        <item x="41"/>
        <item x="49"/>
        <item x="50"/>
        <item x="51"/>
        <item x="52"/>
        <item x="53"/>
        <item x="55"/>
        <item x="65"/>
        <item x="66"/>
        <item x="67"/>
        <item x="63"/>
        <item x="68"/>
        <item x="60"/>
        <item x="62"/>
        <item x="69"/>
        <item x="70"/>
        <item x="71"/>
        <item x="72"/>
        <item x="73"/>
        <item x="74"/>
        <item x="59"/>
        <item x="75"/>
        <item x="76"/>
        <item x="54"/>
        <item x="77"/>
        <item x="56"/>
        <item x="78"/>
        <item x="79"/>
        <item x="80"/>
        <item x="81"/>
        <item x="61"/>
        <item x="58"/>
        <item x="82"/>
        <item x="83"/>
        <item x="84"/>
        <item x="85"/>
        <item x="57"/>
        <item x="86"/>
        <item x="87"/>
        <item x="88"/>
        <item x="89"/>
        <item x="90"/>
        <item x="91"/>
        <item x="92"/>
        <item x="93"/>
        <item x="94"/>
        <item x="95"/>
        <item x="96"/>
        <item x="97"/>
        <item x="98"/>
        <item x="64"/>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s>
    </pivotField>
    <pivotField axis="axisRow" compact="0" outline="0" showAll="0" defaultSubtotal="0">
      <items count="136">
        <item x="134"/>
        <item x="12"/>
        <item x="11"/>
        <item x="13"/>
        <item x="63"/>
        <item x="60"/>
        <item x="62"/>
        <item x="68"/>
        <item x="37"/>
        <item x="111"/>
        <item x="109"/>
        <item x="110"/>
        <item x="108"/>
        <item x="117"/>
        <item x="30"/>
        <item x="36"/>
        <item x="61"/>
        <item x="8"/>
        <item x="58"/>
        <item x="131"/>
        <item x="132"/>
        <item x="9"/>
        <item x="10"/>
        <item x="0"/>
        <item x="88"/>
        <item x="101"/>
        <item x="104"/>
        <item x="130"/>
        <item x="133"/>
        <item x="55"/>
        <item x="114"/>
        <item x="124"/>
        <item x="119"/>
        <item x="116"/>
        <item x="17"/>
        <item x="40"/>
        <item x="43"/>
        <item x="81"/>
        <item x="96"/>
        <item x="97"/>
        <item x="6"/>
        <item x="41"/>
        <item x="125"/>
        <item x="53"/>
        <item x="2"/>
        <item x="7"/>
        <item x="16"/>
        <item x="99"/>
        <item x="14"/>
        <item x="83"/>
        <item x="84"/>
        <item x="57"/>
        <item x="82"/>
        <item x="120"/>
        <item x="135"/>
        <item x="129"/>
        <item x="33"/>
        <item x="121"/>
        <item x="122"/>
        <item x="22"/>
        <item x="35"/>
        <item x="21"/>
        <item x="38"/>
        <item x="24"/>
        <item x="19"/>
        <item x="42"/>
        <item x="18"/>
        <item x="20"/>
        <item x="47"/>
        <item x="32"/>
        <item x="112"/>
        <item x="113"/>
        <item x="15"/>
        <item x="118"/>
        <item x="69"/>
        <item x="126"/>
        <item x="103"/>
        <item x="31"/>
        <item x="115"/>
        <item x="29"/>
        <item x="44"/>
        <item x="95"/>
        <item x="92"/>
        <item x="93"/>
        <item x="102"/>
        <item x="48"/>
        <item x="46"/>
        <item x="5"/>
        <item x="26"/>
        <item x="25"/>
        <item x="23"/>
        <item x="39"/>
        <item x="28"/>
        <item x="49"/>
        <item x="50"/>
        <item x="51"/>
        <item x="52"/>
        <item x="64"/>
        <item x="85"/>
        <item x="4"/>
        <item x="80"/>
        <item x="79"/>
        <item x="100"/>
        <item x="91"/>
        <item x="59"/>
        <item x="73"/>
        <item x="56"/>
        <item x="72"/>
        <item x="89"/>
        <item x="71"/>
        <item x="74"/>
        <item x="87"/>
        <item x="90"/>
        <item x="86"/>
        <item x="75"/>
        <item x="78"/>
        <item x="66"/>
        <item x="76"/>
        <item x="77"/>
        <item x="98"/>
        <item x="70"/>
        <item x="67"/>
        <item x="54"/>
        <item x="123"/>
        <item x="128"/>
        <item x="107"/>
        <item x="1"/>
        <item x="3"/>
        <item x="65"/>
        <item x="127"/>
        <item x="106"/>
        <item x="105"/>
        <item x="27"/>
        <item x="45"/>
        <item x="94"/>
        <item x="34"/>
      </items>
    </pivotField>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s>
  <rowFields count="2">
    <field x="18"/>
    <field x="19"/>
  </rowFields>
  <rowItems count="3">
    <i>
      <x v="134"/>
      <x/>
    </i>
    <i>
      <x v="135"/>
      <x v="54"/>
    </i>
    <i t="grand">
      <x/>
    </i>
  </rowItems>
  <colItems count="1">
    <i/>
  </colItems>
  <pageFields count="1">
    <pageField fld="16" hier="-1"/>
  </pageFields>
  <dataFields count="1">
    <dataField name="Importe Tercera Modificación" fld="34" baseField="2" baseItem="3" numFmtId="4"/>
  </dataFields>
  <formats count="15">
    <format dxfId="91">
      <pivotArea outline="0" fieldPosition="0">
        <references count="1">
          <reference field="4294967294" count="1">
            <x v="0"/>
          </reference>
        </references>
      </pivotArea>
    </format>
    <format dxfId="90">
      <pivotArea field="2" type="button" dataOnly="0" labelOnly="1" outline="0"/>
    </format>
    <format dxfId="89">
      <pivotArea dataOnly="0" labelOnly="1" outline="0" axis="axisValues" fieldPosition="0"/>
    </format>
    <format dxfId="88">
      <pivotArea field="2" type="button" dataOnly="0" labelOnly="1" outline="0"/>
    </format>
    <format dxfId="87">
      <pivotArea dataOnly="0" labelOnly="1" outline="0" axis="axisValues" fieldPosition="0"/>
    </format>
    <format dxfId="86">
      <pivotArea field="2" type="button" dataOnly="0" labelOnly="1" outline="0"/>
    </format>
    <format dxfId="85">
      <pivotArea dataOnly="0" labelOnly="1" outline="0" axis="axisValues" fieldPosition="0"/>
    </format>
    <format dxfId="84">
      <pivotArea dataOnly="0" labelOnly="1" outline="0" fieldPosition="0">
        <references count="1">
          <reference field="18" count="2">
            <x v="134"/>
            <x v="135"/>
          </reference>
        </references>
      </pivotArea>
    </format>
    <format dxfId="83">
      <pivotArea dataOnly="0" labelOnly="1" outline="0" fieldPosition="0">
        <references count="2">
          <reference field="18" count="1" selected="0">
            <x v="134"/>
          </reference>
          <reference field="19" count="1">
            <x v="0"/>
          </reference>
        </references>
      </pivotArea>
    </format>
    <format dxfId="82">
      <pivotArea dataOnly="0" labelOnly="1" outline="0" fieldPosition="0">
        <references count="2">
          <reference field="18" count="1" selected="0">
            <x v="135"/>
          </reference>
          <reference field="19" count="1">
            <x v="54"/>
          </reference>
        </references>
      </pivotArea>
    </format>
    <format dxfId="81">
      <pivotArea dataOnly="0" labelOnly="1" outline="0" fieldPosition="0">
        <references count="1">
          <reference field="18" count="2">
            <x v="134"/>
            <x v="135"/>
          </reference>
        </references>
      </pivotArea>
    </format>
    <format dxfId="80">
      <pivotArea dataOnly="0" labelOnly="1" outline="0" fieldPosition="0">
        <references count="2">
          <reference field="18" count="1" selected="0">
            <x v="134"/>
          </reference>
          <reference field="19" count="1">
            <x v="0"/>
          </reference>
        </references>
      </pivotArea>
    </format>
    <format dxfId="79">
      <pivotArea dataOnly="0" labelOnly="1" outline="0" fieldPosition="0">
        <references count="2">
          <reference field="18" count="1" selected="0">
            <x v="135"/>
          </reference>
          <reference field="19" count="1">
            <x v="54"/>
          </reference>
        </references>
      </pivotArea>
    </format>
    <format dxfId="78">
      <pivotArea dataOnly="0" labelOnly="1" outline="0" fieldPosition="0">
        <references count="1">
          <reference field="18" count="2">
            <x v="134"/>
            <x v="135"/>
          </reference>
        </references>
      </pivotArea>
    </format>
    <format dxfId="77">
      <pivotArea outline="0" collapsedLevelsAreSubtotals="1" fieldPosition="0">
        <references count="2">
          <reference field="18" count="2" selected="0">
            <x v="134"/>
            <x v="135"/>
          </reference>
          <reference field="19" count="2" selected="0">
            <x v="0"/>
            <x v="54"/>
          </reference>
        </references>
      </pivotArea>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colGrandTotals="0" itemPrintTitles="1" createdVersion="4" indent="0" outline="1" outlineData="1" multipleFieldFilters="0" rowHeaderCaption="CAPITULO 6000">
  <location ref="A3:B13" firstHeaderRow="1" firstDataRow="1" firstDataCol="1" rowPageCount="1" colPageCount="1"/>
  <pivotFields count="35">
    <pivotField showAll="0" defaultSubtotal="0"/>
    <pivotField showAll="0" defaultSubtotal="0"/>
    <pivotField showAll="0" defaultSubtotal="0">
      <items count="27">
        <item x="25"/>
        <item x="2"/>
        <item x="9"/>
        <item x="8"/>
        <item x="7"/>
        <item x="6"/>
        <item x="20"/>
        <item x="5"/>
        <item x="17"/>
        <item x="10"/>
        <item x="11"/>
        <item x="21"/>
        <item x="23"/>
        <item x="14"/>
        <item x="15"/>
        <item x="3"/>
        <item x="1"/>
        <item x="26"/>
        <item x="24"/>
        <item x="12"/>
        <item x="16"/>
        <item x="13"/>
        <item x="22"/>
        <item x="0"/>
        <item x="19"/>
        <item x="4"/>
        <item x="18"/>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9">
        <item x="2"/>
        <item x="4"/>
        <item x="1"/>
        <item x="8"/>
        <item x="7"/>
        <item x="6"/>
        <item x="0"/>
        <item x="3"/>
        <item x="5"/>
      </items>
    </pivotField>
    <pivotField showAll="0" defaultSubtotal="0"/>
    <pivotField axis="axisRow" showAll="0" defaultSubtotal="0">
      <items count="59">
        <item x="1"/>
        <item x="48"/>
        <item x="3"/>
        <item x="13"/>
        <item x="11"/>
        <item x="58"/>
        <item x="54"/>
        <item x="56"/>
        <item x="55"/>
        <item x="50"/>
        <item x="44"/>
        <item x="43"/>
        <item x="45"/>
        <item x="47"/>
        <item x="35"/>
        <item x="8"/>
        <item x="51"/>
        <item x="30"/>
        <item x="37"/>
        <item x="40"/>
        <item x="12"/>
        <item x="9"/>
        <item x="6"/>
        <item x="24"/>
        <item x="27"/>
        <item x="33"/>
        <item x="52"/>
        <item x="16"/>
        <item x="7"/>
        <item x="4"/>
        <item x="53"/>
        <item x="10"/>
        <item x="23"/>
        <item x="39"/>
        <item x="57"/>
        <item x="26"/>
        <item x="46"/>
        <item x="19"/>
        <item x="25"/>
        <item x="41"/>
        <item x="29"/>
        <item x="2"/>
        <item x="22"/>
        <item x="14"/>
        <item x="20"/>
        <item x="18"/>
        <item x="21"/>
        <item x="34"/>
        <item x="32"/>
        <item x="0"/>
        <item x="5"/>
        <item x="28"/>
        <item x="17"/>
        <item x="42"/>
        <item x="49"/>
        <item x="36"/>
        <item x="15"/>
        <item x="38"/>
        <item x="31"/>
      </items>
    </pivotField>
    <pivotField showAll="0" defaultSubtotal="0"/>
    <pivotField showAll="0" defaultSubtotal="0"/>
    <pivotField axis="axisPage" multipleItemSelectionAllowed="1" showAll="0" defaultSubtotal="0">
      <items count="7">
        <item h="1" x="0"/>
        <item h="1" x="1"/>
        <item h="1" x="2"/>
        <item h="1" x="3"/>
        <item h="1" x="4"/>
        <item x="5"/>
        <item h="1" x="6"/>
      </items>
    </pivotField>
    <pivotField showAll="0" defaultSubtotal="0"/>
    <pivotField showAll="0" defaultSubtotal="0"/>
    <pivotField axis="axisRow" showAll="0" defaultSubtotal="0">
      <items count="136">
        <item x="134"/>
        <item x="12"/>
        <item x="11"/>
        <item x="13"/>
        <item x="63"/>
        <item x="60"/>
        <item x="62"/>
        <item x="68"/>
        <item x="37"/>
        <item x="111"/>
        <item x="109"/>
        <item x="110"/>
        <item x="108"/>
        <item x="117"/>
        <item x="30"/>
        <item x="36"/>
        <item x="61"/>
        <item x="8"/>
        <item x="58"/>
        <item x="131"/>
        <item x="132"/>
        <item x="9"/>
        <item x="10"/>
        <item x="0"/>
        <item x="88"/>
        <item x="101"/>
        <item x="104"/>
        <item x="130"/>
        <item x="133"/>
        <item x="55"/>
        <item x="114"/>
        <item x="124"/>
        <item x="119"/>
        <item x="116"/>
        <item x="17"/>
        <item x="40"/>
        <item x="43"/>
        <item x="81"/>
        <item x="96"/>
        <item x="97"/>
        <item x="6"/>
        <item x="41"/>
        <item x="125"/>
        <item x="53"/>
        <item x="2"/>
        <item x="7"/>
        <item x="16"/>
        <item x="99"/>
        <item x="14"/>
        <item x="83"/>
        <item x="84"/>
        <item x="57"/>
        <item x="82"/>
        <item x="120"/>
        <item x="135"/>
        <item x="129"/>
        <item x="33"/>
        <item x="121"/>
        <item x="122"/>
        <item x="22"/>
        <item x="35"/>
        <item x="21"/>
        <item x="38"/>
        <item x="24"/>
        <item x="19"/>
        <item x="42"/>
        <item x="18"/>
        <item x="20"/>
        <item x="47"/>
        <item x="32"/>
        <item x="112"/>
        <item x="113"/>
        <item x="15"/>
        <item x="118"/>
        <item x="69"/>
        <item x="126"/>
        <item x="103"/>
        <item x="31"/>
        <item x="115"/>
        <item x="29"/>
        <item x="44"/>
        <item x="95"/>
        <item x="92"/>
        <item x="93"/>
        <item x="102"/>
        <item x="48"/>
        <item x="46"/>
        <item x="5"/>
        <item x="26"/>
        <item x="25"/>
        <item x="23"/>
        <item x="39"/>
        <item x="28"/>
        <item x="49"/>
        <item x="50"/>
        <item x="51"/>
        <item x="52"/>
        <item x="64"/>
        <item x="85"/>
        <item x="4"/>
        <item x="80"/>
        <item x="79"/>
        <item x="100"/>
        <item x="91"/>
        <item x="59"/>
        <item x="73"/>
        <item x="56"/>
        <item x="72"/>
        <item x="89"/>
        <item x="71"/>
        <item x="74"/>
        <item x="87"/>
        <item x="90"/>
        <item x="86"/>
        <item x="75"/>
        <item x="78"/>
        <item x="66"/>
        <item x="76"/>
        <item x="77"/>
        <item x="98"/>
        <item x="70"/>
        <item x="67"/>
        <item x="54"/>
        <item x="123"/>
        <item x="128"/>
        <item x="107"/>
        <item x="1"/>
        <item x="3"/>
        <item x="65"/>
        <item x="127"/>
        <item x="106"/>
        <item x="105"/>
        <item x="27"/>
        <item x="45"/>
        <item x="94"/>
        <item x="34"/>
      </items>
    </pivotField>
    <pivotField showAll="0" defaultSubtotal="0"/>
    <pivotField showAll="0" defaultSubtotal="0"/>
    <pivotField numFmtId="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3">
    <field x="11"/>
    <field x="13"/>
    <field x="19"/>
  </rowFields>
  <rowItems count="10">
    <i>
      <x v="5"/>
    </i>
    <i r="1">
      <x v="31"/>
    </i>
    <i r="2">
      <x v="19"/>
    </i>
    <i r="2">
      <x v="20"/>
    </i>
    <i r="2">
      <x v="27"/>
    </i>
    <i>
      <x v="6"/>
    </i>
    <i r="1">
      <x v="41"/>
    </i>
    <i r="2">
      <x v="20"/>
    </i>
    <i r="2">
      <x v="28"/>
    </i>
    <i t="grand">
      <x/>
    </i>
  </rowItems>
  <colItems count="1">
    <i/>
  </colItems>
  <pageFields count="1">
    <pageField fld="16" hier="-1"/>
  </pageFields>
  <dataFields count="1">
    <dataField name="Importe Tercera Modificación" fld="34" baseField="2" baseItem="3" numFmtId="4"/>
  </dataFields>
  <formats count="8">
    <format dxfId="76">
      <pivotArea outline="0" fieldPosition="0">
        <references count="1">
          <reference field="4294967294" count="1">
            <x v="0"/>
          </reference>
        </references>
      </pivotArea>
    </format>
    <format dxfId="75">
      <pivotArea field="2" type="button" dataOnly="0" labelOnly="1" outline="0"/>
    </format>
    <format dxfId="74">
      <pivotArea field="2" type="button" dataOnly="0" labelOnly="1" outline="0"/>
    </format>
    <format dxfId="73">
      <pivotArea dataOnly="0" labelOnly="1" outline="0" axis="axisValues" fieldPosition="0"/>
    </format>
    <format dxfId="72">
      <pivotArea field="2" type="button" dataOnly="0" labelOnly="1" outline="0"/>
    </format>
    <format dxfId="71">
      <pivotArea dataOnly="0" labelOnly="1" outline="0" axis="axisValues" fieldPosition="0"/>
    </format>
    <format dxfId="70">
      <pivotArea field="11" type="button" dataOnly="0" labelOnly="1" outline="0" axis="axisRow" fieldPosition="0"/>
    </format>
    <format dxfId="69">
      <pivotArea dataOnly="0" labelOnly="1" outline="0" axis="axisValues"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colGrandTotals="0" itemPrintTitles="1" createdVersion="4" indent="0" outline="1" outlineData="1" multipleFieldFilters="0" rowHeaderCaption="DEPENDENCIA/CENTRO DE COSTOS">
  <location ref="A3:B62" firstHeaderRow="1" firstDataRow="1" firstDataCol="1"/>
  <pivotFields count="35">
    <pivotField showAll="0" defaultSubtotal="0"/>
    <pivotField showAll="0" defaultSubtotal="0"/>
    <pivotField showAll="0" defaultSubtotal="0">
      <items count="27">
        <item x="25"/>
        <item x="2"/>
        <item x="9"/>
        <item x="8"/>
        <item x="7"/>
        <item x="6"/>
        <item x="20"/>
        <item x="5"/>
        <item x="17"/>
        <item x="10"/>
        <item x="11"/>
        <item x="21"/>
        <item x="23"/>
        <item x="14"/>
        <item x="15"/>
        <item x="3"/>
        <item x="1"/>
        <item x="26"/>
        <item x="24"/>
        <item x="12"/>
        <item x="16"/>
        <item x="13"/>
        <item x="22"/>
        <item x="0"/>
        <item x="19"/>
        <item x="4"/>
        <item x="18"/>
      </items>
    </pivotField>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8">
        <item x="15"/>
        <item x="5"/>
        <item x="16"/>
        <item x="10"/>
        <item x="11"/>
        <item x="7"/>
        <item x="8"/>
        <item x="9"/>
        <item x="14"/>
        <item x="13"/>
        <item x="12"/>
        <item x="3"/>
        <item x="0"/>
        <item x="4"/>
        <item x="1"/>
        <item x="6"/>
        <item x="17"/>
        <item x="2"/>
      </items>
    </pivotField>
    <pivotField showAll="0" defaultSubtotal="0"/>
    <pivotField showAll="0" defaultSubtotal="0">
      <items count="9">
        <item x="2"/>
        <item x="4"/>
        <item x="1"/>
        <item x="8"/>
        <item x="7"/>
        <item x="6"/>
        <item x="0"/>
        <item x="3"/>
        <item x="5"/>
      </items>
    </pivotField>
    <pivotField showAll="0" defaultSubtotal="0"/>
    <pivotField showAll="0" defaultSubtotal="0"/>
    <pivotField showAll="0" defaultSubtotal="0"/>
    <pivotField axis="axisRow" showAll="0" defaultSubtotal="0">
      <items count="39">
        <item x="33"/>
        <item x="6"/>
        <item x="34"/>
        <item x="12"/>
        <item x="10"/>
        <item x="22"/>
        <item x="24"/>
        <item x="8"/>
        <item x="37"/>
        <item x="17"/>
        <item x="28"/>
        <item x="21"/>
        <item x="19"/>
        <item x="0"/>
        <item x="14"/>
        <item x="25"/>
        <item x="26"/>
        <item x="1"/>
        <item x="20"/>
        <item x="2"/>
        <item x="7"/>
        <item x="4"/>
        <item x="9"/>
        <item x="18"/>
        <item x="13"/>
        <item x="23"/>
        <item x="3"/>
        <item x="15"/>
        <item x="5"/>
        <item x="16"/>
        <item x="36"/>
        <item x="38"/>
        <item x="27"/>
        <item x="32"/>
        <item x="31"/>
        <item x="30"/>
        <item x="29"/>
        <item x="35"/>
        <item x="11"/>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numFmtId="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2">
    <field x="9"/>
    <field x="15"/>
  </rowFields>
  <rowItems count="59">
    <i>
      <x/>
    </i>
    <i r="1">
      <x/>
    </i>
    <i>
      <x v="1"/>
    </i>
    <i r="1">
      <x v="1"/>
    </i>
    <i>
      <x v="2"/>
    </i>
    <i r="1">
      <x v="2"/>
    </i>
    <i>
      <x v="3"/>
    </i>
    <i r="1">
      <x v="3"/>
    </i>
    <i r="1">
      <x v="18"/>
    </i>
    <i r="1">
      <x v="30"/>
    </i>
    <i>
      <x v="4"/>
    </i>
    <i r="1">
      <x v="10"/>
    </i>
    <i r="1">
      <x v="11"/>
    </i>
    <i r="1">
      <x v="27"/>
    </i>
    <i>
      <x v="5"/>
    </i>
    <i r="1">
      <x v="14"/>
    </i>
    <i r="1">
      <x v="22"/>
    </i>
    <i>
      <x v="6"/>
    </i>
    <i r="1">
      <x v="4"/>
    </i>
    <i r="1">
      <x v="8"/>
    </i>
    <i r="1">
      <x v="16"/>
    </i>
    <i r="1">
      <x v="25"/>
    </i>
    <i>
      <x v="7"/>
    </i>
    <i r="1">
      <x v="9"/>
    </i>
    <i r="1">
      <x v="12"/>
    </i>
    <i r="1">
      <x v="23"/>
    </i>
    <i r="1">
      <x v="24"/>
    </i>
    <i r="1">
      <x v="29"/>
    </i>
    <i r="1">
      <x v="38"/>
    </i>
    <i>
      <x v="8"/>
    </i>
    <i r="1">
      <x v="33"/>
    </i>
    <i>
      <x v="9"/>
    </i>
    <i r="1">
      <x v="34"/>
    </i>
    <i>
      <x v="10"/>
    </i>
    <i r="1">
      <x v="35"/>
    </i>
    <i>
      <x v="11"/>
    </i>
    <i r="1">
      <x v="21"/>
    </i>
    <i r="1">
      <x v="31"/>
    </i>
    <i>
      <x v="12"/>
    </i>
    <i r="1">
      <x v="13"/>
    </i>
    <i>
      <x v="13"/>
    </i>
    <i r="1">
      <x v="5"/>
    </i>
    <i r="1">
      <x v="15"/>
    </i>
    <i r="1">
      <x v="20"/>
    </i>
    <i r="1">
      <x v="28"/>
    </i>
    <i r="1">
      <x v="36"/>
    </i>
    <i>
      <x v="14"/>
    </i>
    <i r="1">
      <x v="6"/>
    </i>
    <i r="1">
      <x v="17"/>
    </i>
    <i r="1">
      <x v="26"/>
    </i>
    <i r="1">
      <x v="31"/>
    </i>
    <i r="1">
      <x v="32"/>
    </i>
    <i>
      <x v="15"/>
    </i>
    <i r="1">
      <x v="7"/>
    </i>
    <i>
      <x v="16"/>
    </i>
    <i r="1">
      <x v="37"/>
    </i>
    <i>
      <x v="17"/>
    </i>
    <i r="1">
      <x v="19"/>
    </i>
    <i t="grand">
      <x/>
    </i>
  </rowItems>
  <colItems count="1">
    <i/>
  </colItems>
  <dataFields count="1">
    <dataField name="Importe Tercera Modificación" fld="34" baseField="2" baseItem="3" numFmtId="4"/>
  </dataFields>
  <formats count="8">
    <format dxfId="68">
      <pivotArea outline="0" fieldPosition="0">
        <references count="1">
          <reference field="4294967294" count="1">
            <x v="0"/>
          </reference>
        </references>
      </pivotArea>
    </format>
    <format dxfId="67">
      <pivotArea field="2" type="button" dataOnly="0" labelOnly="1" outline="0"/>
    </format>
    <format dxfId="66">
      <pivotArea field="2" type="button" dataOnly="0" labelOnly="1" outline="0"/>
    </format>
    <format dxfId="65">
      <pivotArea dataOnly="0" labelOnly="1" outline="0" axis="axisValues" fieldPosition="0"/>
    </format>
    <format dxfId="64">
      <pivotArea field="2" type="button" dataOnly="0" labelOnly="1" outline="0"/>
    </format>
    <format dxfId="63">
      <pivotArea dataOnly="0" labelOnly="1" outline="0" axis="axisValues" fieldPosition="0"/>
    </format>
    <format dxfId="62">
      <pivotArea field="11" type="button" dataOnly="0" labelOnly="1" outline="0"/>
    </format>
    <format dxfId="61">
      <pivotArea dataOnly="0" labelOnly="1" outline="0" axis="axisValues"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colGrandTotals="0" itemPrintTitles="1" createdVersion="4" indent="0" outline="1" outlineData="1" multipleFieldFilters="0" rowHeaderCaption="Unidad Ejecutora">
  <location ref="A3:B72" firstHeaderRow="1" firstDataRow="1" firstDataCol="1"/>
  <pivotFields count="35">
    <pivotField showAll="0" defaultSubtotal="0"/>
    <pivotField showAll="0" defaultSubtotal="0"/>
    <pivotField showAll="0" defaultSubtotal="0">
      <items count="27">
        <item x="25"/>
        <item x="2"/>
        <item x="9"/>
        <item x="8"/>
        <item x="7"/>
        <item x="6"/>
        <item x="20"/>
        <item x="5"/>
        <item x="17"/>
        <item x="10"/>
        <item x="11"/>
        <item x="21"/>
        <item x="23"/>
        <item x="14"/>
        <item x="15"/>
        <item x="3"/>
        <item x="1"/>
        <item x="26"/>
        <item x="24"/>
        <item x="12"/>
        <item x="16"/>
        <item x="13"/>
        <item x="22"/>
        <item x="0"/>
        <item x="19"/>
        <item x="4"/>
        <item x="18"/>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9">
        <item x="2"/>
        <item x="4"/>
        <item x="1"/>
        <item x="8"/>
        <item x="7"/>
        <item x="6"/>
        <item x="0"/>
        <item x="3"/>
        <item x="5"/>
      </items>
    </pivotField>
    <pivotField showAll="0" defaultSubtotal="0"/>
    <pivotField axis="axisRow" showAll="0" defaultSubtotal="0">
      <items count="59">
        <item x="1"/>
        <item x="48"/>
        <item x="3"/>
        <item x="13"/>
        <item x="11"/>
        <item x="58"/>
        <item x="54"/>
        <item x="56"/>
        <item x="55"/>
        <item x="50"/>
        <item x="44"/>
        <item x="43"/>
        <item x="45"/>
        <item x="47"/>
        <item x="35"/>
        <item x="8"/>
        <item x="51"/>
        <item x="30"/>
        <item x="37"/>
        <item x="40"/>
        <item x="12"/>
        <item x="9"/>
        <item x="6"/>
        <item x="24"/>
        <item x="27"/>
        <item x="33"/>
        <item x="52"/>
        <item x="16"/>
        <item x="7"/>
        <item x="4"/>
        <item x="53"/>
        <item x="10"/>
        <item x="23"/>
        <item x="39"/>
        <item x="57"/>
        <item x="26"/>
        <item x="46"/>
        <item x="19"/>
        <item x="25"/>
        <item x="41"/>
        <item x="29"/>
        <item x="2"/>
        <item x="22"/>
        <item x="14"/>
        <item x="20"/>
        <item x="18"/>
        <item x="21"/>
        <item x="34"/>
        <item x="32"/>
        <item x="0"/>
        <item x="5"/>
        <item x="28"/>
        <item x="17"/>
        <item x="42"/>
        <item x="49"/>
        <item x="36"/>
        <item x="15"/>
        <item x="38"/>
        <item x="31"/>
      </items>
    </pivotField>
    <pivotField showAll="0" defaultSubtotal="0"/>
    <pivotField showAll="0" defaultSubtotal="0"/>
    <pivotField multipleItemSelectionAllowed="1" showAll="0" defaultSubtotal="0"/>
    <pivotField showAll="0" defaultSubtotal="0"/>
    <pivotField showAll="0" defaultSubtotal="0"/>
    <pivotField showAll="0" defaultSubtotal="0"/>
    <pivotField showAll="0" defaultSubtotal="0"/>
    <pivotField showAll="0" defaultSubtotal="0"/>
    <pivotField numFmtId="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2">
    <field x="11"/>
    <field x="13"/>
  </rowFields>
  <rowItems count="69">
    <i>
      <x/>
    </i>
    <i r="1">
      <x v="2"/>
    </i>
    <i r="1">
      <x v="23"/>
    </i>
    <i r="1">
      <x v="24"/>
    </i>
    <i r="1">
      <x v="39"/>
    </i>
    <i r="1">
      <x v="42"/>
    </i>
    <i r="1">
      <x v="43"/>
    </i>
    <i r="1">
      <x v="44"/>
    </i>
    <i r="1">
      <x v="45"/>
    </i>
    <i r="1">
      <x v="46"/>
    </i>
    <i r="1">
      <x v="47"/>
    </i>
    <i r="1">
      <x v="48"/>
    </i>
    <i r="1">
      <x v="51"/>
    </i>
    <i r="1">
      <x v="52"/>
    </i>
    <i>
      <x v="1"/>
    </i>
    <i r="1">
      <x v="1"/>
    </i>
    <i r="1">
      <x v="4"/>
    </i>
    <i r="1">
      <x v="5"/>
    </i>
    <i r="1">
      <x v="6"/>
    </i>
    <i r="1">
      <x v="7"/>
    </i>
    <i r="1">
      <x v="8"/>
    </i>
    <i r="1">
      <x v="14"/>
    </i>
    <i r="1">
      <x v="30"/>
    </i>
    <i r="1">
      <x v="33"/>
    </i>
    <i r="1">
      <x v="50"/>
    </i>
    <i r="1">
      <x v="58"/>
    </i>
    <i>
      <x v="2"/>
    </i>
    <i r="1">
      <x/>
    </i>
    <i r="1">
      <x v="10"/>
    </i>
    <i r="1">
      <x v="18"/>
    </i>
    <i r="1">
      <x v="19"/>
    </i>
    <i r="1">
      <x v="21"/>
    </i>
    <i r="1">
      <x v="34"/>
    </i>
    <i r="1">
      <x v="36"/>
    </i>
    <i r="1">
      <x v="54"/>
    </i>
    <i>
      <x v="3"/>
    </i>
    <i r="1">
      <x v="3"/>
    </i>
    <i r="1">
      <x v="9"/>
    </i>
    <i r="1">
      <x v="16"/>
    </i>
    <i r="1">
      <x v="25"/>
    </i>
    <i r="1">
      <x v="26"/>
    </i>
    <i r="1">
      <x v="32"/>
    </i>
    <i>
      <x v="4"/>
    </i>
    <i r="1">
      <x v="20"/>
    </i>
    <i>
      <x v="5"/>
    </i>
    <i r="1">
      <x v="27"/>
    </i>
    <i r="1">
      <x v="31"/>
    </i>
    <i r="1">
      <x v="38"/>
    </i>
    <i>
      <x v="6"/>
    </i>
    <i r="1">
      <x v="11"/>
    </i>
    <i r="1">
      <x v="12"/>
    </i>
    <i r="1">
      <x v="13"/>
    </i>
    <i r="1">
      <x v="15"/>
    </i>
    <i r="1">
      <x v="28"/>
    </i>
    <i r="1">
      <x v="35"/>
    </i>
    <i r="1">
      <x v="37"/>
    </i>
    <i r="1">
      <x v="40"/>
    </i>
    <i r="1">
      <x v="41"/>
    </i>
    <i r="1">
      <x v="49"/>
    </i>
    <i r="1">
      <x v="53"/>
    </i>
    <i r="1">
      <x v="55"/>
    </i>
    <i r="1">
      <x v="57"/>
    </i>
    <i>
      <x v="7"/>
    </i>
    <i r="1">
      <x v="29"/>
    </i>
    <i r="1">
      <x v="56"/>
    </i>
    <i>
      <x v="8"/>
    </i>
    <i r="1">
      <x v="17"/>
    </i>
    <i r="1">
      <x v="22"/>
    </i>
    <i t="grand">
      <x/>
    </i>
  </rowItems>
  <colItems count="1">
    <i/>
  </colItems>
  <dataFields count="1">
    <dataField name="Importe Tercera Modificación" fld="34" baseField="2" baseItem="3" numFmtId="4"/>
  </dataFields>
  <formats count="8">
    <format dxfId="60">
      <pivotArea outline="0" fieldPosition="0">
        <references count="1">
          <reference field="4294967294" count="1">
            <x v="0"/>
          </reference>
        </references>
      </pivotArea>
    </format>
    <format dxfId="59">
      <pivotArea field="2" type="button" dataOnly="0" labelOnly="1" outline="0"/>
    </format>
    <format dxfId="58">
      <pivotArea field="2" type="button" dataOnly="0" labelOnly="1" outline="0"/>
    </format>
    <format dxfId="57">
      <pivotArea dataOnly="0" labelOnly="1" outline="0" axis="axisValues" fieldPosition="0"/>
    </format>
    <format dxfId="56">
      <pivotArea field="2" type="button" dataOnly="0" labelOnly="1" outline="0"/>
    </format>
    <format dxfId="55">
      <pivotArea dataOnly="0" labelOnly="1" outline="0" axis="axisValues" fieldPosition="0"/>
    </format>
    <format dxfId="54">
      <pivotArea field="11" type="button" dataOnly="0" labelOnly="1" outline="0" axis="axisRow" fieldPosition="0"/>
    </format>
    <format dxfId="53">
      <pivotArea dataOnly="0" labelOnly="1" outline="0" axis="axisValues"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colGrandTotals="0" itemPrintTitles="1" createdVersion="4" indent="0" compact="0" compactData="0" gridDropZones="1" multipleFieldFilters="0" rowHeaderCaption="CAPITULO 6000">
  <location ref="A3:F344" firstHeaderRow="2" firstDataRow="2" firstDataCol="5"/>
  <pivotFields count="35">
    <pivotField compact="0" outline="0" showAll="0" defaultSubtotal="0"/>
    <pivotField compact="0" outline="0" showAll="0" defaultSubtotal="0"/>
    <pivotField compact="0" outline="0" showAll="0" defaultSubtotal="0">
      <items count="27">
        <item x="25"/>
        <item x="2"/>
        <item x="9"/>
        <item x="8"/>
        <item x="7"/>
        <item x="6"/>
        <item x="20"/>
        <item x="5"/>
        <item x="17"/>
        <item x="10"/>
        <item x="11"/>
        <item x="21"/>
        <item x="23"/>
        <item x="14"/>
        <item x="15"/>
        <item x="3"/>
        <item x="1"/>
        <item x="26"/>
        <item x="24"/>
        <item x="12"/>
        <item x="16"/>
        <item x="13"/>
        <item x="22"/>
        <item x="0"/>
        <item x="19"/>
        <item x="4"/>
        <item x="1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9">
        <item x="2"/>
        <item x="4"/>
        <item x="1"/>
        <item x="8"/>
        <item x="7"/>
        <item x="6"/>
        <item x="0"/>
        <item x="3"/>
        <item x="5"/>
      </items>
    </pivotField>
    <pivotField compact="0" outline="0" showAll="0" defaultSubtotal="0"/>
    <pivotField axis="axisRow" compact="0" outline="0" showAll="0" defaultSubtotal="0">
      <items count="59">
        <item x="1"/>
        <item x="48"/>
        <item x="3"/>
        <item x="13"/>
        <item x="11"/>
        <item x="58"/>
        <item x="54"/>
        <item x="56"/>
        <item x="55"/>
        <item x="50"/>
        <item x="44"/>
        <item x="43"/>
        <item x="45"/>
        <item x="47"/>
        <item x="35"/>
        <item x="8"/>
        <item x="51"/>
        <item x="30"/>
        <item x="37"/>
        <item x="40"/>
        <item x="12"/>
        <item x="9"/>
        <item x="6"/>
        <item x="24"/>
        <item x="27"/>
        <item x="33"/>
        <item x="52"/>
        <item x="16"/>
        <item x="7"/>
        <item x="4"/>
        <item x="53"/>
        <item x="10"/>
        <item x="23"/>
        <item x="39"/>
        <item x="57"/>
        <item x="26"/>
        <item x="46"/>
        <item x="19"/>
        <item x="25"/>
        <item x="41"/>
        <item x="29"/>
        <item x="2"/>
        <item x="22"/>
        <item x="14"/>
        <item x="20"/>
        <item x="18"/>
        <item x="21"/>
        <item x="34"/>
        <item x="32"/>
        <item x="0"/>
        <item x="5"/>
        <item x="28"/>
        <item x="17"/>
        <item x="42"/>
        <item x="49"/>
        <item x="36"/>
        <item x="15"/>
        <item x="38"/>
        <item x="31"/>
      </items>
    </pivotField>
    <pivotField compact="0" outline="0" showAll="0" defaultSubtotal="0"/>
    <pivotField axis="axisRow" compact="0" outline="0" showAll="0" defaultSubtotal="0">
      <items count="39">
        <item x="33"/>
        <item x="6"/>
        <item x="34"/>
        <item x="12"/>
        <item x="10"/>
        <item x="22"/>
        <item x="24"/>
        <item x="8"/>
        <item x="37"/>
        <item x="17"/>
        <item x="28"/>
        <item x="21"/>
        <item x="19"/>
        <item x="0"/>
        <item x="14"/>
        <item x="25"/>
        <item x="26"/>
        <item x="1"/>
        <item x="20"/>
        <item x="2"/>
        <item x="7"/>
        <item x="4"/>
        <item x="9"/>
        <item x="18"/>
        <item x="13"/>
        <item x="23"/>
        <item x="3"/>
        <item x="15"/>
        <item x="5"/>
        <item x="16"/>
        <item x="36"/>
        <item x="38"/>
        <item x="27"/>
        <item x="32"/>
        <item x="31"/>
        <item x="30"/>
        <item x="29"/>
        <item x="35"/>
        <item x="11"/>
      </items>
    </pivotField>
    <pivotField compact="0" outline="0" multipleItemSelectionAllowed="1" showAll="0" defaultSubtotal="0"/>
    <pivotField compact="0" outline="0" showAll="0" defaultSubtotal="0"/>
    <pivotField axis="axisRow" compact="0" outline="0" showAll="0" defaultSubtotal="0">
      <items count="136">
        <item x="0"/>
        <item x="1"/>
        <item x="2"/>
        <item x="3"/>
        <item x="4"/>
        <item x="5"/>
        <item x="6"/>
        <item x="7"/>
        <item x="8"/>
        <item x="9"/>
        <item x="10"/>
        <item x="11"/>
        <item x="12"/>
        <item x="13"/>
        <item x="14"/>
        <item x="15"/>
        <item x="16"/>
        <item x="17"/>
        <item x="18"/>
        <item x="19"/>
        <item x="20"/>
        <item x="21"/>
        <item x="22"/>
        <item x="24"/>
        <item x="25"/>
        <item x="26"/>
        <item x="27"/>
        <item x="28"/>
        <item x="29"/>
        <item x="23"/>
        <item x="30"/>
        <item x="33"/>
        <item x="34"/>
        <item x="35"/>
        <item x="37"/>
        <item x="38"/>
        <item x="31"/>
        <item x="39"/>
        <item x="40"/>
        <item x="32"/>
        <item x="42"/>
        <item x="43"/>
        <item x="44"/>
        <item x="36"/>
        <item x="45"/>
        <item x="46"/>
        <item x="47"/>
        <item x="48"/>
        <item x="41"/>
        <item x="49"/>
        <item x="50"/>
        <item x="51"/>
        <item x="52"/>
        <item x="53"/>
        <item x="55"/>
        <item x="65"/>
        <item x="66"/>
        <item x="67"/>
        <item x="63"/>
        <item x="68"/>
        <item x="60"/>
        <item x="62"/>
        <item x="69"/>
        <item x="70"/>
        <item x="71"/>
        <item x="72"/>
        <item x="73"/>
        <item x="74"/>
        <item x="59"/>
        <item x="75"/>
        <item x="76"/>
        <item x="54"/>
        <item x="77"/>
        <item x="56"/>
        <item x="78"/>
        <item x="79"/>
        <item x="80"/>
        <item x="81"/>
        <item x="61"/>
        <item x="58"/>
        <item x="82"/>
        <item x="83"/>
        <item x="84"/>
        <item x="85"/>
        <item x="57"/>
        <item x="86"/>
        <item x="87"/>
        <item x="88"/>
        <item x="89"/>
        <item x="90"/>
        <item x="91"/>
        <item x="92"/>
        <item x="93"/>
        <item x="94"/>
        <item x="95"/>
        <item x="96"/>
        <item x="97"/>
        <item x="98"/>
        <item x="64"/>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s>
    </pivotField>
    <pivotField axis="axisRow" compact="0" outline="0" showAll="0" defaultSubtotal="0">
      <items count="136">
        <item x="134"/>
        <item x="12"/>
        <item x="11"/>
        <item x="13"/>
        <item x="63"/>
        <item x="60"/>
        <item x="62"/>
        <item x="68"/>
        <item x="37"/>
        <item x="111"/>
        <item x="109"/>
        <item x="110"/>
        <item x="108"/>
        <item x="117"/>
        <item x="30"/>
        <item x="36"/>
        <item x="61"/>
        <item x="8"/>
        <item x="58"/>
        <item x="131"/>
        <item x="132"/>
        <item x="9"/>
        <item x="10"/>
        <item x="0"/>
        <item x="88"/>
        <item x="101"/>
        <item x="104"/>
        <item x="130"/>
        <item x="133"/>
        <item x="55"/>
        <item x="114"/>
        <item x="124"/>
        <item x="119"/>
        <item x="116"/>
        <item x="17"/>
        <item x="40"/>
        <item x="43"/>
        <item x="81"/>
        <item x="96"/>
        <item x="97"/>
        <item x="6"/>
        <item x="41"/>
        <item x="125"/>
        <item x="53"/>
        <item x="2"/>
        <item x="7"/>
        <item x="16"/>
        <item x="99"/>
        <item x="14"/>
        <item x="83"/>
        <item x="84"/>
        <item x="57"/>
        <item x="82"/>
        <item x="120"/>
        <item x="135"/>
        <item x="129"/>
        <item x="33"/>
        <item x="121"/>
        <item x="122"/>
        <item x="22"/>
        <item x="35"/>
        <item x="21"/>
        <item x="38"/>
        <item x="24"/>
        <item x="19"/>
        <item x="42"/>
        <item x="18"/>
        <item x="20"/>
        <item x="47"/>
        <item x="32"/>
        <item x="112"/>
        <item x="113"/>
        <item x="15"/>
        <item x="118"/>
        <item x="69"/>
        <item x="126"/>
        <item x="103"/>
        <item x="31"/>
        <item x="115"/>
        <item x="29"/>
        <item x="44"/>
        <item x="95"/>
        <item x="92"/>
        <item x="93"/>
        <item x="102"/>
        <item x="48"/>
        <item x="46"/>
        <item x="5"/>
        <item x="26"/>
        <item x="25"/>
        <item x="23"/>
        <item x="39"/>
        <item x="28"/>
        <item x="49"/>
        <item x="50"/>
        <item x="51"/>
        <item x="52"/>
        <item x="64"/>
        <item x="85"/>
        <item x="4"/>
        <item x="80"/>
        <item x="79"/>
        <item x="100"/>
        <item x="91"/>
        <item x="59"/>
        <item x="73"/>
        <item x="56"/>
        <item x="72"/>
        <item x="89"/>
        <item x="71"/>
        <item x="74"/>
        <item x="87"/>
        <item x="90"/>
        <item x="86"/>
        <item x="75"/>
        <item x="78"/>
        <item x="66"/>
        <item x="76"/>
        <item x="77"/>
        <item x="98"/>
        <item x="70"/>
        <item x="67"/>
        <item x="54"/>
        <item x="123"/>
        <item x="128"/>
        <item x="107"/>
        <item x="1"/>
        <item x="3"/>
        <item x="65"/>
        <item x="127"/>
        <item x="106"/>
        <item x="105"/>
        <item x="27"/>
        <item x="45"/>
        <item x="94"/>
        <item x="34"/>
      </items>
    </pivotField>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s>
  <rowFields count="5">
    <field x="15"/>
    <field x="11"/>
    <field x="13"/>
    <field x="18"/>
    <field x="19"/>
  </rowFields>
  <rowItems count="340">
    <i>
      <x/>
      <x v="6"/>
      <x v="13"/>
      <x v="105"/>
      <x v="131"/>
    </i>
    <i>
      <x v="1"/>
      <x v="8"/>
      <x v="17"/>
      <x v="57"/>
      <x v="121"/>
    </i>
    <i r="3">
      <x v="71"/>
      <x v="122"/>
    </i>
    <i r="3">
      <x v="91"/>
      <x v="82"/>
    </i>
    <i r="3">
      <x v="93"/>
      <x v="134"/>
    </i>
    <i r="3">
      <x v="103"/>
      <x v="76"/>
    </i>
    <i r="2">
      <x v="22"/>
      <x v="20"/>
      <x v="67"/>
    </i>
    <i r="3">
      <x v="24"/>
      <x v="89"/>
    </i>
    <i r="3">
      <x v="32"/>
      <x v="135"/>
    </i>
    <i r="3">
      <x v="44"/>
      <x v="133"/>
    </i>
    <i r="3">
      <x v="46"/>
      <x v="68"/>
    </i>
    <i r="3">
      <x v="47"/>
      <x v="85"/>
    </i>
    <i r="3">
      <x v="66"/>
      <x v="105"/>
    </i>
    <i r="3">
      <x v="68"/>
      <x v="104"/>
    </i>
    <i r="3">
      <x v="71"/>
      <x v="122"/>
    </i>
    <i r="3">
      <x v="100"/>
      <x v="102"/>
    </i>
    <i r="3">
      <x v="104"/>
      <x v="26"/>
    </i>
    <i r="3">
      <x v="108"/>
      <x v="12"/>
    </i>
    <i r="3">
      <x v="112"/>
      <x v="70"/>
    </i>
    <i r="3">
      <x v="128"/>
      <x v="124"/>
    </i>
    <i>
      <x v="2"/>
      <x v="1"/>
      <x v="1"/>
      <x v="105"/>
      <x v="131"/>
    </i>
    <i>
      <x v="3"/>
      <x v="3"/>
      <x v="3"/>
      <x v="25"/>
      <x v="88"/>
    </i>
    <i r="3">
      <x v="27"/>
      <x v="92"/>
    </i>
    <i r="3">
      <x v="28"/>
      <x v="79"/>
    </i>
    <i r="3">
      <x v="36"/>
      <x v="77"/>
    </i>
    <i r="3">
      <x v="44"/>
      <x v="133"/>
    </i>
    <i r="3">
      <x v="45"/>
      <x v="86"/>
    </i>
    <i r="3">
      <x v="114"/>
      <x v="30"/>
    </i>
    <i r="3">
      <x v="116"/>
      <x v="33"/>
    </i>
    <i r="3">
      <x v="117"/>
      <x v="13"/>
    </i>
    <i r="3">
      <x v="121"/>
      <x v="57"/>
    </i>
    <i r="2">
      <x v="25"/>
      <x v="61"/>
      <x v="6"/>
    </i>
    <i r="3">
      <x v="96"/>
      <x v="39"/>
    </i>
    <i r="3">
      <x v="99"/>
      <x v="47"/>
    </i>
    <i>
      <x v="4"/>
      <x v="1"/>
      <x v="4"/>
      <x v="24"/>
      <x v="89"/>
    </i>
    <i r="3">
      <x v="57"/>
      <x v="121"/>
    </i>
    <i r="3">
      <x v="59"/>
      <x v="7"/>
    </i>
    <i r="3">
      <x v="62"/>
      <x v="74"/>
    </i>
    <i r="3">
      <x v="64"/>
      <x v="109"/>
    </i>
    <i r="3">
      <x v="108"/>
      <x v="12"/>
    </i>
    <i r="2">
      <x v="5"/>
      <x v="109"/>
      <x v="10"/>
    </i>
    <i>
      <x v="5"/>
      <x v="6"/>
      <x v="35"/>
      <x v="44"/>
      <x v="133"/>
    </i>
    <i r="3">
      <x v="45"/>
      <x v="86"/>
    </i>
    <i r="3">
      <x v="68"/>
      <x v="104"/>
    </i>
    <i r="2">
      <x v="53"/>
      <x v="89"/>
      <x v="112"/>
    </i>
    <i r="3">
      <x v="90"/>
      <x v="103"/>
    </i>
    <i>
      <x v="6"/>
      <x v="2"/>
      <x v="18"/>
      <x v="71"/>
      <x v="122"/>
    </i>
    <i r="3">
      <x v="84"/>
      <x v="51"/>
    </i>
    <i r="3">
      <x v="91"/>
      <x v="82"/>
    </i>
    <i r="3">
      <x v="93"/>
      <x v="134"/>
    </i>
    <i r="3">
      <x v="96"/>
      <x v="39"/>
    </i>
    <i r="3">
      <x v="110"/>
      <x v="11"/>
    </i>
    <i r="3">
      <x v="127"/>
      <x v="129"/>
    </i>
    <i>
      <x v="7"/>
      <x v="2"/>
      <x v="21"/>
      <x v="21"/>
      <x v="61"/>
    </i>
    <i r="3">
      <x v="23"/>
      <x v="63"/>
    </i>
    <i r="3">
      <x v="24"/>
      <x v="89"/>
    </i>
    <i r="3">
      <x v="63"/>
      <x v="120"/>
    </i>
    <i r="3">
      <x v="93"/>
      <x v="134"/>
    </i>
    <i>
      <x v="8"/>
      <x v="1"/>
      <x v="6"/>
      <x v="108"/>
      <x v="12"/>
    </i>
    <i>
      <x v="9"/>
      <x/>
      <x v="45"/>
      <x v="33"/>
      <x v="60"/>
    </i>
    <i r="3">
      <x v="54"/>
      <x v="29"/>
    </i>
    <i>
      <x v="10"/>
      <x/>
      <x v="39"/>
      <x v="85"/>
      <x v="113"/>
    </i>
    <i>
      <x v="11"/>
      <x v="5"/>
      <x v="38"/>
      <x v="42"/>
      <x v="80"/>
    </i>
    <i r="3">
      <x v="62"/>
      <x v="74"/>
    </i>
    <i r="3">
      <x v="71"/>
      <x v="122"/>
    </i>
    <i r="3">
      <x v="96"/>
      <x v="39"/>
    </i>
    <i>
      <x v="12"/>
      <x/>
      <x v="42"/>
      <x v="38"/>
      <x v="35"/>
    </i>
    <i r="3">
      <x v="48"/>
      <x v="41"/>
    </i>
    <i r="3">
      <x v="84"/>
      <x v="51"/>
    </i>
    <i>
      <x v="13"/>
      <x v="6"/>
      <x v="15"/>
      <x v="20"/>
      <x v="67"/>
    </i>
    <i r="3">
      <x v="22"/>
      <x v="59"/>
    </i>
    <i r="3">
      <x v="24"/>
      <x v="89"/>
    </i>
    <i r="3">
      <x v="29"/>
      <x v="90"/>
    </i>
    <i r="3">
      <x v="33"/>
      <x v="60"/>
    </i>
    <i r="3">
      <x v="34"/>
      <x v="8"/>
    </i>
    <i r="3">
      <x v="36"/>
      <x v="77"/>
    </i>
    <i r="3">
      <x v="38"/>
      <x v="35"/>
    </i>
    <i r="3">
      <x v="43"/>
      <x v="15"/>
    </i>
    <i r="3">
      <x v="44"/>
      <x v="133"/>
    </i>
    <i r="3">
      <x v="45"/>
      <x v="86"/>
    </i>
    <i r="3">
      <x v="48"/>
      <x v="41"/>
    </i>
    <i r="3">
      <x v="51"/>
      <x v="95"/>
    </i>
    <i r="3">
      <x v="52"/>
      <x v="96"/>
    </i>
    <i r="3">
      <x v="54"/>
      <x v="29"/>
    </i>
    <i r="3">
      <x v="55"/>
      <x v="128"/>
    </i>
    <i r="3">
      <x v="56"/>
      <x v="116"/>
    </i>
    <i r="3">
      <x v="58"/>
      <x v="4"/>
    </i>
    <i r="3">
      <x v="59"/>
      <x v="7"/>
    </i>
    <i r="3">
      <x v="60"/>
      <x v="5"/>
    </i>
    <i r="3">
      <x v="63"/>
      <x v="120"/>
    </i>
    <i r="3">
      <x v="65"/>
      <x v="107"/>
    </i>
    <i r="3">
      <x v="66"/>
      <x v="105"/>
    </i>
    <i r="3">
      <x v="69"/>
      <x v="114"/>
    </i>
    <i r="3">
      <x v="75"/>
      <x v="101"/>
    </i>
    <i r="3">
      <x v="76"/>
      <x v="100"/>
    </i>
    <i r="3">
      <x v="78"/>
      <x v="16"/>
    </i>
    <i r="3">
      <x v="79"/>
      <x v="18"/>
    </i>
    <i r="3">
      <x v="83"/>
      <x v="98"/>
    </i>
    <i r="3">
      <x v="84"/>
      <x v="51"/>
    </i>
    <i r="3">
      <x v="88"/>
      <x v="108"/>
    </i>
    <i r="3">
      <x v="94"/>
      <x v="81"/>
    </i>
    <i r="3">
      <x v="96"/>
      <x v="39"/>
    </i>
    <i r="3">
      <x v="97"/>
      <x v="119"/>
    </i>
    <i r="3">
      <x v="99"/>
      <x v="47"/>
    </i>
    <i r="3">
      <x v="100"/>
      <x v="102"/>
    </i>
    <i r="3">
      <x v="104"/>
      <x v="26"/>
    </i>
    <i r="3">
      <x v="112"/>
      <x v="70"/>
    </i>
    <i r="3">
      <x v="115"/>
      <x v="78"/>
    </i>
    <i r="3">
      <x v="117"/>
      <x v="13"/>
    </i>
    <i r="3">
      <x v="118"/>
      <x v="73"/>
    </i>
    <i r="3">
      <x v="125"/>
      <x v="42"/>
    </i>
    <i r="2">
      <x v="49"/>
      <x/>
      <x v="23"/>
    </i>
    <i r="3">
      <x v="1"/>
      <x v="126"/>
    </i>
    <i r="3">
      <x v="3"/>
      <x v="127"/>
    </i>
    <i r="3">
      <x v="4"/>
      <x v="99"/>
    </i>
    <i r="3">
      <x v="5"/>
      <x v="87"/>
    </i>
    <i r="3">
      <x v="6"/>
      <x v="40"/>
    </i>
    <i r="3">
      <x v="7"/>
      <x v="45"/>
    </i>
    <i r="3">
      <x v="8"/>
      <x v="17"/>
    </i>
    <i r="3">
      <x v="9"/>
      <x v="21"/>
    </i>
    <i r="3">
      <x v="10"/>
      <x v="22"/>
    </i>
    <i r="3">
      <x v="11"/>
      <x v="2"/>
    </i>
    <i r="3">
      <x v="12"/>
      <x v="1"/>
    </i>
    <i r="3">
      <x v="13"/>
      <x v="3"/>
    </i>
    <i r="3">
      <x v="14"/>
      <x v="48"/>
    </i>
    <i r="3">
      <x v="15"/>
      <x v="72"/>
    </i>
    <i r="3">
      <x v="16"/>
      <x v="46"/>
    </i>
    <i r="3">
      <x v="17"/>
      <x v="34"/>
    </i>
    <i r="3">
      <x v="18"/>
      <x v="66"/>
    </i>
    <i r="3">
      <x v="62"/>
      <x v="74"/>
    </i>
    <i>
      <x v="14"/>
      <x v="7"/>
      <x v="56"/>
      <x v="30"/>
      <x v="14"/>
    </i>
    <i r="3">
      <x v="33"/>
      <x v="60"/>
    </i>
    <i r="3">
      <x v="34"/>
      <x v="8"/>
    </i>
    <i r="3">
      <x v="37"/>
      <x v="91"/>
    </i>
    <i r="3">
      <x v="41"/>
      <x v="36"/>
    </i>
    <i r="3">
      <x v="45"/>
      <x v="86"/>
    </i>
    <i r="3">
      <x v="48"/>
      <x v="41"/>
    </i>
    <i r="3">
      <x v="54"/>
      <x v="29"/>
    </i>
    <i r="3">
      <x v="61"/>
      <x v="6"/>
    </i>
    <i r="3">
      <x v="63"/>
      <x v="120"/>
    </i>
    <i r="3">
      <x v="64"/>
      <x v="109"/>
    </i>
    <i r="3">
      <x v="70"/>
      <x v="117"/>
    </i>
    <i r="3">
      <x v="84"/>
      <x v="51"/>
    </i>
    <i r="3">
      <x v="99"/>
      <x v="47"/>
    </i>
    <i>
      <x v="15"/>
      <x v="6"/>
      <x v="57"/>
      <x v="71"/>
      <x v="122"/>
    </i>
    <i r="3">
      <x v="87"/>
      <x v="24"/>
    </i>
    <i>
      <x v="16"/>
      <x v="1"/>
      <x v="33"/>
      <x v="71"/>
      <x v="122"/>
    </i>
    <i r="3">
      <x v="96"/>
      <x v="39"/>
    </i>
    <i r="3">
      <x v="108"/>
      <x v="12"/>
    </i>
    <i>
      <x v="17"/>
      <x v="2"/>
      <x/>
      <x v="2"/>
      <x v="44"/>
    </i>
    <i r="3">
      <x v="18"/>
      <x v="66"/>
    </i>
    <i r="3">
      <x v="22"/>
      <x v="59"/>
    </i>
    <i r="3">
      <x v="40"/>
      <x v="65"/>
    </i>
    <i r="3">
      <x v="68"/>
      <x v="104"/>
    </i>
    <i r="3">
      <x v="92"/>
      <x v="83"/>
    </i>
    <i r="3">
      <x v="108"/>
      <x v="12"/>
    </i>
    <i r="3">
      <x v="110"/>
      <x v="11"/>
    </i>
    <i r="3">
      <x v="112"/>
      <x v="70"/>
    </i>
    <i r="3">
      <x v="114"/>
      <x v="30"/>
    </i>
    <i r="3">
      <x v="116"/>
      <x v="33"/>
    </i>
    <i r="3">
      <x v="120"/>
      <x v="53"/>
    </i>
    <i r="2">
      <x v="34"/>
      <x v="108"/>
      <x v="12"/>
    </i>
    <i>
      <x v="18"/>
      <x v="3"/>
      <x v="16"/>
      <x v="107"/>
      <x v="125"/>
    </i>
    <i r="2">
      <x v="26"/>
      <x v="107"/>
      <x v="125"/>
    </i>
    <i r="2">
      <x v="32"/>
      <x v="38"/>
      <x v="35"/>
    </i>
    <i>
      <x v="19"/>
      <x v="6"/>
      <x v="37"/>
      <x v="23"/>
      <x v="63"/>
    </i>
    <i r="2">
      <x v="40"/>
      <x v="57"/>
      <x v="121"/>
    </i>
    <i r="3">
      <x v="63"/>
      <x v="120"/>
    </i>
    <i r="3">
      <x v="65"/>
      <x v="107"/>
    </i>
    <i r="3">
      <x v="98"/>
      <x v="97"/>
    </i>
    <i r="2">
      <x v="41"/>
      <x v="18"/>
      <x v="66"/>
    </i>
    <i r="3">
      <x v="24"/>
      <x v="89"/>
    </i>
    <i r="3">
      <x v="49"/>
      <x v="93"/>
    </i>
    <i r="3">
      <x v="62"/>
      <x v="74"/>
    </i>
    <i r="3">
      <x v="71"/>
      <x v="122"/>
    </i>
    <i r="3">
      <x v="72"/>
      <x v="118"/>
    </i>
    <i r="3">
      <x v="73"/>
      <x v="106"/>
    </i>
    <i r="3">
      <x v="74"/>
      <x v="115"/>
    </i>
    <i r="3">
      <x v="79"/>
      <x v="18"/>
    </i>
    <i r="3">
      <x v="80"/>
      <x v="52"/>
    </i>
    <i r="3">
      <x v="91"/>
      <x v="82"/>
    </i>
    <i r="3">
      <x v="93"/>
      <x v="134"/>
    </i>
    <i r="3">
      <x v="94"/>
      <x v="81"/>
    </i>
    <i r="3">
      <x v="96"/>
      <x v="39"/>
    </i>
    <i r="3">
      <x v="99"/>
      <x v="47"/>
    </i>
    <i r="3">
      <x v="100"/>
      <x v="102"/>
    </i>
    <i r="3">
      <x v="101"/>
      <x v="25"/>
    </i>
    <i r="3">
      <x v="102"/>
      <x v="84"/>
    </i>
    <i r="3">
      <x v="105"/>
      <x v="131"/>
    </i>
    <i r="3">
      <x v="106"/>
      <x v="130"/>
    </i>
    <i r="3">
      <x v="113"/>
      <x v="71"/>
    </i>
    <i r="3">
      <x v="115"/>
      <x v="78"/>
    </i>
    <i r="3">
      <x v="127"/>
      <x v="129"/>
    </i>
    <i r="3">
      <x v="132"/>
      <x v="20"/>
    </i>
    <i r="3">
      <x v="133"/>
      <x v="28"/>
    </i>
    <i r="3">
      <x v="134"/>
      <x/>
    </i>
    <i r="3">
      <x v="135"/>
      <x v="54"/>
    </i>
    <i>
      <x v="20"/>
      <x v="6"/>
      <x v="11"/>
      <x v="91"/>
      <x v="82"/>
    </i>
    <i r="3">
      <x v="93"/>
      <x v="134"/>
    </i>
    <i r="3">
      <x v="123"/>
      <x v="123"/>
    </i>
    <i r="3">
      <x v="126"/>
      <x v="75"/>
    </i>
    <i r="2">
      <x v="28"/>
      <x v="20"/>
      <x v="67"/>
    </i>
    <i r="3">
      <x v="33"/>
      <x v="60"/>
    </i>
    <i r="3">
      <x v="34"/>
      <x v="8"/>
    </i>
    <i r="3">
      <x v="36"/>
      <x v="77"/>
    </i>
    <i r="3">
      <x v="45"/>
      <x v="86"/>
    </i>
    <i r="3">
      <x v="48"/>
      <x v="41"/>
    </i>
    <i r="3">
      <x v="50"/>
      <x v="94"/>
    </i>
    <i r="3">
      <x v="53"/>
      <x v="43"/>
    </i>
    <i r="3">
      <x v="55"/>
      <x v="128"/>
    </i>
    <i r="3">
      <x v="59"/>
      <x v="7"/>
    </i>
    <i r="3">
      <x v="80"/>
      <x v="52"/>
    </i>
    <i r="3">
      <x v="81"/>
      <x v="49"/>
    </i>
    <i r="3">
      <x v="112"/>
      <x v="70"/>
    </i>
    <i r="3">
      <x v="114"/>
      <x v="30"/>
    </i>
    <i r="3">
      <x v="124"/>
      <x v="31"/>
    </i>
    <i r="3">
      <x v="125"/>
      <x v="42"/>
    </i>
    <i r="3">
      <x v="126"/>
      <x v="75"/>
    </i>
    <i r="3">
      <x v="128"/>
      <x v="124"/>
    </i>
    <i r="2">
      <x v="55"/>
      <x v="71"/>
      <x v="122"/>
    </i>
    <i r="3">
      <x v="128"/>
      <x v="124"/>
    </i>
    <i r="3">
      <x v="129"/>
      <x v="55"/>
    </i>
    <i>
      <x v="21"/>
      <x v="7"/>
      <x v="29"/>
      <x v="18"/>
      <x v="66"/>
    </i>
    <i r="3">
      <x v="19"/>
      <x v="64"/>
    </i>
    <i r="3">
      <x v="22"/>
      <x v="59"/>
    </i>
    <i r="3">
      <x v="29"/>
      <x v="90"/>
    </i>
    <i r="3">
      <x v="33"/>
      <x v="60"/>
    </i>
    <i r="3">
      <x v="34"/>
      <x v="8"/>
    </i>
    <i r="3">
      <x v="36"/>
      <x v="77"/>
    </i>
    <i r="3">
      <x v="44"/>
      <x v="133"/>
    </i>
    <i r="3">
      <x v="45"/>
      <x v="86"/>
    </i>
    <i r="3">
      <x v="48"/>
      <x v="41"/>
    </i>
    <i r="3">
      <x v="57"/>
      <x v="121"/>
    </i>
    <i r="3">
      <x v="71"/>
      <x v="122"/>
    </i>
    <i r="3">
      <x v="77"/>
      <x v="37"/>
    </i>
    <i r="3">
      <x v="79"/>
      <x v="18"/>
    </i>
    <i r="3">
      <x v="83"/>
      <x v="98"/>
    </i>
    <i>
      <x v="22"/>
      <x v="5"/>
      <x v="31"/>
      <x v="29"/>
      <x v="90"/>
    </i>
    <i r="3">
      <x v="30"/>
      <x v="14"/>
    </i>
    <i r="3">
      <x v="31"/>
      <x v="56"/>
    </i>
    <i r="3">
      <x v="34"/>
      <x v="8"/>
    </i>
    <i r="3">
      <x v="36"/>
      <x v="77"/>
    </i>
    <i r="3">
      <x v="43"/>
      <x v="15"/>
    </i>
    <i r="3">
      <x v="48"/>
      <x v="41"/>
    </i>
    <i r="3">
      <x v="61"/>
      <x v="6"/>
    </i>
    <i r="3">
      <x v="91"/>
      <x v="82"/>
    </i>
    <i r="3">
      <x v="93"/>
      <x v="134"/>
    </i>
    <i r="3">
      <x v="108"/>
      <x v="12"/>
    </i>
    <i r="3">
      <x v="130"/>
      <x v="27"/>
    </i>
    <i r="3">
      <x v="131"/>
      <x v="19"/>
    </i>
    <i r="3">
      <x v="132"/>
      <x v="20"/>
    </i>
    <i>
      <x v="23"/>
      <x/>
      <x v="46"/>
      <x v="37"/>
      <x v="91"/>
    </i>
    <i r="3">
      <x v="48"/>
      <x v="41"/>
    </i>
    <i r="3">
      <x v="69"/>
      <x v="114"/>
    </i>
    <i r="3">
      <x v="121"/>
      <x v="57"/>
    </i>
    <i r="3">
      <x v="125"/>
      <x v="42"/>
    </i>
    <i r="2">
      <x v="47"/>
      <x v="61"/>
      <x v="6"/>
    </i>
    <i r="2">
      <x v="51"/>
      <x v="45"/>
      <x v="86"/>
    </i>
    <i>
      <x v="24"/>
      <x/>
      <x v="43"/>
      <x v="30"/>
      <x v="14"/>
    </i>
    <i r="3">
      <x v="34"/>
      <x v="8"/>
    </i>
    <i r="2">
      <x v="44"/>
      <x v="36"/>
      <x v="77"/>
    </i>
    <i r="3">
      <x v="61"/>
      <x v="6"/>
    </i>
    <i>
      <x v="25"/>
      <x v="1"/>
      <x v="7"/>
      <x v="108"/>
      <x v="12"/>
    </i>
    <i r="2">
      <x v="8"/>
      <x v="108"/>
      <x v="12"/>
    </i>
    <i r="2">
      <x v="14"/>
      <x v="67"/>
      <x v="110"/>
    </i>
    <i r="3">
      <x v="108"/>
      <x v="12"/>
    </i>
    <i r="2">
      <x v="30"/>
      <x v="108"/>
      <x v="12"/>
    </i>
    <i r="2">
      <x v="58"/>
      <x v="60"/>
      <x v="5"/>
    </i>
    <i r="3">
      <x v="108"/>
      <x v="12"/>
    </i>
    <i>
      <x v="26"/>
      <x/>
      <x v="2"/>
      <x v="18"/>
      <x v="66"/>
    </i>
    <i r="3">
      <x v="24"/>
      <x v="89"/>
    </i>
    <i r="3">
      <x v="32"/>
      <x v="135"/>
    </i>
    <i r="3">
      <x v="33"/>
      <x v="60"/>
    </i>
    <i r="3">
      <x v="34"/>
      <x v="8"/>
    </i>
    <i r="3">
      <x v="41"/>
      <x v="36"/>
    </i>
    <i r="3">
      <x v="43"/>
      <x v="15"/>
    </i>
    <i r="3">
      <x v="51"/>
      <x v="95"/>
    </i>
    <i r="3">
      <x v="52"/>
      <x v="96"/>
    </i>
    <i r="3">
      <x v="62"/>
      <x v="74"/>
    </i>
    <i r="3">
      <x v="84"/>
      <x v="51"/>
    </i>
    <i r="3">
      <x v="111"/>
      <x v="9"/>
    </i>
    <i r="3">
      <x v="122"/>
      <x v="58"/>
    </i>
    <i r="2">
      <x v="23"/>
      <x v="39"/>
      <x v="69"/>
    </i>
    <i r="3">
      <x v="40"/>
      <x v="65"/>
    </i>
    <i r="3">
      <x v="48"/>
      <x v="41"/>
    </i>
    <i r="3">
      <x v="124"/>
      <x v="31"/>
    </i>
    <i r="3">
      <x v="126"/>
      <x v="75"/>
    </i>
    <i r="2">
      <x v="24"/>
      <x v="45"/>
      <x v="86"/>
    </i>
    <i r="2">
      <x v="48"/>
      <x v="60"/>
      <x v="5"/>
    </i>
    <i>
      <x v="27"/>
      <x v="5"/>
      <x v="27"/>
      <x v="30"/>
      <x v="14"/>
    </i>
    <i r="3">
      <x v="38"/>
      <x v="35"/>
    </i>
    <i r="3">
      <x v="42"/>
      <x v="80"/>
    </i>
    <i r="3">
      <x v="71"/>
      <x v="122"/>
    </i>
    <i r="3">
      <x v="105"/>
      <x v="131"/>
    </i>
    <i>
      <x v="28"/>
      <x v="1"/>
      <x v="50"/>
      <x v="18"/>
      <x v="66"/>
    </i>
    <i r="3">
      <x v="22"/>
      <x v="59"/>
    </i>
    <i r="3">
      <x v="24"/>
      <x v="89"/>
    </i>
    <i r="3">
      <x v="26"/>
      <x v="132"/>
    </i>
    <i r="3">
      <x v="34"/>
      <x v="8"/>
    </i>
    <i r="3">
      <x v="36"/>
      <x v="77"/>
    </i>
    <i r="3">
      <x v="40"/>
      <x v="65"/>
    </i>
    <i r="3">
      <x v="41"/>
      <x v="36"/>
    </i>
    <i r="3">
      <x v="48"/>
      <x v="41"/>
    </i>
    <i r="3">
      <x v="49"/>
      <x v="93"/>
    </i>
    <i r="3">
      <x v="62"/>
      <x v="74"/>
    </i>
    <i r="3">
      <x v="85"/>
      <x v="113"/>
    </i>
    <i r="3">
      <x v="95"/>
      <x v="38"/>
    </i>
    <i r="3">
      <x v="96"/>
      <x v="39"/>
    </i>
    <i r="3">
      <x v="112"/>
      <x v="70"/>
    </i>
    <i r="3">
      <x v="115"/>
      <x v="78"/>
    </i>
    <i r="3">
      <x v="116"/>
      <x v="33"/>
    </i>
    <i r="3">
      <x v="119"/>
      <x v="32"/>
    </i>
    <i r="3">
      <x v="126"/>
      <x v="75"/>
    </i>
    <i>
      <x v="29"/>
      <x/>
      <x v="52"/>
      <x v="35"/>
      <x v="62"/>
    </i>
    <i r="3">
      <x v="36"/>
      <x v="77"/>
    </i>
    <i r="3">
      <x v="38"/>
      <x v="35"/>
    </i>
    <i r="3">
      <x v="39"/>
      <x v="69"/>
    </i>
    <i r="3">
      <x v="40"/>
      <x v="65"/>
    </i>
    <i r="3">
      <x v="71"/>
      <x v="122"/>
    </i>
    <i r="3">
      <x v="82"/>
      <x v="50"/>
    </i>
    <i r="3">
      <x v="85"/>
      <x v="113"/>
    </i>
    <i>
      <x v="30"/>
      <x v="3"/>
      <x v="9"/>
      <x v="107"/>
      <x v="125"/>
    </i>
    <i>
      <x v="31"/>
      <x v="7"/>
      <x v="29"/>
      <x v="108"/>
      <x v="12"/>
    </i>
    <i>
      <x v="32"/>
      <x v="2"/>
      <x v="19"/>
      <x v="72"/>
      <x v="118"/>
    </i>
    <i r="3">
      <x v="99"/>
      <x v="47"/>
    </i>
    <i>
      <x v="33"/>
      <x v="2"/>
      <x v="36"/>
      <x v="105"/>
      <x v="131"/>
    </i>
    <i>
      <x v="34"/>
      <x v="1"/>
      <x v="33"/>
      <x v="105"/>
      <x v="131"/>
    </i>
    <i>
      <x v="35"/>
      <x v="6"/>
      <x v="12"/>
      <x v="105"/>
      <x v="131"/>
    </i>
    <i>
      <x v="36"/>
      <x v="2"/>
      <x v="10"/>
      <x v="91"/>
      <x v="82"/>
    </i>
    <i r="3">
      <x v="93"/>
      <x v="134"/>
    </i>
    <i r="3">
      <x v="108"/>
      <x v="12"/>
    </i>
    <i r="3">
      <x v="110"/>
      <x v="11"/>
    </i>
    <i>
      <x v="37"/>
      <x v="2"/>
      <x v="54"/>
      <x v="105"/>
      <x v="131"/>
    </i>
    <i>
      <x v="38"/>
      <x v="4"/>
      <x v="20"/>
      <x v="25"/>
      <x v="88"/>
    </i>
    <i r="3">
      <x v="39"/>
      <x v="69"/>
    </i>
    <i r="3">
      <x v="40"/>
      <x v="65"/>
    </i>
    <i r="3">
      <x v="48"/>
      <x v="41"/>
    </i>
    <i r="3">
      <x v="86"/>
      <x v="111"/>
    </i>
    <i r="3">
      <x v="119"/>
      <x v="32"/>
    </i>
    <i t="grand">
      <x/>
    </i>
  </rowItems>
  <colItems count="1">
    <i/>
  </colItems>
  <dataFields count="1">
    <dataField name="Importe Tercera Modificación" fld="34" baseField="2" baseItem="3" numFmtId="4"/>
  </dataFields>
  <formats count="9">
    <format dxfId="52">
      <pivotArea outline="0" fieldPosition="0">
        <references count="1">
          <reference field="4294967294" count="1">
            <x v="0"/>
          </reference>
        </references>
      </pivotArea>
    </format>
    <format dxfId="51">
      <pivotArea field="2" type="button" dataOnly="0" labelOnly="1" outline="0"/>
    </format>
    <format dxfId="50">
      <pivotArea field="2" type="button" dataOnly="0" labelOnly="1" outline="0"/>
    </format>
    <format dxfId="49">
      <pivotArea dataOnly="0" labelOnly="1" outline="0" axis="axisValues" fieldPosition="0"/>
    </format>
    <format dxfId="48">
      <pivotArea field="2" type="button" dataOnly="0" labelOnly="1" outline="0"/>
    </format>
    <format dxfId="47">
      <pivotArea dataOnly="0" labelOnly="1" outline="0" axis="axisValues" fieldPosition="0"/>
    </format>
    <format dxfId="46">
      <pivotArea dataOnly="0" labelOnly="1" outline="0" axis="axisValues" fieldPosition="0"/>
    </format>
    <format dxfId="45">
      <pivotArea field="13" type="button" dataOnly="0" labelOnly="1" outline="0" axis="axisRow" fieldPosition="2"/>
    </format>
    <format dxfId="44">
      <pivotArea field="11" type="button" dataOnly="0" labelOnly="1" outline="0" axis="axisRow" fieldPosition="1"/>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colGrandTotals="0" itemPrintTitles="1" createdVersion="4" indent="0" outline="1" outlineData="1" multipleFieldFilters="0" rowHeaderCaption="TIPO DE GASTO">
  <location ref="A3:B7" firstHeaderRow="1" firstDataRow="1" firstDataCol="1"/>
  <pivotFields count="35">
    <pivotField showAll="0" defaultSubtotal="0"/>
    <pivotField showAll="0" defaultSubtotal="0"/>
    <pivotField showAll="0" defaultSubtotal="0">
      <items count="27">
        <item x="25"/>
        <item x="2"/>
        <item x="9"/>
        <item x="8"/>
        <item x="7"/>
        <item x="6"/>
        <item x="20"/>
        <item x="5"/>
        <item x="17"/>
        <item x="10"/>
        <item x="11"/>
        <item x="21"/>
        <item x="23"/>
        <item x="14"/>
        <item x="15"/>
        <item x="3"/>
        <item x="1"/>
        <item x="26"/>
        <item x="24"/>
        <item x="12"/>
        <item x="16"/>
        <item x="13"/>
        <item x="22"/>
        <item x="0"/>
        <item x="19"/>
        <item x="4"/>
        <item x="18"/>
      </items>
    </pivotField>
    <pivotField axis="axisRow" showAll="0" defaultSubtotal="0">
      <items count="3">
        <item x="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items count="9">
        <item x="2"/>
        <item x="4"/>
        <item x="1"/>
        <item x="8"/>
        <item x="7"/>
        <item x="6"/>
        <item x="0"/>
        <item x="3"/>
        <item x="5"/>
      </items>
    </pivotField>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pivotField showAll="0" defaultSubtotal="0"/>
    <pivotField showAll="0" defaultSubtotal="0"/>
    <pivotField numFmtId="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1">
    <field x="3"/>
  </rowFields>
  <rowItems count="4">
    <i>
      <x/>
    </i>
    <i>
      <x v="1"/>
    </i>
    <i>
      <x v="2"/>
    </i>
    <i t="grand">
      <x/>
    </i>
  </rowItems>
  <colItems count="1">
    <i/>
  </colItems>
  <dataFields count="1">
    <dataField name="Importe Tercera Modificación" fld="34" baseField="2" baseItem="3" numFmtId="4"/>
  </dataFields>
  <formats count="8">
    <format dxfId="43">
      <pivotArea outline="0" fieldPosition="0">
        <references count="1">
          <reference field="4294967294" count="1">
            <x v="0"/>
          </reference>
        </references>
      </pivotArea>
    </format>
    <format dxfId="42">
      <pivotArea field="2" type="button" dataOnly="0" labelOnly="1" outline="0"/>
    </format>
    <format dxfId="41">
      <pivotArea field="2" type="button" dataOnly="0" labelOnly="1" outline="0"/>
    </format>
    <format dxfId="40">
      <pivotArea dataOnly="0" labelOnly="1" outline="0" axis="axisValues" fieldPosition="0"/>
    </format>
    <format dxfId="39">
      <pivotArea field="2" type="button" dataOnly="0" labelOnly="1" outline="0"/>
    </format>
    <format dxfId="38">
      <pivotArea dataOnly="0" labelOnly="1" outline="0" axis="axisValues" fieldPosition="0"/>
    </format>
    <format dxfId="37">
      <pivotArea field="11" type="button" dataOnly="0" labelOnly="1" outline="0"/>
    </format>
    <format dxfId="36">
      <pivotArea dataOnly="0" labelOnly="1" outline="0" axis="axisValues"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colGrandTotals="0" itemPrintTitles="1" createdVersion="4" indent="0" compact="0" compactData="0" gridDropZones="1" multipleFieldFilters="0" rowHeaderCaption="CAPITULO 6000">
  <location ref="A3:C141" firstHeaderRow="2" firstDataRow="2" firstDataCol="2"/>
  <pivotFields count="35">
    <pivotField compact="0" outline="0" showAll="0" defaultSubtotal="0"/>
    <pivotField compact="0" outline="0" showAll="0" defaultSubtotal="0"/>
    <pivotField compact="0" outline="0" showAll="0" defaultSubtotal="0">
      <items count="27">
        <item x="25"/>
        <item x="2"/>
        <item x="9"/>
        <item x="8"/>
        <item x="7"/>
        <item x="6"/>
        <item x="20"/>
        <item x="5"/>
        <item x="17"/>
        <item x="10"/>
        <item x="11"/>
        <item x="21"/>
        <item x="23"/>
        <item x="14"/>
        <item x="15"/>
        <item x="3"/>
        <item x="1"/>
        <item x="26"/>
        <item x="24"/>
        <item x="12"/>
        <item x="16"/>
        <item x="13"/>
        <item x="22"/>
        <item x="0"/>
        <item x="19"/>
        <item x="4"/>
        <item x="1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9">
        <item x="2"/>
        <item x="4"/>
        <item x="1"/>
        <item x="8"/>
        <item x="7"/>
        <item x="6"/>
        <item x="0"/>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multipleItemSelectionAllowed="1" showAll="0" defaultSubtotal="0"/>
    <pivotField compact="0" outline="0" showAll="0" defaultSubtotal="0"/>
    <pivotField axis="axisRow" compact="0" outline="0" showAll="0" defaultSubtotal="0">
      <items count="136">
        <item x="0"/>
        <item x="1"/>
        <item x="2"/>
        <item x="3"/>
        <item x="4"/>
        <item x="5"/>
        <item x="6"/>
        <item x="7"/>
        <item x="8"/>
        <item x="9"/>
        <item x="10"/>
        <item x="11"/>
        <item x="12"/>
        <item x="13"/>
        <item x="14"/>
        <item x="15"/>
        <item x="16"/>
        <item x="17"/>
        <item x="18"/>
        <item x="19"/>
        <item x="20"/>
        <item x="21"/>
        <item x="22"/>
        <item x="24"/>
        <item x="25"/>
        <item x="26"/>
        <item x="27"/>
        <item x="28"/>
        <item x="29"/>
        <item x="23"/>
        <item x="30"/>
        <item x="33"/>
        <item x="34"/>
        <item x="35"/>
        <item x="37"/>
        <item x="38"/>
        <item x="31"/>
        <item x="39"/>
        <item x="40"/>
        <item x="32"/>
        <item x="42"/>
        <item x="43"/>
        <item x="44"/>
        <item x="36"/>
        <item x="45"/>
        <item x="46"/>
        <item x="47"/>
        <item x="48"/>
        <item x="41"/>
        <item x="49"/>
        <item x="50"/>
        <item x="51"/>
        <item x="52"/>
        <item x="53"/>
        <item x="55"/>
        <item x="65"/>
        <item x="66"/>
        <item x="67"/>
        <item x="63"/>
        <item x="68"/>
        <item x="60"/>
        <item x="62"/>
        <item x="69"/>
        <item x="70"/>
        <item x="71"/>
        <item x="72"/>
        <item x="73"/>
        <item x="74"/>
        <item x="59"/>
        <item x="75"/>
        <item x="76"/>
        <item x="54"/>
        <item x="77"/>
        <item x="56"/>
        <item x="78"/>
        <item x="79"/>
        <item x="80"/>
        <item x="81"/>
        <item x="61"/>
        <item x="58"/>
        <item x="82"/>
        <item x="83"/>
        <item x="84"/>
        <item x="85"/>
        <item x="57"/>
        <item x="86"/>
        <item x="87"/>
        <item x="88"/>
        <item x="89"/>
        <item x="90"/>
        <item x="91"/>
        <item x="92"/>
        <item x="93"/>
        <item x="94"/>
        <item x="95"/>
        <item x="96"/>
        <item x="97"/>
        <item x="98"/>
        <item x="64"/>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s>
    </pivotField>
    <pivotField axis="axisRow" compact="0" outline="0" showAll="0" defaultSubtotal="0">
      <items count="136">
        <item x="134"/>
        <item x="12"/>
        <item x="11"/>
        <item x="13"/>
        <item x="63"/>
        <item x="60"/>
        <item x="62"/>
        <item x="68"/>
        <item x="37"/>
        <item x="111"/>
        <item x="109"/>
        <item x="110"/>
        <item x="108"/>
        <item x="117"/>
        <item x="30"/>
        <item x="36"/>
        <item x="61"/>
        <item x="8"/>
        <item x="58"/>
        <item x="131"/>
        <item x="132"/>
        <item x="9"/>
        <item x="10"/>
        <item x="0"/>
        <item x="88"/>
        <item x="101"/>
        <item x="104"/>
        <item x="130"/>
        <item x="133"/>
        <item x="55"/>
        <item x="114"/>
        <item x="124"/>
        <item x="119"/>
        <item x="116"/>
        <item x="17"/>
        <item x="40"/>
        <item x="43"/>
        <item x="81"/>
        <item x="96"/>
        <item x="97"/>
        <item x="6"/>
        <item x="41"/>
        <item x="125"/>
        <item x="53"/>
        <item x="2"/>
        <item x="7"/>
        <item x="16"/>
        <item x="99"/>
        <item x="14"/>
        <item x="83"/>
        <item x="84"/>
        <item x="57"/>
        <item x="82"/>
        <item x="120"/>
        <item x="135"/>
        <item x="129"/>
        <item x="33"/>
        <item x="121"/>
        <item x="122"/>
        <item x="22"/>
        <item x="35"/>
        <item x="21"/>
        <item x="38"/>
        <item x="24"/>
        <item x="19"/>
        <item x="42"/>
        <item x="18"/>
        <item x="20"/>
        <item x="47"/>
        <item x="32"/>
        <item x="112"/>
        <item x="113"/>
        <item x="15"/>
        <item x="118"/>
        <item x="69"/>
        <item x="126"/>
        <item x="103"/>
        <item x="31"/>
        <item x="115"/>
        <item x="29"/>
        <item x="44"/>
        <item x="95"/>
        <item x="92"/>
        <item x="93"/>
        <item x="102"/>
        <item x="48"/>
        <item x="46"/>
        <item x="5"/>
        <item x="26"/>
        <item x="25"/>
        <item x="23"/>
        <item x="39"/>
        <item x="28"/>
        <item x="49"/>
        <item x="50"/>
        <item x="51"/>
        <item x="52"/>
        <item x="64"/>
        <item x="85"/>
        <item x="4"/>
        <item x="80"/>
        <item x="79"/>
        <item x="100"/>
        <item x="91"/>
        <item x="59"/>
        <item x="73"/>
        <item x="56"/>
        <item x="72"/>
        <item x="89"/>
        <item x="71"/>
        <item x="74"/>
        <item x="87"/>
        <item x="90"/>
        <item x="86"/>
        <item x="75"/>
        <item x="78"/>
        <item x="66"/>
        <item x="76"/>
        <item x="77"/>
        <item x="98"/>
        <item x="70"/>
        <item x="67"/>
        <item x="54"/>
        <item x="123"/>
        <item x="128"/>
        <item x="107"/>
        <item x="1"/>
        <item x="3"/>
        <item x="65"/>
        <item x="127"/>
        <item x="106"/>
        <item x="105"/>
        <item x="27"/>
        <item x="45"/>
        <item x="94"/>
        <item x="34"/>
      </items>
    </pivotField>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s>
  <rowFields count="2">
    <field x="18"/>
    <field x="19"/>
  </rowFields>
  <rowItems count="137">
    <i>
      <x/>
      <x v="23"/>
    </i>
    <i>
      <x v="1"/>
      <x v="126"/>
    </i>
    <i>
      <x v="2"/>
      <x v="44"/>
    </i>
    <i>
      <x v="3"/>
      <x v="127"/>
    </i>
    <i>
      <x v="4"/>
      <x v="99"/>
    </i>
    <i>
      <x v="5"/>
      <x v="87"/>
    </i>
    <i>
      <x v="6"/>
      <x v="40"/>
    </i>
    <i>
      <x v="7"/>
      <x v="45"/>
    </i>
    <i>
      <x v="8"/>
      <x v="17"/>
    </i>
    <i>
      <x v="9"/>
      <x v="21"/>
    </i>
    <i>
      <x v="10"/>
      <x v="22"/>
    </i>
    <i>
      <x v="11"/>
      <x v="2"/>
    </i>
    <i>
      <x v="12"/>
      <x v="1"/>
    </i>
    <i>
      <x v="13"/>
      <x v="3"/>
    </i>
    <i>
      <x v="14"/>
      <x v="48"/>
    </i>
    <i>
      <x v="15"/>
      <x v="72"/>
    </i>
    <i>
      <x v="16"/>
      <x v="46"/>
    </i>
    <i>
      <x v="17"/>
      <x v="34"/>
    </i>
    <i>
      <x v="18"/>
      <x v="66"/>
    </i>
    <i>
      <x v="19"/>
      <x v="64"/>
    </i>
    <i>
      <x v="20"/>
      <x v="67"/>
    </i>
    <i>
      <x v="21"/>
      <x v="61"/>
    </i>
    <i>
      <x v="22"/>
      <x v="59"/>
    </i>
    <i>
      <x v="23"/>
      <x v="63"/>
    </i>
    <i>
      <x v="24"/>
      <x v="89"/>
    </i>
    <i>
      <x v="25"/>
      <x v="88"/>
    </i>
    <i>
      <x v="26"/>
      <x v="132"/>
    </i>
    <i>
      <x v="27"/>
      <x v="92"/>
    </i>
    <i>
      <x v="28"/>
      <x v="79"/>
    </i>
    <i>
      <x v="29"/>
      <x v="90"/>
    </i>
    <i>
      <x v="30"/>
      <x v="14"/>
    </i>
    <i>
      <x v="31"/>
      <x v="56"/>
    </i>
    <i>
      <x v="32"/>
      <x v="135"/>
    </i>
    <i>
      <x v="33"/>
      <x v="60"/>
    </i>
    <i>
      <x v="34"/>
      <x v="8"/>
    </i>
    <i>
      <x v="35"/>
      <x v="62"/>
    </i>
    <i>
      <x v="36"/>
      <x v="77"/>
    </i>
    <i>
      <x v="37"/>
      <x v="91"/>
    </i>
    <i>
      <x v="38"/>
      <x v="35"/>
    </i>
    <i>
      <x v="39"/>
      <x v="69"/>
    </i>
    <i>
      <x v="40"/>
      <x v="65"/>
    </i>
    <i>
      <x v="41"/>
      <x v="36"/>
    </i>
    <i>
      <x v="42"/>
      <x v="80"/>
    </i>
    <i>
      <x v="43"/>
      <x v="15"/>
    </i>
    <i>
      <x v="44"/>
      <x v="133"/>
    </i>
    <i>
      <x v="45"/>
      <x v="86"/>
    </i>
    <i>
      <x v="46"/>
      <x v="68"/>
    </i>
    <i>
      <x v="47"/>
      <x v="85"/>
    </i>
    <i>
      <x v="48"/>
      <x v="41"/>
    </i>
    <i>
      <x v="49"/>
      <x v="93"/>
    </i>
    <i>
      <x v="50"/>
      <x v="94"/>
    </i>
    <i>
      <x v="51"/>
      <x v="95"/>
    </i>
    <i>
      <x v="52"/>
      <x v="96"/>
    </i>
    <i>
      <x v="53"/>
      <x v="43"/>
    </i>
    <i>
      <x v="54"/>
      <x v="29"/>
    </i>
    <i>
      <x v="55"/>
      <x v="128"/>
    </i>
    <i>
      <x v="56"/>
      <x v="116"/>
    </i>
    <i>
      <x v="57"/>
      <x v="121"/>
    </i>
    <i>
      <x v="58"/>
      <x v="4"/>
    </i>
    <i>
      <x v="59"/>
      <x v="7"/>
    </i>
    <i>
      <x v="60"/>
      <x v="5"/>
    </i>
    <i>
      <x v="61"/>
      <x v="6"/>
    </i>
    <i>
      <x v="62"/>
      <x v="74"/>
    </i>
    <i>
      <x v="63"/>
      <x v="120"/>
    </i>
    <i>
      <x v="64"/>
      <x v="109"/>
    </i>
    <i>
      <x v="65"/>
      <x v="107"/>
    </i>
    <i>
      <x v="66"/>
      <x v="105"/>
    </i>
    <i>
      <x v="67"/>
      <x v="110"/>
    </i>
    <i>
      <x v="68"/>
      <x v="104"/>
    </i>
    <i>
      <x v="69"/>
      <x v="114"/>
    </i>
    <i>
      <x v="70"/>
      <x v="117"/>
    </i>
    <i>
      <x v="71"/>
      <x v="122"/>
    </i>
    <i>
      <x v="72"/>
      <x v="118"/>
    </i>
    <i>
      <x v="73"/>
      <x v="106"/>
    </i>
    <i>
      <x v="74"/>
      <x v="115"/>
    </i>
    <i>
      <x v="75"/>
      <x v="101"/>
    </i>
    <i>
      <x v="76"/>
      <x v="100"/>
    </i>
    <i>
      <x v="77"/>
      <x v="37"/>
    </i>
    <i>
      <x v="78"/>
      <x v="16"/>
    </i>
    <i>
      <x v="79"/>
      <x v="18"/>
    </i>
    <i>
      <x v="80"/>
      <x v="52"/>
    </i>
    <i>
      <x v="81"/>
      <x v="49"/>
    </i>
    <i>
      <x v="82"/>
      <x v="50"/>
    </i>
    <i>
      <x v="83"/>
      <x v="98"/>
    </i>
    <i>
      <x v="84"/>
      <x v="51"/>
    </i>
    <i>
      <x v="85"/>
      <x v="113"/>
    </i>
    <i>
      <x v="86"/>
      <x v="111"/>
    </i>
    <i>
      <x v="87"/>
      <x v="24"/>
    </i>
    <i>
      <x v="88"/>
      <x v="108"/>
    </i>
    <i>
      <x v="89"/>
      <x v="112"/>
    </i>
    <i>
      <x v="90"/>
      <x v="103"/>
    </i>
    <i>
      <x v="91"/>
      <x v="82"/>
    </i>
    <i>
      <x v="92"/>
      <x v="83"/>
    </i>
    <i>
      <x v="93"/>
      <x v="134"/>
    </i>
    <i>
      <x v="94"/>
      <x v="81"/>
    </i>
    <i>
      <x v="95"/>
      <x v="38"/>
    </i>
    <i>
      <x v="96"/>
      <x v="39"/>
    </i>
    <i>
      <x v="97"/>
      <x v="119"/>
    </i>
    <i>
      <x v="98"/>
      <x v="97"/>
    </i>
    <i>
      <x v="99"/>
      <x v="47"/>
    </i>
    <i>
      <x v="100"/>
      <x v="102"/>
    </i>
    <i>
      <x v="101"/>
      <x v="25"/>
    </i>
    <i>
      <x v="102"/>
      <x v="84"/>
    </i>
    <i>
      <x v="103"/>
      <x v="76"/>
    </i>
    <i>
      <x v="104"/>
      <x v="26"/>
    </i>
    <i>
      <x v="105"/>
      <x v="131"/>
    </i>
    <i>
      <x v="106"/>
      <x v="130"/>
    </i>
    <i>
      <x v="107"/>
      <x v="125"/>
    </i>
    <i>
      <x v="108"/>
      <x v="12"/>
    </i>
    <i>
      <x v="109"/>
      <x v="10"/>
    </i>
    <i>
      <x v="110"/>
      <x v="11"/>
    </i>
    <i>
      <x v="111"/>
      <x v="9"/>
    </i>
    <i>
      <x v="112"/>
      <x v="70"/>
    </i>
    <i>
      <x v="113"/>
      <x v="71"/>
    </i>
    <i>
      <x v="114"/>
      <x v="30"/>
    </i>
    <i>
      <x v="115"/>
      <x v="78"/>
    </i>
    <i>
      <x v="116"/>
      <x v="33"/>
    </i>
    <i>
      <x v="117"/>
      <x v="13"/>
    </i>
    <i>
      <x v="118"/>
      <x v="73"/>
    </i>
    <i>
      <x v="119"/>
      <x v="32"/>
    </i>
    <i>
      <x v="120"/>
      <x v="53"/>
    </i>
    <i>
      <x v="121"/>
      <x v="57"/>
    </i>
    <i>
      <x v="122"/>
      <x v="58"/>
    </i>
    <i>
      <x v="123"/>
      <x v="123"/>
    </i>
    <i>
      <x v="124"/>
      <x v="31"/>
    </i>
    <i>
      <x v="125"/>
      <x v="42"/>
    </i>
    <i>
      <x v="126"/>
      <x v="75"/>
    </i>
    <i>
      <x v="127"/>
      <x v="129"/>
    </i>
    <i>
      <x v="128"/>
      <x v="124"/>
    </i>
    <i>
      <x v="129"/>
      <x v="55"/>
    </i>
    <i>
      <x v="130"/>
      <x v="27"/>
    </i>
    <i>
      <x v="131"/>
      <x v="19"/>
    </i>
    <i>
      <x v="132"/>
      <x v="20"/>
    </i>
    <i>
      <x v="133"/>
      <x v="28"/>
    </i>
    <i>
      <x v="134"/>
      <x/>
    </i>
    <i>
      <x v="135"/>
      <x v="54"/>
    </i>
    <i t="grand">
      <x/>
    </i>
  </rowItems>
  <colItems count="1">
    <i/>
  </colItems>
  <dataFields count="1">
    <dataField name="Suma de Tercera Modificación" fld="34" baseField="0" baseItem="0" numFmtId="4"/>
  </dataFields>
  <formats count="9">
    <format dxfId="35">
      <pivotArea field="2" type="button" dataOnly="0" labelOnly="1" outline="0"/>
    </format>
    <format dxfId="34">
      <pivotArea field="2" type="button" dataOnly="0" labelOnly="1" outline="0"/>
    </format>
    <format dxfId="33">
      <pivotArea dataOnly="0" labelOnly="1" outline="0" axis="axisValues" fieldPosition="0"/>
    </format>
    <format dxfId="32">
      <pivotArea field="2" type="button" dataOnly="0" labelOnly="1" outline="0"/>
    </format>
    <format dxfId="31">
      <pivotArea dataOnly="0" labelOnly="1" outline="0" axis="axisValues" fieldPosition="0"/>
    </format>
    <format dxfId="30">
      <pivotArea field="11" type="button" dataOnly="0" labelOnly="1" outline="0"/>
    </format>
    <format dxfId="29">
      <pivotArea dataOnly="0" labelOnly="1" outline="0" axis="axisValues" fieldPosition="0"/>
    </format>
    <format dxfId="28">
      <pivotArea outline="0" collapsedLevelsAreSubtotals="1" fieldPosition="0"/>
    </format>
    <format dxfId="27">
      <pivotArea type="topRight" dataOnly="0" labelOnly="1" outline="0"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colGrandTotals="0" itemPrintTitles="1" createdVersion="4" indent="0" outline="1" outlineData="1" multipleFieldFilters="0" rowHeaderCaption="" colHeaderCaption="">
  <location ref="A3:D19" firstHeaderRow="1" firstDataRow="2" firstDataCol="1"/>
  <pivotFields count="35">
    <pivotField showAll="0" defaultSubtotal="0"/>
    <pivotField showAll="0" defaultSubtotal="0"/>
    <pivotField showAll="0" defaultSubtotal="0">
      <items count="27">
        <item x="25"/>
        <item x="2"/>
        <item x="9"/>
        <item x="8"/>
        <item x="7"/>
        <item x="6"/>
        <item x="20"/>
        <item x="5"/>
        <item x="17"/>
        <item x="10"/>
        <item x="11"/>
        <item x="21"/>
        <item x="23"/>
        <item x="14"/>
        <item x="15"/>
        <item x="3"/>
        <item x="1"/>
        <item x="26"/>
        <item x="24"/>
        <item x="12"/>
        <item x="16"/>
        <item x="13"/>
        <item x="22"/>
        <item x="0"/>
        <item x="19"/>
        <item x="4"/>
        <item x="18"/>
      </items>
    </pivotField>
    <pivotField axis="axisCol" showAll="0" defaultSubtotal="0">
      <items count="3">
        <item x="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items count="9">
        <item x="2"/>
        <item x="4"/>
        <item x="1"/>
        <item x="8"/>
        <item x="7"/>
        <item x="6"/>
        <item x="0"/>
        <item x="3"/>
        <item x="5"/>
      </items>
    </pivotField>
    <pivotField showAll="0" defaultSubtotal="0"/>
    <pivotField showAll="0" defaultSubtotal="0"/>
    <pivotField showAll="0" defaultSubtotal="0"/>
    <pivotField showAll="0" defaultSubtotal="0"/>
    <pivotField axis="axisRow" multipleItemSelectionAllowed="1" showAll="0" defaultSubtotal="0">
      <items count="7">
        <item x="0"/>
        <item x="1"/>
        <item x="2"/>
        <item x="3"/>
        <item x="4"/>
        <item x="5"/>
        <item x="6"/>
      </items>
    </pivotField>
    <pivotField axis="axisRow" showAll="0" defaultSubtotal="0">
      <items count="8">
        <item x="4"/>
        <item x="6"/>
        <item x="5"/>
        <item x="1"/>
        <item x="2"/>
        <item x="0"/>
        <item x="3"/>
        <item m="1" x="7"/>
      </items>
    </pivotField>
    <pivotField showAll="0" defaultSubtotal="0"/>
    <pivotField showAll="0" defaultSubtotal="0"/>
    <pivotField showAll="0" defaultSubtotal="0"/>
    <pivotField showAll="0" defaultSubtotal="0"/>
    <pivotField numFmtId="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2">
    <field x="16"/>
    <field x="17"/>
  </rowFields>
  <rowItems count="15">
    <i>
      <x/>
    </i>
    <i r="1">
      <x v="5"/>
    </i>
    <i>
      <x v="1"/>
    </i>
    <i r="1">
      <x v="3"/>
    </i>
    <i>
      <x v="2"/>
    </i>
    <i r="1">
      <x v="4"/>
    </i>
    <i>
      <x v="3"/>
    </i>
    <i r="1">
      <x v="6"/>
    </i>
    <i>
      <x v="4"/>
    </i>
    <i r="1">
      <x/>
    </i>
    <i>
      <x v="5"/>
    </i>
    <i r="1">
      <x v="2"/>
    </i>
    <i>
      <x v="6"/>
    </i>
    <i r="1">
      <x v="1"/>
    </i>
    <i t="grand">
      <x/>
    </i>
  </rowItems>
  <colFields count="1">
    <field x="3"/>
  </colFields>
  <colItems count="3">
    <i>
      <x/>
    </i>
    <i>
      <x v="1"/>
    </i>
    <i>
      <x v="2"/>
    </i>
  </colItems>
  <dataFields count="1">
    <dataField name="1" fld="34" baseField="2" baseItem="3" numFmtId="4"/>
  </dataFields>
  <formats count="9">
    <format dxfId="26">
      <pivotArea outline="0" fieldPosition="0">
        <references count="1">
          <reference field="4294967294" count="1">
            <x v="0"/>
          </reference>
        </references>
      </pivotArea>
    </format>
    <format dxfId="25">
      <pivotArea field="2" type="button" dataOnly="0" labelOnly="1" outline="0"/>
    </format>
    <format dxfId="24">
      <pivotArea field="2" type="button" dataOnly="0" labelOnly="1" outline="0"/>
    </format>
    <format dxfId="23">
      <pivotArea dataOnly="0" labelOnly="1" outline="0" axis="axisValues" fieldPosition="0"/>
    </format>
    <format dxfId="22">
      <pivotArea field="2" type="button" dataOnly="0" labelOnly="1" outline="0"/>
    </format>
    <format dxfId="21">
      <pivotArea dataOnly="0" labelOnly="1" outline="0" axis="axisValues" fieldPosition="0"/>
    </format>
    <format dxfId="20">
      <pivotArea field="11" type="button" dataOnly="0" labelOnly="1" outline="0"/>
    </format>
    <format dxfId="19">
      <pivotArea dataOnly="0" labelOnly="1" outline="0" axis="axisValues" fieldPosition="0"/>
    </format>
    <format dxfId="18">
      <pivotArea type="origin" dataOnly="0" labelOnly="1" outline="0"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colGrandTotals="0" itemPrintTitles="1" createdVersion="4" indent="0" outline="1" outlineData="1" multipleFieldFilters="0" rowHeaderCaption="Subfunción">
  <location ref="A3:B32" firstHeaderRow="1" firstDataRow="1" firstDataCol="1"/>
  <pivotFields count="35">
    <pivotField showAll="0" defaultSubtotal="0"/>
    <pivotField showAll="0" defaultSubtotal="0"/>
    <pivotField showAll="0" defaultSubtotal="0">
      <items count="27">
        <item x="25"/>
        <item x="2"/>
        <item x="9"/>
        <item x="8"/>
        <item x="7"/>
        <item x="6"/>
        <item x="20"/>
        <item x="5"/>
        <item x="17"/>
        <item x="10"/>
        <item x="11"/>
        <item x="21"/>
        <item x="23"/>
        <item x="14"/>
        <item x="15"/>
        <item x="3"/>
        <item x="1"/>
        <item x="26"/>
        <item x="24"/>
        <item x="12"/>
        <item x="16"/>
        <item x="13"/>
        <item x="22"/>
        <item x="0"/>
        <item x="19"/>
        <item x="4"/>
        <item x="18"/>
      </items>
    </pivotField>
    <pivotField showAll="0" defaultSubtotal="0"/>
    <pivotField axis="axisRow" showAll="0" defaultSubtotal="0">
      <items count="14">
        <item x="0"/>
        <item x="5"/>
        <item x="3"/>
        <item x="1"/>
        <item x="10"/>
        <item x="7"/>
        <item x="2"/>
        <item x="12"/>
        <item x="9"/>
        <item x="13"/>
        <item x="11"/>
        <item x="6"/>
        <item x="8"/>
        <item x="4"/>
      </items>
    </pivotField>
    <pivotField axis="axisRow" showAll="0" defaultSubtotal="0">
      <items count="14">
        <item x="8"/>
        <item x="5"/>
        <item x="9"/>
        <item x="12"/>
        <item x="2"/>
        <item x="4"/>
        <item x="13"/>
        <item x="0"/>
        <item x="10"/>
        <item x="6"/>
        <item x="11"/>
        <item x="3"/>
        <item x="1"/>
        <item x="7"/>
      </items>
    </pivotField>
    <pivotField showAll="0" defaultSubtotal="0"/>
    <pivotField showAll="0" defaultSubtotal="0"/>
    <pivotField showAll="0" defaultSubtotal="0"/>
    <pivotField showAll="0" defaultSubtotal="0"/>
    <pivotField showAll="0" defaultSubtotal="0"/>
    <pivotField showAll="0" defaultSubtotal="0">
      <items count="9">
        <item x="2"/>
        <item x="4"/>
        <item x="1"/>
        <item x="8"/>
        <item x="7"/>
        <item x="6"/>
        <item x="0"/>
        <item x="3"/>
        <item x="5"/>
      </items>
    </pivotField>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pivotField showAll="0" defaultSubtotal="0"/>
    <pivotField showAll="0" defaultSubtotal="0"/>
    <pivotField numFmtId="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2">
    <field x="4"/>
    <field x="5"/>
  </rowFields>
  <rowItems count="29">
    <i>
      <x/>
    </i>
    <i r="1">
      <x v="7"/>
    </i>
    <i>
      <x v="1"/>
    </i>
    <i r="1">
      <x v="1"/>
    </i>
    <i>
      <x v="2"/>
    </i>
    <i r="1">
      <x v="11"/>
    </i>
    <i>
      <x v="3"/>
    </i>
    <i r="1">
      <x v="12"/>
    </i>
    <i>
      <x v="4"/>
    </i>
    <i r="1">
      <x v="8"/>
    </i>
    <i>
      <x v="5"/>
    </i>
    <i r="1">
      <x v="13"/>
    </i>
    <i>
      <x v="6"/>
    </i>
    <i r="1">
      <x v="4"/>
    </i>
    <i>
      <x v="7"/>
    </i>
    <i r="1">
      <x v="3"/>
    </i>
    <i>
      <x v="8"/>
    </i>
    <i r="1">
      <x v="2"/>
    </i>
    <i>
      <x v="9"/>
    </i>
    <i r="1">
      <x v="6"/>
    </i>
    <i>
      <x v="10"/>
    </i>
    <i r="1">
      <x v="10"/>
    </i>
    <i>
      <x v="11"/>
    </i>
    <i r="1">
      <x v="9"/>
    </i>
    <i>
      <x v="12"/>
    </i>
    <i r="1">
      <x/>
    </i>
    <i>
      <x v="13"/>
    </i>
    <i r="1">
      <x v="5"/>
    </i>
    <i t="grand">
      <x/>
    </i>
  </rowItems>
  <colItems count="1">
    <i/>
  </colItems>
  <dataFields count="1">
    <dataField name="Importe Tercera Modificación" fld="34" baseField="2" baseItem="3" numFmtId="4"/>
  </dataFields>
  <formats count="10">
    <format dxfId="17">
      <pivotArea outline="0" fieldPosition="0">
        <references count="1">
          <reference field="4294967294" count="1">
            <x v="0"/>
          </reference>
        </references>
      </pivotArea>
    </format>
    <format dxfId="16">
      <pivotArea field="2" type="button" dataOnly="0" labelOnly="1" outline="0"/>
    </format>
    <format dxfId="15">
      <pivotArea field="2" type="button" dataOnly="0" labelOnly="1" outline="0"/>
    </format>
    <format dxfId="14">
      <pivotArea dataOnly="0" labelOnly="1" outline="0" axis="axisValues" fieldPosition="0"/>
    </format>
    <format dxfId="13">
      <pivotArea field="2" type="button" dataOnly="0" labelOnly="1" outline="0"/>
    </format>
    <format dxfId="12">
      <pivotArea dataOnly="0" labelOnly="1" outline="0" axis="axisValues" fieldPosition="0"/>
    </format>
    <format dxfId="11">
      <pivotArea field="11" type="button" dataOnly="0" labelOnly="1" outline="0"/>
    </format>
    <format dxfId="10">
      <pivotArea dataOnly="0" labelOnly="1" outline="0" axis="axisValues" fieldPosition="0"/>
    </format>
    <format dxfId="9">
      <pivotArea field="4" type="button" dataOnly="0" labelOnly="1" outline="0" axis="axisRow" fieldPosition="0"/>
    </format>
    <format dxfId="8">
      <pivotArea field="4" type="button" dataOnly="0" labelOnly="1" outline="0" axis="axisRow"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colGrandTotals="0" itemPrintTitles="1" createdVersion="4" indent="0" outline="1" outlineData="1" multipleFieldFilters="0" rowHeaderCaption="">
  <location ref="A3:B72" firstHeaderRow="1" firstDataRow="1" firstDataCol="1" rowPageCount="1" colPageCount="1"/>
  <pivotFields count="35">
    <pivotField showAll="0" defaultSubtotal="0"/>
    <pivotField showAll="0" defaultSubtotal="0"/>
    <pivotField showAll="0" defaultSubtotal="0">
      <items count="27">
        <item x="25"/>
        <item x="2"/>
        <item x="9"/>
        <item x="8"/>
        <item x="7"/>
        <item x="6"/>
        <item x="20"/>
        <item x="5"/>
        <item x="17"/>
        <item x="10"/>
        <item x="11"/>
        <item x="21"/>
        <item x="23"/>
        <item x="14"/>
        <item x="15"/>
        <item x="3"/>
        <item x="1"/>
        <item x="26"/>
        <item x="24"/>
        <item x="12"/>
        <item x="16"/>
        <item x="13"/>
        <item x="22"/>
        <item x="0"/>
        <item x="19"/>
        <item x="4"/>
        <item x="18"/>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9">
        <item x="2"/>
        <item x="4"/>
        <item x="1"/>
        <item x="8"/>
        <item x="7"/>
        <item x="6"/>
        <item x="0"/>
        <item x="3"/>
        <item x="5"/>
      </items>
    </pivotField>
    <pivotField showAll="0" defaultSubtotal="0"/>
    <pivotField axis="axisRow" showAll="0" defaultSubtotal="0">
      <items count="59">
        <item x="1"/>
        <item x="48"/>
        <item x="3"/>
        <item x="13"/>
        <item x="11"/>
        <item x="58"/>
        <item x="54"/>
        <item x="56"/>
        <item x="55"/>
        <item x="50"/>
        <item x="44"/>
        <item x="43"/>
        <item x="45"/>
        <item x="47"/>
        <item x="35"/>
        <item x="8"/>
        <item x="51"/>
        <item x="30"/>
        <item x="37"/>
        <item x="40"/>
        <item x="12"/>
        <item x="9"/>
        <item x="6"/>
        <item x="24"/>
        <item x="27"/>
        <item x="33"/>
        <item x="52"/>
        <item x="16"/>
        <item x="7"/>
        <item x="4"/>
        <item x="53"/>
        <item x="10"/>
        <item x="23"/>
        <item x="39"/>
        <item x="57"/>
        <item x="26"/>
        <item x="46"/>
        <item x="19"/>
        <item x="25"/>
        <item x="41"/>
        <item x="29"/>
        <item x="2"/>
        <item x="22"/>
        <item x="14"/>
        <item x="20"/>
        <item x="18"/>
        <item x="21"/>
        <item x="34"/>
        <item x="32"/>
        <item x="0"/>
        <item x="5"/>
        <item x="28"/>
        <item x="17"/>
        <item x="42"/>
        <item x="49"/>
        <item x="36"/>
        <item x="15"/>
        <item x="38"/>
        <item x="31"/>
      </items>
    </pivotField>
    <pivotField showAll="0" defaultSubtotal="0"/>
    <pivotField showAll="0" defaultSubtotal="0"/>
    <pivotField axis="axisPage" multipleItemSelectionAllowed="1" showAll="0" defaultSubtotal="0">
      <items count="7">
        <item x="0"/>
        <item x="1"/>
        <item x="2"/>
        <item x="3"/>
        <item x="4"/>
        <item x="5"/>
        <item x="6"/>
      </items>
    </pivotField>
    <pivotField showAll="0" defaultSubtotal="0"/>
    <pivotField showAll="0" defaultSubtotal="0"/>
    <pivotField showAll="0" defaultSubtotal="0"/>
    <pivotField showAll="0" defaultSubtotal="0"/>
    <pivotField showAll="0" defaultSubtotal="0"/>
    <pivotField numFmtId="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2">
    <field x="11"/>
    <field x="13"/>
  </rowFields>
  <rowItems count="69">
    <i>
      <x/>
    </i>
    <i r="1">
      <x v="2"/>
    </i>
    <i r="1">
      <x v="23"/>
    </i>
    <i r="1">
      <x v="24"/>
    </i>
    <i r="1">
      <x v="39"/>
    </i>
    <i r="1">
      <x v="42"/>
    </i>
    <i r="1">
      <x v="43"/>
    </i>
    <i r="1">
      <x v="44"/>
    </i>
    <i r="1">
      <x v="45"/>
    </i>
    <i r="1">
      <x v="46"/>
    </i>
    <i r="1">
      <x v="47"/>
    </i>
    <i r="1">
      <x v="48"/>
    </i>
    <i r="1">
      <x v="51"/>
    </i>
    <i r="1">
      <x v="52"/>
    </i>
    <i>
      <x v="1"/>
    </i>
    <i r="1">
      <x v="1"/>
    </i>
    <i r="1">
      <x v="4"/>
    </i>
    <i r="1">
      <x v="5"/>
    </i>
    <i r="1">
      <x v="6"/>
    </i>
    <i r="1">
      <x v="7"/>
    </i>
    <i r="1">
      <x v="8"/>
    </i>
    <i r="1">
      <x v="14"/>
    </i>
    <i r="1">
      <x v="30"/>
    </i>
    <i r="1">
      <x v="33"/>
    </i>
    <i r="1">
      <x v="50"/>
    </i>
    <i r="1">
      <x v="58"/>
    </i>
    <i>
      <x v="2"/>
    </i>
    <i r="1">
      <x/>
    </i>
    <i r="1">
      <x v="10"/>
    </i>
    <i r="1">
      <x v="18"/>
    </i>
    <i r="1">
      <x v="19"/>
    </i>
    <i r="1">
      <x v="21"/>
    </i>
    <i r="1">
      <x v="34"/>
    </i>
    <i r="1">
      <x v="36"/>
    </i>
    <i r="1">
      <x v="54"/>
    </i>
    <i>
      <x v="3"/>
    </i>
    <i r="1">
      <x v="3"/>
    </i>
    <i r="1">
      <x v="9"/>
    </i>
    <i r="1">
      <x v="16"/>
    </i>
    <i r="1">
      <x v="25"/>
    </i>
    <i r="1">
      <x v="26"/>
    </i>
    <i r="1">
      <x v="32"/>
    </i>
    <i>
      <x v="4"/>
    </i>
    <i r="1">
      <x v="20"/>
    </i>
    <i>
      <x v="5"/>
    </i>
    <i r="1">
      <x v="27"/>
    </i>
    <i r="1">
      <x v="31"/>
    </i>
    <i r="1">
      <x v="38"/>
    </i>
    <i>
      <x v="6"/>
    </i>
    <i r="1">
      <x v="11"/>
    </i>
    <i r="1">
      <x v="12"/>
    </i>
    <i r="1">
      <x v="13"/>
    </i>
    <i r="1">
      <x v="15"/>
    </i>
    <i r="1">
      <x v="28"/>
    </i>
    <i r="1">
      <x v="35"/>
    </i>
    <i r="1">
      <x v="37"/>
    </i>
    <i r="1">
      <x v="40"/>
    </i>
    <i r="1">
      <x v="41"/>
    </i>
    <i r="1">
      <x v="49"/>
    </i>
    <i r="1">
      <x v="53"/>
    </i>
    <i r="1">
      <x v="55"/>
    </i>
    <i r="1">
      <x v="57"/>
    </i>
    <i>
      <x v="7"/>
    </i>
    <i r="1">
      <x v="29"/>
    </i>
    <i r="1">
      <x v="56"/>
    </i>
    <i>
      <x v="8"/>
    </i>
    <i r="1">
      <x v="17"/>
    </i>
    <i r="1">
      <x v="22"/>
    </i>
    <i t="grand">
      <x/>
    </i>
  </rowItems>
  <colItems count="1">
    <i/>
  </colItems>
  <pageFields count="1">
    <pageField fld="16" hier="-1"/>
  </pageFields>
  <dataFields count="1">
    <dataField name="Importe Tercera Modificación" fld="34" baseField="2" baseItem="3" numFmtId="4"/>
  </dataFields>
  <formats count="8">
    <format dxfId="7">
      <pivotArea outline="0" fieldPosition="0">
        <references count="1">
          <reference field="4294967294" count="1">
            <x v="0"/>
          </reference>
        </references>
      </pivotArea>
    </format>
    <format dxfId="6">
      <pivotArea field="2" type="button" dataOnly="0" labelOnly="1" outline="0"/>
    </format>
    <format dxfId="5">
      <pivotArea field="2" type="button" dataOnly="0" labelOnly="1" outline="0"/>
    </format>
    <format dxfId="4">
      <pivotArea dataOnly="0" labelOnly="1" outline="0" axis="axisValues" fieldPosition="0"/>
    </format>
    <format dxfId="3">
      <pivotArea field="2" type="button" dataOnly="0" labelOnly="1" outline="0"/>
    </format>
    <format dxfId="2">
      <pivotArea dataOnly="0" labelOnly="1" outline="0" axis="axisValues" fieldPosition="0"/>
    </format>
    <format dxfId="1">
      <pivotArea field="11" type="button" dataOnly="0" labelOnly="1" outline="0" axis="axisRow" fieldPosition="0"/>
    </format>
    <format dxfId="0">
      <pivotArea dataOnly="0" labelOnly="1" outline="0" axis="axisValues"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J439"/>
  <sheetViews>
    <sheetView topLeftCell="Z1" workbookViewId="0">
      <selection activeCell="Z452" sqref="Z452"/>
    </sheetView>
  </sheetViews>
  <sheetFormatPr baseColWidth="10" defaultRowHeight="15" x14ac:dyDescent="0.25"/>
  <cols>
    <col min="3" max="3" width="30.5703125" customWidth="1"/>
    <col min="4" max="4" width="30.5703125" style="34" customWidth="1"/>
    <col min="5" max="9" width="10.7109375" hidden="1" customWidth="1"/>
    <col min="10" max="10" width="25.7109375" hidden="1" customWidth="1"/>
    <col min="11" max="15" width="11.5703125" hidden="1" customWidth="1"/>
    <col min="16" max="16" width="27.5703125" hidden="1" customWidth="1"/>
    <col min="18" max="18" width="11.5703125" customWidth="1"/>
    <col min="19" max="19" width="7.7109375" customWidth="1"/>
    <col min="20" max="20" width="19.28515625" customWidth="1"/>
    <col min="21" max="21" width="5.5703125" customWidth="1"/>
    <col min="22" max="22" width="11.5703125" customWidth="1"/>
    <col min="23" max="23" width="15.42578125" customWidth="1"/>
    <col min="24" max="24" width="16.7109375" customWidth="1"/>
    <col min="25" max="25" width="13.5703125" customWidth="1"/>
    <col min="26" max="26" width="16.7109375" customWidth="1"/>
    <col min="27" max="29" width="13.5703125" customWidth="1"/>
    <col min="30" max="30" width="14.7109375" customWidth="1"/>
    <col min="31" max="31" width="24.7109375" customWidth="1"/>
    <col min="32" max="32" width="21.7109375" customWidth="1"/>
    <col min="33" max="33" width="22.5703125" customWidth="1"/>
    <col min="34" max="34" width="23.5703125" customWidth="1"/>
    <col min="35" max="35" width="25.42578125" bestFit="1" customWidth="1"/>
    <col min="36" max="36" width="12.140625" bestFit="1" customWidth="1"/>
  </cols>
  <sheetData>
    <row r="1" spans="1:35" x14ac:dyDescent="0.25">
      <c r="A1" s="1" t="s">
        <v>0</v>
      </c>
      <c r="B1" s="1" t="s">
        <v>1</v>
      </c>
      <c r="C1" s="1" t="s">
        <v>2</v>
      </c>
      <c r="D1" s="1" t="s">
        <v>484</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480</v>
      </c>
      <c r="X1" s="1" t="s">
        <v>21</v>
      </c>
      <c r="Y1" s="1" t="s">
        <v>22</v>
      </c>
      <c r="Z1" s="1" t="s">
        <v>23</v>
      </c>
      <c r="AA1" s="1" t="s">
        <v>24</v>
      </c>
      <c r="AB1" s="1" t="s">
        <v>25</v>
      </c>
      <c r="AC1" s="1" t="s">
        <v>26</v>
      </c>
      <c r="AD1" s="1" t="s">
        <v>27</v>
      </c>
      <c r="AE1" s="2" t="s">
        <v>28</v>
      </c>
      <c r="AF1" s="3" t="s">
        <v>29</v>
      </c>
      <c r="AG1" s="4" t="s">
        <v>30</v>
      </c>
      <c r="AH1" s="5" t="s">
        <v>31</v>
      </c>
      <c r="AI1" s="6" t="s">
        <v>476</v>
      </c>
    </row>
    <row r="2" spans="1:35" ht="14.65" hidden="1" customHeight="1" x14ac:dyDescent="0.3">
      <c r="A2" t="str">
        <f t="shared" ref="A2:A55" si="0">CONCATENATE(B2,I2,K2,O2,M2,S2,U2)</f>
        <v>1.1-00-2105_218012_212211110</v>
      </c>
      <c r="B2" t="s">
        <v>32</v>
      </c>
      <c r="C2" s="7" t="s">
        <v>33</v>
      </c>
      <c r="D2" s="34" t="s">
        <v>486</v>
      </c>
      <c r="E2" t="s">
        <v>34</v>
      </c>
      <c r="F2" t="s">
        <v>35</v>
      </c>
      <c r="G2" t="s">
        <v>36</v>
      </c>
      <c r="H2" t="s">
        <v>37</v>
      </c>
      <c r="I2" t="s">
        <v>38</v>
      </c>
      <c r="J2" t="s">
        <v>39</v>
      </c>
      <c r="K2">
        <v>8</v>
      </c>
      <c r="L2" t="s">
        <v>40</v>
      </c>
      <c r="M2">
        <v>22</v>
      </c>
      <c r="N2" t="s">
        <v>41</v>
      </c>
      <c r="O2" t="s">
        <v>42</v>
      </c>
      <c r="P2" t="s">
        <v>43</v>
      </c>
      <c r="Q2">
        <v>1000</v>
      </c>
      <c r="R2" t="s">
        <v>44</v>
      </c>
      <c r="S2">
        <v>1111</v>
      </c>
      <c r="T2" t="s">
        <v>45</v>
      </c>
      <c r="U2">
        <v>0</v>
      </c>
      <c r="V2" t="s">
        <v>46</v>
      </c>
      <c r="W2" s="8">
        <v>10457405.279999999</v>
      </c>
      <c r="X2" s="8">
        <v>10457405.279999999</v>
      </c>
      <c r="Y2" s="8">
        <v>9240780.3000000007</v>
      </c>
      <c r="Z2" s="8">
        <v>9240780.3000000007</v>
      </c>
      <c r="AA2" s="8">
        <v>9240780.3000000007</v>
      </c>
      <c r="AB2" s="8">
        <f t="shared" ref="AB2:AB55" si="1">Z2-AA2</f>
        <v>0</v>
      </c>
      <c r="AC2" s="8">
        <v>9240780.3000000007</v>
      </c>
      <c r="AD2" s="8">
        <v>9240780.3000000007</v>
      </c>
      <c r="AE2" s="9">
        <v>1216624.9799999986</v>
      </c>
      <c r="AF2" s="8">
        <v>0</v>
      </c>
      <c r="AG2" s="8">
        <v>0</v>
      </c>
      <c r="AH2" s="8">
        <v>0</v>
      </c>
      <c r="AI2" s="10">
        <f t="shared" ref="AI2:AI33" si="2">W2-AF2+AG2+AH2</f>
        <v>10457405.279999999</v>
      </c>
    </row>
    <row r="3" spans="1:35" ht="14.65" hidden="1" customHeight="1" x14ac:dyDescent="0.3">
      <c r="A3" t="str">
        <f t="shared" si="0"/>
        <v>1.5-01-2105_218012_212211310</v>
      </c>
      <c r="B3" t="s">
        <v>47</v>
      </c>
      <c r="C3" s="7" t="s">
        <v>48</v>
      </c>
      <c r="D3" s="34" t="s">
        <v>486</v>
      </c>
      <c r="E3" t="s">
        <v>34</v>
      </c>
      <c r="F3" t="s">
        <v>35</v>
      </c>
      <c r="G3" t="s">
        <v>36</v>
      </c>
      <c r="H3" t="s">
        <v>37</v>
      </c>
      <c r="I3" t="s">
        <v>38</v>
      </c>
      <c r="J3" t="s">
        <v>39</v>
      </c>
      <c r="K3">
        <v>8</v>
      </c>
      <c r="L3" t="s">
        <v>40</v>
      </c>
      <c r="M3">
        <v>22</v>
      </c>
      <c r="N3" t="s">
        <v>41</v>
      </c>
      <c r="O3" t="s">
        <v>42</v>
      </c>
      <c r="P3" t="s">
        <v>43</v>
      </c>
      <c r="Q3">
        <v>1000</v>
      </c>
      <c r="R3" t="s">
        <v>44</v>
      </c>
      <c r="S3">
        <v>1131</v>
      </c>
      <c r="T3" t="s">
        <v>49</v>
      </c>
      <c r="U3">
        <v>0</v>
      </c>
      <c r="V3" t="s">
        <v>46</v>
      </c>
      <c r="W3" s="8">
        <v>613634526.72000003</v>
      </c>
      <c r="X3" s="8">
        <v>623086171.60000002</v>
      </c>
      <c r="Y3" s="8">
        <v>539149028.09000003</v>
      </c>
      <c r="Z3" s="8">
        <v>539149028.09000003</v>
      </c>
      <c r="AA3" s="8">
        <v>539149028.09000003</v>
      </c>
      <c r="AB3" s="8">
        <f t="shared" si="1"/>
        <v>0</v>
      </c>
      <c r="AC3" s="8">
        <v>539149028.09000003</v>
      </c>
      <c r="AD3" s="8">
        <v>539149028.09000003</v>
      </c>
      <c r="AE3" s="9">
        <v>74485498.629999995</v>
      </c>
      <c r="AF3" s="8">
        <v>0</v>
      </c>
      <c r="AG3" s="8">
        <v>0</v>
      </c>
      <c r="AH3" s="8">
        <v>0</v>
      </c>
      <c r="AI3" s="10">
        <f t="shared" si="2"/>
        <v>613634526.72000003</v>
      </c>
    </row>
    <row r="4" spans="1:35" ht="14.65" hidden="1" customHeight="1" x14ac:dyDescent="0.3">
      <c r="A4" t="str">
        <f t="shared" si="0"/>
        <v>1.5-01-2105_218012_212211312</v>
      </c>
      <c r="B4" t="s">
        <v>47</v>
      </c>
      <c r="C4" s="7" t="s">
        <v>48</v>
      </c>
      <c r="D4" s="34" t="s">
        <v>486</v>
      </c>
      <c r="E4" t="s">
        <v>34</v>
      </c>
      <c r="F4" t="s">
        <v>35</v>
      </c>
      <c r="G4" t="s">
        <v>36</v>
      </c>
      <c r="H4" t="s">
        <v>37</v>
      </c>
      <c r="I4" t="s">
        <v>38</v>
      </c>
      <c r="J4" t="s">
        <v>39</v>
      </c>
      <c r="K4">
        <v>8</v>
      </c>
      <c r="L4" t="s">
        <v>40</v>
      </c>
      <c r="M4">
        <v>22</v>
      </c>
      <c r="N4" t="s">
        <v>41</v>
      </c>
      <c r="O4" t="s">
        <v>42</v>
      </c>
      <c r="P4" t="s">
        <v>43</v>
      </c>
      <c r="Q4">
        <v>1000</v>
      </c>
      <c r="R4" t="s">
        <v>44</v>
      </c>
      <c r="S4">
        <v>1131</v>
      </c>
      <c r="T4" t="s">
        <v>49</v>
      </c>
      <c r="U4">
        <v>2</v>
      </c>
      <c r="V4" t="s">
        <v>50</v>
      </c>
      <c r="W4" s="8">
        <v>278751.77</v>
      </c>
      <c r="X4" s="8">
        <v>0</v>
      </c>
      <c r="Y4" s="8">
        <v>24834.01</v>
      </c>
      <c r="Z4" s="8">
        <v>24834.01</v>
      </c>
      <c r="AA4" s="8">
        <v>24834.01</v>
      </c>
      <c r="AB4" s="8">
        <f t="shared" si="1"/>
        <v>0</v>
      </c>
      <c r="AC4" s="8">
        <v>24352.240000000002</v>
      </c>
      <c r="AD4" s="8">
        <v>23952.13</v>
      </c>
      <c r="AE4" s="9">
        <v>253917.76</v>
      </c>
      <c r="AF4" s="8">
        <v>0</v>
      </c>
      <c r="AG4" s="8">
        <v>0</v>
      </c>
      <c r="AH4" s="8">
        <v>0</v>
      </c>
      <c r="AI4" s="10">
        <f t="shared" si="2"/>
        <v>278751.77</v>
      </c>
    </row>
    <row r="5" spans="1:35" ht="14.65" hidden="1" customHeight="1" x14ac:dyDescent="0.3">
      <c r="A5" t="str">
        <f t="shared" si="0"/>
        <v>1.1-00-2105_218012_212211310</v>
      </c>
      <c r="B5" t="s">
        <v>32</v>
      </c>
      <c r="C5" s="7" t="s">
        <v>33</v>
      </c>
      <c r="D5" s="34" t="s">
        <v>486</v>
      </c>
      <c r="E5" t="s">
        <v>34</v>
      </c>
      <c r="F5" t="s">
        <v>35</v>
      </c>
      <c r="G5" t="s">
        <v>36</v>
      </c>
      <c r="H5" t="s">
        <v>37</v>
      </c>
      <c r="I5" t="s">
        <v>38</v>
      </c>
      <c r="J5" t="s">
        <v>39</v>
      </c>
      <c r="K5">
        <v>8</v>
      </c>
      <c r="L5" t="s">
        <v>40</v>
      </c>
      <c r="M5">
        <v>22</v>
      </c>
      <c r="N5" t="s">
        <v>41</v>
      </c>
      <c r="O5" t="s">
        <v>42</v>
      </c>
      <c r="P5" t="s">
        <v>43</v>
      </c>
      <c r="Q5">
        <v>1000</v>
      </c>
      <c r="R5" t="s">
        <v>44</v>
      </c>
      <c r="S5">
        <v>1131</v>
      </c>
      <c r="T5" t="s">
        <v>49</v>
      </c>
      <c r="U5">
        <v>0</v>
      </c>
      <c r="V5" t="s">
        <v>46</v>
      </c>
      <c r="W5" s="8">
        <v>52235449.210000001</v>
      </c>
      <c r="X5" s="8">
        <v>27843753.52</v>
      </c>
      <c r="Y5" s="8">
        <v>44805276.880000003</v>
      </c>
      <c r="Z5" s="8">
        <v>44805276.880000003</v>
      </c>
      <c r="AA5" s="8">
        <v>44805276.880000003</v>
      </c>
      <c r="AB5" s="8">
        <f t="shared" si="1"/>
        <v>0</v>
      </c>
      <c r="AC5" s="8">
        <v>44804803.729999997</v>
      </c>
      <c r="AD5" s="8">
        <v>44804803.729999997</v>
      </c>
      <c r="AE5" s="9">
        <v>7430172.3299999982</v>
      </c>
      <c r="AF5" s="11">
        <v>0</v>
      </c>
      <c r="AG5" s="11">
        <v>49395970.609999895</v>
      </c>
      <c r="AH5" s="8">
        <v>0</v>
      </c>
      <c r="AI5" s="10">
        <f t="shared" si="2"/>
        <v>101631419.8199999</v>
      </c>
    </row>
    <row r="6" spans="1:35" ht="14.45" hidden="1" x14ac:dyDescent="0.3">
      <c r="A6" t="str">
        <f t="shared" si="0"/>
        <v>2.6-06-2102_211007_211012111</v>
      </c>
      <c r="B6" t="s">
        <v>51</v>
      </c>
      <c r="C6" s="39" t="s">
        <v>52</v>
      </c>
      <c r="D6" s="34" t="s">
        <v>486</v>
      </c>
      <c r="E6" t="s">
        <v>34</v>
      </c>
      <c r="F6" t="s">
        <v>35</v>
      </c>
      <c r="G6" t="s">
        <v>66</v>
      </c>
      <c r="H6" t="s">
        <v>67</v>
      </c>
      <c r="I6" t="s">
        <v>68</v>
      </c>
      <c r="J6" t="s">
        <v>69</v>
      </c>
      <c r="K6">
        <v>1</v>
      </c>
      <c r="L6" t="s">
        <v>70</v>
      </c>
      <c r="M6">
        <v>10</v>
      </c>
      <c r="N6" t="s">
        <v>71</v>
      </c>
      <c r="O6" t="s">
        <v>72</v>
      </c>
      <c r="P6" t="s">
        <v>73</v>
      </c>
      <c r="Q6">
        <v>1000</v>
      </c>
      <c r="R6" t="s">
        <v>44</v>
      </c>
      <c r="S6">
        <v>1211</v>
      </c>
      <c r="T6" t="s">
        <v>53</v>
      </c>
      <c r="U6">
        <v>1</v>
      </c>
      <c r="V6" t="s">
        <v>54</v>
      </c>
      <c r="W6" s="8">
        <v>480000</v>
      </c>
      <c r="X6" s="8">
        <v>0</v>
      </c>
      <c r="Y6" s="8">
        <v>311500</v>
      </c>
      <c r="Z6" s="8">
        <v>311500</v>
      </c>
      <c r="AA6" s="8">
        <v>311500</v>
      </c>
      <c r="AB6" s="8">
        <f t="shared" si="1"/>
        <v>0</v>
      </c>
      <c r="AC6" s="8">
        <v>311500</v>
      </c>
      <c r="AD6" s="12">
        <v>311500</v>
      </c>
      <c r="AE6" s="12">
        <v>168500</v>
      </c>
      <c r="AF6" s="8">
        <v>168500</v>
      </c>
      <c r="AG6" s="8">
        <v>0</v>
      </c>
      <c r="AH6" s="8">
        <v>0</v>
      </c>
      <c r="AI6" s="10">
        <f t="shared" si="2"/>
        <v>311500</v>
      </c>
    </row>
    <row r="7" spans="1:35" ht="14.45" hidden="1" x14ac:dyDescent="0.3">
      <c r="A7" t="str">
        <f t="shared" si="0"/>
        <v>2.6-06-2102_211007_211012113</v>
      </c>
      <c r="B7" t="s">
        <v>51</v>
      </c>
      <c r="C7" s="39" t="s">
        <v>52</v>
      </c>
      <c r="D7" s="34" t="s">
        <v>486</v>
      </c>
      <c r="E7" t="s">
        <v>34</v>
      </c>
      <c r="F7" t="s">
        <v>35</v>
      </c>
      <c r="G7" t="s">
        <v>66</v>
      </c>
      <c r="H7" t="s">
        <v>67</v>
      </c>
      <c r="I7" t="s">
        <v>68</v>
      </c>
      <c r="J7" t="s">
        <v>69</v>
      </c>
      <c r="K7">
        <v>1</v>
      </c>
      <c r="L7" t="s">
        <v>70</v>
      </c>
      <c r="M7">
        <v>10</v>
      </c>
      <c r="N7" t="s">
        <v>71</v>
      </c>
      <c r="O7" t="s">
        <v>72</v>
      </c>
      <c r="P7" t="s">
        <v>73</v>
      </c>
      <c r="Q7">
        <v>1000</v>
      </c>
      <c r="R7" t="s">
        <v>44</v>
      </c>
      <c r="S7">
        <v>1211</v>
      </c>
      <c r="T7" t="s">
        <v>53</v>
      </c>
      <c r="U7">
        <v>3</v>
      </c>
      <c r="V7" t="s">
        <v>56</v>
      </c>
      <c r="W7" s="8">
        <v>480000</v>
      </c>
      <c r="X7" s="8">
        <v>0</v>
      </c>
      <c r="Y7" s="8">
        <v>328000</v>
      </c>
      <c r="Z7" s="8">
        <v>328000</v>
      </c>
      <c r="AA7" s="8">
        <v>328000</v>
      </c>
      <c r="AB7" s="8">
        <f t="shared" si="1"/>
        <v>0</v>
      </c>
      <c r="AC7" s="8">
        <v>328000</v>
      </c>
      <c r="AD7" s="12">
        <v>328000</v>
      </c>
      <c r="AE7" s="12">
        <v>152000</v>
      </c>
      <c r="AF7" s="8">
        <v>152000</v>
      </c>
      <c r="AG7" s="8">
        <v>0</v>
      </c>
      <c r="AH7" s="8">
        <v>0</v>
      </c>
      <c r="AI7" s="10">
        <f t="shared" si="2"/>
        <v>328000</v>
      </c>
    </row>
    <row r="8" spans="1:35" ht="14.45" hidden="1" x14ac:dyDescent="0.3">
      <c r="A8" t="str">
        <f t="shared" si="0"/>
        <v>2.6-06-2102_211007_211012112</v>
      </c>
      <c r="B8" t="s">
        <v>51</v>
      </c>
      <c r="C8" s="39" t="s">
        <v>52</v>
      </c>
      <c r="D8" s="34" t="s">
        <v>486</v>
      </c>
      <c r="E8" t="s">
        <v>34</v>
      </c>
      <c r="F8" t="s">
        <v>35</v>
      </c>
      <c r="G8" t="s">
        <v>66</v>
      </c>
      <c r="H8" t="s">
        <v>67</v>
      </c>
      <c r="I8" t="s">
        <v>68</v>
      </c>
      <c r="J8" t="s">
        <v>69</v>
      </c>
      <c r="K8">
        <v>1</v>
      </c>
      <c r="L8" t="s">
        <v>70</v>
      </c>
      <c r="M8">
        <v>10</v>
      </c>
      <c r="N8" t="s">
        <v>71</v>
      </c>
      <c r="O8" t="s">
        <v>72</v>
      </c>
      <c r="P8" t="s">
        <v>73</v>
      </c>
      <c r="Q8">
        <v>1000</v>
      </c>
      <c r="R8" t="s">
        <v>44</v>
      </c>
      <c r="S8">
        <v>1211</v>
      </c>
      <c r="T8" t="s">
        <v>53</v>
      </c>
      <c r="U8">
        <v>2</v>
      </c>
      <c r="V8" t="s">
        <v>55</v>
      </c>
      <c r="W8" s="8">
        <v>480000</v>
      </c>
      <c r="X8" s="8">
        <v>0</v>
      </c>
      <c r="Y8" s="8">
        <v>345000</v>
      </c>
      <c r="Z8" s="8">
        <v>345000</v>
      </c>
      <c r="AA8" s="8">
        <v>345000</v>
      </c>
      <c r="AB8" s="8">
        <f t="shared" si="1"/>
        <v>0</v>
      </c>
      <c r="AC8" s="8">
        <v>345000</v>
      </c>
      <c r="AD8" s="12">
        <v>345000</v>
      </c>
      <c r="AE8" s="12">
        <v>135000</v>
      </c>
      <c r="AF8" s="8">
        <v>135000</v>
      </c>
      <c r="AG8" s="8">
        <v>0</v>
      </c>
      <c r="AH8" s="8">
        <v>0</v>
      </c>
      <c r="AI8" s="10">
        <f t="shared" si="2"/>
        <v>345000</v>
      </c>
    </row>
    <row r="9" spans="1:35" ht="14.65" hidden="1" customHeight="1" x14ac:dyDescent="0.3">
      <c r="A9" t="str">
        <f t="shared" si="0"/>
        <v>1.6-01-2105_218012_212212210</v>
      </c>
      <c r="B9" t="s">
        <v>57</v>
      </c>
      <c r="C9" s="7" t="s">
        <v>58</v>
      </c>
      <c r="D9" s="34" t="s">
        <v>486</v>
      </c>
      <c r="E9" t="s">
        <v>34</v>
      </c>
      <c r="F9" t="s">
        <v>35</v>
      </c>
      <c r="G9" t="s">
        <v>36</v>
      </c>
      <c r="H9" t="s">
        <v>37</v>
      </c>
      <c r="I9" t="s">
        <v>38</v>
      </c>
      <c r="J9" t="s">
        <v>39</v>
      </c>
      <c r="K9">
        <v>8</v>
      </c>
      <c r="L9" t="s">
        <v>40</v>
      </c>
      <c r="M9">
        <v>22</v>
      </c>
      <c r="N9" t="s">
        <v>41</v>
      </c>
      <c r="O9" t="s">
        <v>42</v>
      </c>
      <c r="P9" t="s">
        <v>43</v>
      </c>
      <c r="Q9">
        <v>1000</v>
      </c>
      <c r="R9" t="s">
        <v>44</v>
      </c>
      <c r="S9">
        <v>1221</v>
      </c>
      <c r="T9" t="s">
        <v>59</v>
      </c>
      <c r="U9">
        <v>0</v>
      </c>
      <c r="V9" t="s">
        <v>46</v>
      </c>
      <c r="W9" s="8">
        <v>91060840.959999993</v>
      </c>
      <c r="X9" s="8">
        <v>107178586.41</v>
      </c>
      <c r="Y9" s="8">
        <v>76875941.060000002</v>
      </c>
      <c r="Z9" s="8">
        <v>76875941.060000002</v>
      </c>
      <c r="AA9" s="8">
        <v>76875941.060000002</v>
      </c>
      <c r="AB9" s="8">
        <f t="shared" si="1"/>
        <v>0</v>
      </c>
      <c r="AC9" s="8">
        <v>76875941.060000002</v>
      </c>
      <c r="AD9" s="8">
        <v>76875941.060000002</v>
      </c>
      <c r="AE9" s="9">
        <v>14184899.899999991</v>
      </c>
      <c r="AF9" s="8">
        <v>0</v>
      </c>
      <c r="AG9" s="8">
        <v>0</v>
      </c>
      <c r="AH9" s="8">
        <v>0</v>
      </c>
      <c r="AI9" s="10">
        <f t="shared" si="2"/>
        <v>91060840.959999993</v>
      </c>
    </row>
    <row r="10" spans="1:35" ht="14.65" hidden="1" customHeight="1" x14ac:dyDescent="0.3">
      <c r="A10" t="str">
        <f t="shared" si="0"/>
        <v>1.6-01-2105_218012_212212211</v>
      </c>
      <c r="B10" t="s">
        <v>57</v>
      </c>
      <c r="C10" s="7" t="s">
        <v>58</v>
      </c>
      <c r="D10" s="34" t="s">
        <v>486</v>
      </c>
      <c r="E10" t="s">
        <v>34</v>
      </c>
      <c r="F10" t="s">
        <v>35</v>
      </c>
      <c r="G10" t="s">
        <v>36</v>
      </c>
      <c r="H10" t="s">
        <v>37</v>
      </c>
      <c r="I10" t="s">
        <v>38</v>
      </c>
      <c r="J10" t="s">
        <v>39</v>
      </c>
      <c r="K10">
        <v>8</v>
      </c>
      <c r="L10" t="s">
        <v>40</v>
      </c>
      <c r="M10">
        <v>22</v>
      </c>
      <c r="N10" t="s">
        <v>41</v>
      </c>
      <c r="O10" t="s">
        <v>42</v>
      </c>
      <c r="P10" t="s">
        <v>43</v>
      </c>
      <c r="Q10">
        <v>1000</v>
      </c>
      <c r="R10" t="s">
        <v>44</v>
      </c>
      <c r="S10">
        <v>1221</v>
      </c>
      <c r="T10" t="s">
        <v>59</v>
      </c>
      <c r="U10">
        <v>1</v>
      </c>
      <c r="V10" t="s">
        <v>60</v>
      </c>
      <c r="W10" s="8">
        <v>6492845.8099999996</v>
      </c>
      <c r="X10" s="8">
        <v>0</v>
      </c>
      <c r="Y10" s="8">
        <v>5928596.2400000002</v>
      </c>
      <c r="Z10" s="8">
        <v>5928596.2400000002</v>
      </c>
      <c r="AA10" s="8">
        <v>5928596.2400000002</v>
      </c>
      <c r="AB10" s="8">
        <f t="shared" si="1"/>
        <v>0</v>
      </c>
      <c r="AC10" s="8">
        <v>5924943.46</v>
      </c>
      <c r="AD10" s="8">
        <v>5898554.5800000001</v>
      </c>
      <c r="AE10" s="9">
        <v>564249.56999999937</v>
      </c>
      <c r="AF10" s="8">
        <v>0</v>
      </c>
      <c r="AG10" s="8">
        <v>0</v>
      </c>
      <c r="AH10" s="8">
        <v>0</v>
      </c>
      <c r="AI10" s="10">
        <f t="shared" si="2"/>
        <v>6492845.8099999996</v>
      </c>
    </row>
    <row r="11" spans="1:35" ht="14.65" hidden="1" customHeight="1" x14ac:dyDescent="0.3">
      <c r="A11" t="str">
        <f t="shared" si="0"/>
        <v>1.1-00-2105_218012_212212210</v>
      </c>
      <c r="B11" t="s">
        <v>32</v>
      </c>
      <c r="C11" s="7" t="s">
        <v>33</v>
      </c>
      <c r="D11" s="34" t="s">
        <v>486</v>
      </c>
      <c r="E11" t="s">
        <v>34</v>
      </c>
      <c r="F11" t="s">
        <v>35</v>
      </c>
      <c r="G11" t="s">
        <v>36</v>
      </c>
      <c r="H11" t="s">
        <v>37</v>
      </c>
      <c r="I11" t="s">
        <v>38</v>
      </c>
      <c r="J11" t="s">
        <v>39</v>
      </c>
      <c r="K11">
        <v>8</v>
      </c>
      <c r="L11" t="s">
        <v>40</v>
      </c>
      <c r="M11">
        <v>22</v>
      </c>
      <c r="N11" t="s">
        <v>41</v>
      </c>
      <c r="O11" t="s">
        <v>42</v>
      </c>
      <c r="P11" t="s">
        <v>43</v>
      </c>
      <c r="Q11">
        <v>1000</v>
      </c>
      <c r="R11" t="s">
        <v>44</v>
      </c>
      <c r="S11">
        <v>1221</v>
      </c>
      <c r="T11" t="s">
        <v>59</v>
      </c>
      <c r="U11">
        <v>0</v>
      </c>
      <c r="V11" t="s">
        <v>46</v>
      </c>
      <c r="W11" s="8">
        <v>35464399.990000002</v>
      </c>
      <c r="X11" s="8">
        <v>52821413.590000004</v>
      </c>
      <c r="Y11" s="8">
        <v>33519371.199999999</v>
      </c>
      <c r="Z11" s="8">
        <v>33519371.199999999</v>
      </c>
      <c r="AA11" s="8">
        <v>33519371.199999999</v>
      </c>
      <c r="AB11" s="8">
        <f t="shared" si="1"/>
        <v>0</v>
      </c>
      <c r="AC11" s="8">
        <v>33519371.199999999</v>
      </c>
      <c r="AD11" s="8">
        <v>33519371.199999999</v>
      </c>
      <c r="AE11" s="9">
        <v>1945028.7900000028</v>
      </c>
      <c r="AF11" s="8">
        <v>0</v>
      </c>
      <c r="AG11" s="8">
        <v>0</v>
      </c>
      <c r="AH11" s="8">
        <v>0</v>
      </c>
      <c r="AI11" s="10">
        <f t="shared" si="2"/>
        <v>35464399.990000002</v>
      </c>
    </row>
    <row r="12" spans="1:35" ht="14.65" hidden="1" customHeight="1" x14ac:dyDescent="0.3">
      <c r="A12" t="str">
        <f t="shared" si="0"/>
        <v>1.1-00-2105_218012_212212310</v>
      </c>
      <c r="B12" t="s">
        <v>32</v>
      </c>
      <c r="C12" s="7" t="s">
        <v>33</v>
      </c>
      <c r="D12" s="34" t="s">
        <v>486</v>
      </c>
      <c r="E12" t="s">
        <v>34</v>
      </c>
      <c r="F12" t="s">
        <v>35</v>
      </c>
      <c r="G12" t="s">
        <v>36</v>
      </c>
      <c r="H12" t="s">
        <v>37</v>
      </c>
      <c r="I12" t="s">
        <v>38</v>
      </c>
      <c r="J12" t="s">
        <v>39</v>
      </c>
      <c r="K12">
        <v>8</v>
      </c>
      <c r="L12" t="s">
        <v>40</v>
      </c>
      <c r="M12">
        <v>22</v>
      </c>
      <c r="N12" t="s">
        <v>41</v>
      </c>
      <c r="O12" t="s">
        <v>42</v>
      </c>
      <c r="P12" t="s">
        <v>43</v>
      </c>
      <c r="Q12">
        <v>1000</v>
      </c>
      <c r="R12" t="s">
        <v>44</v>
      </c>
      <c r="S12">
        <v>1231</v>
      </c>
      <c r="T12" t="s">
        <v>61</v>
      </c>
      <c r="U12">
        <v>0</v>
      </c>
      <c r="V12" t="s">
        <v>46</v>
      </c>
      <c r="W12" s="8">
        <v>26400</v>
      </c>
      <c r="X12" s="8">
        <v>26400</v>
      </c>
      <c r="Y12" s="8">
        <v>0</v>
      </c>
      <c r="Z12" s="8">
        <v>0</v>
      </c>
      <c r="AA12" s="8">
        <v>0</v>
      </c>
      <c r="AB12" s="8">
        <f t="shared" si="1"/>
        <v>0</v>
      </c>
      <c r="AC12" s="8">
        <v>0</v>
      </c>
      <c r="AD12" s="8">
        <v>0</v>
      </c>
      <c r="AE12" s="9">
        <v>26400</v>
      </c>
      <c r="AF12" s="8">
        <v>0</v>
      </c>
      <c r="AG12" s="8">
        <v>0</v>
      </c>
      <c r="AH12" s="8">
        <v>0</v>
      </c>
      <c r="AI12" s="10">
        <f t="shared" si="2"/>
        <v>26400</v>
      </c>
    </row>
    <row r="13" spans="1:35" ht="14.65" hidden="1" customHeight="1" x14ac:dyDescent="0.3">
      <c r="A13" t="str">
        <f t="shared" si="0"/>
        <v>1.6-01-2105_218012_212213211</v>
      </c>
      <c r="B13" t="s">
        <v>57</v>
      </c>
      <c r="C13" s="7" t="s">
        <v>58</v>
      </c>
      <c r="D13" s="34" t="s">
        <v>486</v>
      </c>
      <c r="E13" t="s">
        <v>34</v>
      </c>
      <c r="F13" t="s">
        <v>35</v>
      </c>
      <c r="G13" t="s">
        <v>36</v>
      </c>
      <c r="H13" t="s">
        <v>37</v>
      </c>
      <c r="I13" t="s">
        <v>38</v>
      </c>
      <c r="J13" t="s">
        <v>39</v>
      </c>
      <c r="K13">
        <v>8</v>
      </c>
      <c r="L13" t="s">
        <v>40</v>
      </c>
      <c r="M13">
        <v>22</v>
      </c>
      <c r="N13" t="s">
        <v>41</v>
      </c>
      <c r="O13" t="s">
        <v>42</v>
      </c>
      <c r="P13" t="s">
        <v>43</v>
      </c>
      <c r="Q13">
        <v>1000</v>
      </c>
      <c r="R13" t="s">
        <v>44</v>
      </c>
      <c r="S13">
        <v>1321</v>
      </c>
      <c r="T13" t="s">
        <v>62</v>
      </c>
      <c r="U13">
        <v>1</v>
      </c>
      <c r="V13" t="s">
        <v>60</v>
      </c>
      <c r="W13" s="8">
        <v>607084</v>
      </c>
      <c r="X13" s="8">
        <v>0</v>
      </c>
      <c r="Y13" s="8">
        <v>569508.81000000006</v>
      </c>
      <c r="Z13" s="8">
        <v>569508.81000000006</v>
      </c>
      <c r="AA13" s="8">
        <v>569508.81000000006</v>
      </c>
      <c r="AB13" s="8">
        <f t="shared" si="1"/>
        <v>0</v>
      </c>
      <c r="AC13" s="8">
        <v>568366.44999999995</v>
      </c>
      <c r="AD13" s="8">
        <v>565935.89</v>
      </c>
      <c r="AE13" s="9">
        <v>37575.189999999944</v>
      </c>
      <c r="AF13" s="8">
        <v>0</v>
      </c>
      <c r="AG13" s="8">
        <v>0</v>
      </c>
      <c r="AH13" s="8">
        <v>0</v>
      </c>
      <c r="AI13" s="10">
        <f t="shared" si="2"/>
        <v>607084</v>
      </c>
    </row>
    <row r="14" spans="1:35" ht="14.65" hidden="1" customHeight="1" x14ac:dyDescent="0.3">
      <c r="A14" t="str">
        <f t="shared" si="0"/>
        <v>1.5-01-2105_218012_212213212</v>
      </c>
      <c r="B14" t="s">
        <v>47</v>
      </c>
      <c r="C14" s="7" t="s">
        <v>48</v>
      </c>
      <c r="D14" s="34" t="s">
        <v>486</v>
      </c>
      <c r="E14" t="s">
        <v>34</v>
      </c>
      <c r="F14" t="s">
        <v>35</v>
      </c>
      <c r="G14" t="s">
        <v>36</v>
      </c>
      <c r="H14" t="s">
        <v>37</v>
      </c>
      <c r="I14" t="s">
        <v>38</v>
      </c>
      <c r="J14" t="s">
        <v>39</v>
      </c>
      <c r="K14">
        <v>8</v>
      </c>
      <c r="L14" t="s">
        <v>40</v>
      </c>
      <c r="M14">
        <v>22</v>
      </c>
      <c r="N14" t="s">
        <v>41</v>
      </c>
      <c r="O14" t="s">
        <v>42</v>
      </c>
      <c r="P14" t="s">
        <v>43</v>
      </c>
      <c r="Q14">
        <v>1000</v>
      </c>
      <c r="R14" t="s">
        <v>44</v>
      </c>
      <c r="S14">
        <v>1321</v>
      </c>
      <c r="T14" t="s">
        <v>62</v>
      </c>
      <c r="U14">
        <v>2</v>
      </c>
      <c r="V14" t="s">
        <v>50</v>
      </c>
      <c r="W14" s="8">
        <v>456470.98</v>
      </c>
      <c r="X14" s="8">
        <v>0</v>
      </c>
      <c r="Y14" s="8">
        <v>47559.55</v>
      </c>
      <c r="Z14" s="8">
        <v>47559.55</v>
      </c>
      <c r="AA14" s="8">
        <v>47559.55</v>
      </c>
      <c r="AB14" s="8">
        <f t="shared" si="1"/>
        <v>0</v>
      </c>
      <c r="AC14" s="8">
        <v>46716.45</v>
      </c>
      <c r="AD14" s="12">
        <v>46016.27</v>
      </c>
      <c r="AE14" s="12">
        <v>408911.43</v>
      </c>
      <c r="AF14" s="8">
        <v>0</v>
      </c>
      <c r="AG14" s="8">
        <v>0</v>
      </c>
      <c r="AH14" s="8">
        <v>0</v>
      </c>
      <c r="AI14" s="10">
        <f t="shared" si="2"/>
        <v>456470.98</v>
      </c>
    </row>
    <row r="15" spans="1:35" ht="14.65" hidden="1" customHeight="1" x14ac:dyDescent="0.3">
      <c r="A15" t="str">
        <f t="shared" si="0"/>
        <v>1.1-00-2105_218012_212213210</v>
      </c>
      <c r="B15" t="s">
        <v>32</v>
      </c>
      <c r="C15" s="7" t="s">
        <v>33</v>
      </c>
      <c r="D15" s="34" t="s">
        <v>486</v>
      </c>
      <c r="E15" t="s">
        <v>34</v>
      </c>
      <c r="F15" t="s">
        <v>35</v>
      </c>
      <c r="G15" t="s">
        <v>36</v>
      </c>
      <c r="H15" t="s">
        <v>37</v>
      </c>
      <c r="I15" t="s">
        <v>38</v>
      </c>
      <c r="J15" t="s">
        <v>39</v>
      </c>
      <c r="K15">
        <v>8</v>
      </c>
      <c r="L15" t="s">
        <v>40</v>
      </c>
      <c r="M15">
        <v>22</v>
      </c>
      <c r="N15" t="s">
        <v>41</v>
      </c>
      <c r="O15" t="s">
        <v>42</v>
      </c>
      <c r="P15" t="s">
        <v>43</v>
      </c>
      <c r="Q15">
        <v>1000</v>
      </c>
      <c r="R15" t="s">
        <v>44</v>
      </c>
      <c r="S15">
        <v>1321</v>
      </c>
      <c r="T15" t="s">
        <v>62</v>
      </c>
      <c r="U15">
        <v>0</v>
      </c>
      <c r="V15" t="s">
        <v>46</v>
      </c>
      <c r="W15" s="8">
        <v>11474338.189999999</v>
      </c>
      <c r="X15" s="8">
        <v>11262915.630000001</v>
      </c>
      <c r="Y15" s="8">
        <v>11215868.67</v>
      </c>
      <c r="Z15" s="8">
        <v>11215868.67</v>
      </c>
      <c r="AA15" s="8">
        <v>11215868.67</v>
      </c>
      <c r="AB15" s="8">
        <f t="shared" si="1"/>
        <v>0</v>
      </c>
      <c r="AC15" s="8">
        <v>11215040.66</v>
      </c>
      <c r="AD15" s="8">
        <v>11215040.66</v>
      </c>
      <c r="AE15" s="9">
        <v>258469.51999999955</v>
      </c>
      <c r="AF15" s="8">
        <v>0</v>
      </c>
      <c r="AG15" s="8">
        <v>0</v>
      </c>
      <c r="AH15" s="8">
        <v>0</v>
      </c>
      <c r="AI15" s="10">
        <f t="shared" si="2"/>
        <v>11474338.189999999</v>
      </c>
    </row>
    <row r="16" spans="1:35" ht="14.65" hidden="1" customHeight="1" x14ac:dyDescent="0.3">
      <c r="A16" t="str">
        <f t="shared" si="0"/>
        <v>1.1-00-2105_218012_212213213</v>
      </c>
      <c r="B16" t="s">
        <v>32</v>
      </c>
      <c r="C16" s="7" t="s">
        <v>33</v>
      </c>
      <c r="D16" s="34" t="s">
        <v>486</v>
      </c>
      <c r="E16" t="s">
        <v>34</v>
      </c>
      <c r="F16" t="s">
        <v>35</v>
      </c>
      <c r="G16" t="s">
        <v>36</v>
      </c>
      <c r="H16" t="s">
        <v>37</v>
      </c>
      <c r="I16" t="s">
        <v>38</v>
      </c>
      <c r="J16" t="s">
        <v>39</v>
      </c>
      <c r="K16">
        <v>8</v>
      </c>
      <c r="L16" t="s">
        <v>40</v>
      </c>
      <c r="M16">
        <v>22</v>
      </c>
      <c r="N16" t="s">
        <v>41</v>
      </c>
      <c r="O16" t="s">
        <v>42</v>
      </c>
      <c r="P16" t="s">
        <v>43</v>
      </c>
      <c r="Q16">
        <v>1000</v>
      </c>
      <c r="R16" t="s">
        <v>44</v>
      </c>
      <c r="S16">
        <v>1321</v>
      </c>
      <c r="T16" t="s">
        <v>62</v>
      </c>
      <c r="U16">
        <v>3</v>
      </c>
      <c r="V16" t="s">
        <v>60</v>
      </c>
      <c r="W16" s="8">
        <v>212162.8</v>
      </c>
      <c r="X16" s="8">
        <v>0</v>
      </c>
      <c r="Y16" s="8">
        <v>208701.16</v>
      </c>
      <c r="Z16" s="8">
        <v>208701.16</v>
      </c>
      <c r="AA16" s="8">
        <v>208701.16</v>
      </c>
      <c r="AB16" s="8">
        <f t="shared" si="1"/>
        <v>0</v>
      </c>
      <c r="AC16" s="8">
        <v>205254.11</v>
      </c>
      <c r="AD16" s="8">
        <v>205254.11</v>
      </c>
      <c r="AE16" s="9">
        <v>3461.6399999999849</v>
      </c>
      <c r="AF16" s="8">
        <v>0</v>
      </c>
      <c r="AG16" s="8">
        <v>0</v>
      </c>
      <c r="AH16" s="8">
        <v>0</v>
      </c>
      <c r="AI16" s="10">
        <f t="shared" si="2"/>
        <v>212162.8</v>
      </c>
    </row>
    <row r="17" spans="1:35" ht="14.65" hidden="1" customHeight="1" x14ac:dyDescent="0.3">
      <c r="A17" t="str">
        <f t="shared" si="0"/>
        <v>1.1-00-2105_218012_212213213</v>
      </c>
      <c r="B17" t="s">
        <v>32</v>
      </c>
      <c r="C17" s="7" t="s">
        <v>33</v>
      </c>
      <c r="D17" s="34" t="s">
        <v>486</v>
      </c>
      <c r="E17" t="s">
        <v>34</v>
      </c>
      <c r="F17" t="s">
        <v>35</v>
      </c>
      <c r="G17" t="s">
        <v>36</v>
      </c>
      <c r="H17" t="s">
        <v>37</v>
      </c>
      <c r="I17" t="s">
        <v>38</v>
      </c>
      <c r="J17" t="s">
        <v>39</v>
      </c>
      <c r="K17">
        <v>8</v>
      </c>
      <c r="L17" t="s">
        <v>40</v>
      </c>
      <c r="M17">
        <v>22</v>
      </c>
      <c r="N17" t="s">
        <v>41</v>
      </c>
      <c r="O17" t="s">
        <v>42</v>
      </c>
      <c r="P17" t="s">
        <v>43</v>
      </c>
      <c r="Q17">
        <v>1000</v>
      </c>
      <c r="R17" t="s">
        <v>44</v>
      </c>
      <c r="S17">
        <v>1321</v>
      </c>
      <c r="T17" t="s">
        <v>62</v>
      </c>
      <c r="U17">
        <v>3</v>
      </c>
      <c r="V17" t="s">
        <v>50</v>
      </c>
      <c r="W17" s="8">
        <v>1749944.03</v>
      </c>
      <c r="X17" s="8">
        <v>0</v>
      </c>
      <c r="Y17" s="8">
        <v>1696010.08</v>
      </c>
      <c r="Z17" s="8">
        <v>1696010.08</v>
      </c>
      <c r="AA17" s="8">
        <v>1696010.08</v>
      </c>
      <c r="AB17" s="8">
        <f t="shared" si="1"/>
        <v>0</v>
      </c>
      <c r="AC17" s="8">
        <v>1684560.72</v>
      </c>
      <c r="AD17" s="8">
        <v>1684560.72</v>
      </c>
      <c r="AE17" s="9">
        <v>53933.949999999953</v>
      </c>
      <c r="AF17" s="8">
        <v>0</v>
      </c>
      <c r="AG17" s="8">
        <v>0</v>
      </c>
      <c r="AH17" s="8">
        <v>0</v>
      </c>
      <c r="AI17" s="10">
        <f t="shared" si="2"/>
        <v>1749944.03</v>
      </c>
    </row>
    <row r="18" spans="1:35" ht="14.65" hidden="1" customHeight="1" x14ac:dyDescent="0.3">
      <c r="A18" t="str">
        <f t="shared" si="0"/>
        <v>1.5-01-2105_218012_212213222</v>
      </c>
      <c r="B18" t="s">
        <v>47</v>
      </c>
      <c r="C18" s="7" t="s">
        <v>48</v>
      </c>
      <c r="D18" s="34" t="s">
        <v>486</v>
      </c>
      <c r="E18" t="s">
        <v>34</v>
      </c>
      <c r="F18" t="s">
        <v>35</v>
      </c>
      <c r="G18" t="s">
        <v>36</v>
      </c>
      <c r="H18" t="s">
        <v>37</v>
      </c>
      <c r="I18" t="s">
        <v>38</v>
      </c>
      <c r="J18" t="s">
        <v>39</v>
      </c>
      <c r="K18">
        <v>8</v>
      </c>
      <c r="L18" t="s">
        <v>40</v>
      </c>
      <c r="M18">
        <v>22</v>
      </c>
      <c r="N18" t="s">
        <v>41</v>
      </c>
      <c r="O18" t="s">
        <v>42</v>
      </c>
      <c r="P18" t="s">
        <v>43</v>
      </c>
      <c r="Q18">
        <v>1000</v>
      </c>
      <c r="R18" t="s">
        <v>44</v>
      </c>
      <c r="S18">
        <v>1322</v>
      </c>
      <c r="T18" t="s">
        <v>74</v>
      </c>
      <c r="U18">
        <v>2</v>
      </c>
      <c r="V18" t="s">
        <v>50</v>
      </c>
      <c r="W18" s="8">
        <v>8210221.3300000001</v>
      </c>
      <c r="X18" s="8">
        <v>0</v>
      </c>
      <c r="Y18" s="8">
        <v>502078.5</v>
      </c>
      <c r="Z18" s="8">
        <v>502078.5</v>
      </c>
      <c r="AA18" s="8">
        <v>502078.5</v>
      </c>
      <c r="AB18" s="8">
        <f t="shared" si="1"/>
        <v>0</v>
      </c>
      <c r="AC18" s="8">
        <v>490034.28</v>
      </c>
      <c r="AD18" s="12">
        <v>481031.92</v>
      </c>
      <c r="AE18" s="12">
        <v>7708142.8300000001</v>
      </c>
      <c r="AF18" s="8">
        <v>0</v>
      </c>
      <c r="AG18" s="8">
        <v>0</v>
      </c>
      <c r="AH18" s="8">
        <v>0</v>
      </c>
      <c r="AI18" s="10">
        <f t="shared" si="2"/>
        <v>8210221.3300000001</v>
      </c>
    </row>
    <row r="19" spans="1:35" ht="14.65" hidden="1" customHeight="1" x14ac:dyDescent="0.3">
      <c r="A19" t="str">
        <f t="shared" si="0"/>
        <v>1.6-01-2105_218012_212213221</v>
      </c>
      <c r="B19" t="s">
        <v>57</v>
      </c>
      <c r="C19" s="7" t="s">
        <v>58</v>
      </c>
      <c r="D19" s="34" t="s">
        <v>486</v>
      </c>
      <c r="E19" t="s">
        <v>34</v>
      </c>
      <c r="F19" t="s">
        <v>35</v>
      </c>
      <c r="G19" t="s">
        <v>36</v>
      </c>
      <c r="H19" t="s">
        <v>37</v>
      </c>
      <c r="I19" t="s">
        <v>38</v>
      </c>
      <c r="J19" t="s">
        <v>39</v>
      </c>
      <c r="K19">
        <v>8</v>
      </c>
      <c r="L19" t="s">
        <v>40</v>
      </c>
      <c r="M19">
        <v>22</v>
      </c>
      <c r="N19" t="s">
        <v>41</v>
      </c>
      <c r="O19" t="s">
        <v>42</v>
      </c>
      <c r="P19" t="s">
        <v>43</v>
      </c>
      <c r="Q19">
        <v>1000</v>
      </c>
      <c r="R19" t="s">
        <v>44</v>
      </c>
      <c r="S19">
        <v>1322</v>
      </c>
      <c r="T19" t="s">
        <v>74</v>
      </c>
      <c r="U19">
        <v>1</v>
      </c>
      <c r="V19" t="s">
        <v>60</v>
      </c>
      <c r="W19" s="8">
        <v>11140205</v>
      </c>
      <c r="X19" s="8">
        <v>0</v>
      </c>
      <c r="Y19" s="8">
        <v>10443246.869999999</v>
      </c>
      <c r="Z19" s="8">
        <v>10443246.869999999</v>
      </c>
      <c r="AA19" s="8">
        <v>10443246.869999999</v>
      </c>
      <c r="AB19" s="8">
        <f t="shared" si="1"/>
        <v>0</v>
      </c>
      <c r="AC19" s="8">
        <v>10422031.59</v>
      </c>
      <c r="AD19" s="8">
        <v>10376892.710000001</v>
      </c>
      <c r="AE19" s="9">
        <v>696958.13000000082</v>
      </c>
      <c r="AF19" s="8">
        <v>0</v>
      </c>
      <c r="AG19" s="8">
        <v>0</v>
      </c>
      <c r="AH19" s="8">
        <v>0</v>
      </c>
      <c r="AI19" s="10">
        <f t="shared" si="2"/>
        <v>11140205</v>
      </c>
    </row>
    <row r="20" spans="1:35" ht="14.65" hidden="1" customHeight="1" x14ac:dyDescent="0.3">
      <c r="A20" t="str">
        <f t="shared" si="0"/>
        <v>1.1-00-2105_218012_212213220</v>
      </c>
      <c r="B20" t="s">
        <v>32</v>
      </c>
      <c r="C20" s="7" t="s">
        <v>33</v>
      </c>
      <c r="D20" s="34" t="s">
        <v>486</v>
      </c>
      <c r="E20" t="s">
        <v>34</v>
      </c>
      <c r="F20" t="s">
        <v>35</v>
      </c>
      <c r="G20" t="s">
        <v>36</v>
      </c>
      <c r="H20" t="s">
        <v>37</v>
      </c>
      <c r="I20" t="s">
        <v>38</v>
      </c>
      <c r="J20" t="s">
        <v>39</v>
      </c>
      <c r="K20">
        <v>8</v>
      </c>
      <c r="L20" t="s">
        <v>40</v>
      </c>
      <c r="M20">
        <v>22</v>
      </c>
      <c r="N20" t="s">
        <v>41</v>
      </c>
      <c r="O20" t="s">
        <v>42</v>
      </c>
      <c r="P20" t="s">
        <v>43</v>
      </c>
      <c r="Q20">
        <v>1000</v>
      </c>
      <c r="R20" t="s">
        <v>44</v>
      </c>
      <c r="S20">
        <v>1322</v>
      </c>
      <c r="T20" t="s">
        <v>74</v>
      </c>
      <c r="U20">
        <v>0</v>
      </c>
      <c r="V20" t="s">
        <v>46</v>
      </c>
      <c r="W20" s="8">
        <v>90137142.540000007</v>
      </c>
      <c r="X20" s="8">
        <v>112665038.72</v>
      </c>
      <c r="Y20" s="8">
        <v>7415070.8200000003</v>
      </c>
      <c r="Z20" s="8">
        <v>7415070.8200000003</v>
      </c>
      <c r="AA20" s="8">
        <v>7415070.8200000003</v>
      </c>
      <c r="AB20" s="8">
        <f t="shared" si="1"/>
        <v>0</v>
      </c>
      <c r="AC20" s="8">
        <v>7399693.4800000004</v>
      </c>
      <c r="AD20" s="8">
        <v>7399693.4800000004</v>
      </c>
      <c r="AE20" s="9">
        <v>82722071.719999999</v>
      </c>
      <c r="AF20" s="11">
        <v>20000000</v>
      </c>
      <c r="AG20" s="11">
        <v>0</v>
      </c>
      <c r="AH20" s="8">
        <v>0</v>
      </c>
      <c r="AI20" s="10">
        <f t="shared" si="2"/>
        <v>70137142.540000007</v>
      </c>
    </row>
    <row r="21" spans="1:35" ht="14.65" hidden="1" customHeight="1" x14ac:dyDescent="0.3">
      <c r="A21" t="str">
        <f t="shared" si="0"/>
        <v>1.1-00-2105_218012_212213223</v>
      </c>
      <c r="B21" t="s">
        <v>32</v>
      </c>
      <c r="C21" s="7" t="s">
        <v>33</v>
      </c>
      <c r="D21" s="34" t="s">
        <v>486</v>
      </c>
      <c r="E21" t="s">
        <v>34</v>
      </c>
      <c r="F21" t="s">
        <v>35</v>
      </c>
      <c r="G21" t="s">
        <v>36</v>
      </c>
      <c r="H21" t="s">
        <v>37</v>
      </c>
      <c r="I21" t="s">
        <v>38</v>
      </c>
      <c r="J21" t="s">
        <v>39</v>
      </c>
      <c r="K21">
        <v>8</v>
      </c>
      <c r="L21" t="s">
        <v>40</v>
      </c>
      <c r="M21">
        <v>22</v>
      </c>
      <c r="N21" t="s">
        <v>41</v>
      </c>
      <c r="O21" t="s">
        <v>42</v>
      </c>
      <c r="P21" t="s">
        <v>43</v>
      </c>
      <c r="Q21">
        <v>1000</v>
      </c>
      <c r="R21" t="s">
        <v>44</v>
      </c>
      <c r="S21">
        <v>1322</v>
      </c>
      <c r="T21" t="s">
        <v>74</v>
      </c>
      <c r="U21">
        <v>3</v>
      </c>
      <c r="V21" t="s">
        <v>60</v>
      </c>
      <c r="W21" s="8">
        <v>2373745.23</v>
      </c>
      <c r="X21" s="8">
        <v>0</v>
      </c>
      <c r="Y21" s="8">
        <v>2349545.7000000002</v>
      </c>
      <c r="Z21" s="8">
        <v>2349545.7000000002</v>
      </c>
      <c r="AA21" s="8">
        <v>2349545.7000000002</v>
      </c>
      <c r="AB21" s="8">
        <f t="shared" si="1"/>
        <v>0</v>
      </c>
      <c r="AC21" s="8">
        <v>2312297.44</v>
      </c>
      <c r="AD21" s="8">
        <v>2312297.44</v>
      </c>
      <c r="AE21" s="9">
        <v>24199.529999999795</v>
      </c>
      <c r="AF21" s="8">
        <v>0</v>
      </c>
      <c r="AG21" s="8">
        <v>0</v>
      </c>
      <c r="AH21" s="8">
        <v>0</v>
      </c>
      <c r="AI21" s="10">
        <f t="shared" si="2"/>
        <v>2373745.23</v>
      </c>
    </row>
    <row r="22" spans="1:35" ht="14.65" hidden="1" customHeight="1" x14ac:dyDescent="0.3">
      <c r="A22" t="str">
        <f t="shared" si="0"/>
        <v>1.1-00-2105_218012_212213223</v>
      </c>
      <c r="B22" t="s">
        <v>32</v>
      </c>
      <c r="C22" s="7" t="s">
        <v>33</v>
      </c>
      <c r="D22" s="34" t="s">
        <v>486</v>
      </c>
      <c r="E22" t="s">
        <v>34</v>
      </c>
      <c r="F22" t="s">
        <v>35</v>
      </c>
      <c r="G22" t="s">
        <v>36</v>
      </c>
      <c r="H22" t="s">
        <v>37</v>
      </c>
      <c r="I22" t="s">
        <v>38</v>
      </c>
      <c r="J22" t="s">
        <v>39</v>
      </c>
      <c r="K22">
        <v>8</v>
      </c>
      <c r="L22" t="s">
        <v>40</v>
      </c>
      <c r="M22">
        <v>22</v>
      </c>
      <c r="N22" t="s">
        <v>41</v>
      </c>
      <c r="O22" t="s">
        <v>42</v>
      </c>
      <c r="P22" t="s">
        <v>43</v>
      </c>
      <c r="Q22">
        <v>1000</v>
      </c>
      <c r="R22" t="s">
        <v>44</v>
      </c>
      <c r="S22">
        <v>1322</v>
      </c>
      <c r="T22" t="s">
        <v>74</v>
      </c>
      <c r="U22">
        <v>3</v>
      </c>
      <c r="V22" t="s">
        <v>50</v>
      </c>
      <c r="W22" s="8">
        <v>26138685.899999999</v>
      </c>
      <c r="X22" s="8">
        <v>0</v>
      </c>
      <c r="Y22" s="8">
        <v>25435006.829999998</v>
      </c>
      <c r="Z22" s="8">
        <v>25435006.829999998</v>
      </c>
      <c r="AA22" s="8">
        <v>25435006.829999998</v>
      </c>
      <c r="AB22" s="8">
        <f t="shared" si="1"/>
        <v>0</v>
      </c>
      <c r="AC22" s="8">
        <v>25303064.920000002</v>
      </c>
      <c r="AD22" s="8">
        <v>25303064.920000002</v>
      </c>
      <c r="AE22" s="9">
        <v>703679.0700000003</v>
      </c>
      <c r="AF22" s="8">
        <v>0</v>
      </c>
      <c r="AG22" s="8">
        <v>0</v>
      </c>
      <c r="AH22" s="8">
        <v>0</v>
      </c>
      <c r="AI22" s="10">
        <f t="shared" si="2"/>
        <v>26138685.899999999</v>
      </c>
    </row>
    <row r="23" spans="1:35" ht="14.65" hidden="1" customHeight="1" x14ac:dyDescent="0.3">
      <c r="A23" t="str">
        <f t="shared" si="0"/>
        <v>1.1-00-2105_218012_212213310</v>
      </c>
      <c r="B23" t="s">
        <v>32</v>
      </c>
      <c r="C23" s="7" t="s">
        <v>33</v>
      </c>
      <c r="D23" s="34" t="s">
        <v>486</v>
      </c>
      <c r="E23" t="s">
        <v>34</v>
      </c>
      <c r="F23" t="s">
        <v>35</v>
      </c>
      <c r="G23" t="s">
        <v>36</v>
      </c>
      <c r="H23" t="s">
        <v>37</v>
      </c>
      <c r="I23" t="s">
        <v>38</v>
      </c>
      <c r="J23" t="s">
        <v>39</v>
      </c>
      <c r="K23">
        <v>8</v>
      </c>
      <c r="L23" t="s">
        <v>40</v>
      </c>
      <c r="M23">
        <v>22</v>
      </c>
      <c r="N23" t="s">
        <v>41</v>
      </c>
      <c r="O23" t="s">
        <v>42</v>
      </c>
      <c r="P23" t="s">
        <v>43</v>
      </c>
      <c r="Q23">
        <v>1000</v>
      </c>
      <c r="R23" t="s">
        <v>44</v>
      </c>
      <c r="S23">
        <v>1331</v>
      </c>
      <c r="T23" t="s">
        <v>75</v>
      </c>
      <c r="U23">
        <v>0</v>
      </c>
      <c r="V23" t="s">
        <v>46</v>
      </c>
      <c r="W23" s="8">
        <v>1140000</v>
      </c>
      <c r="X23" s="8">
        <v>1140000</v>
      </c>
      <c r="Y23" s="8">
        <v>413216.76</v>
      </c>
      <c r="Z23" s="8">
        <v>413216.76</v>
      </c>
      <c r="AA23" s="8">
        <v>413216.76</v>
      </c>
      <c r="AB23" s="8">
        <f t="shared" si="1"/>
        <v>0</v>
      </c>
      <c r="AC23" s="8">
        <v>413216.76</v>
      </c>
      <c r="AD23" s="8">
        <v>413216.76</v>
      </c>
      <c r="AE23" s="9">
        <v>726783.24</v>
      </c>
      <c r="AF23" s="8">
        <v>0</v>
      </c>
      <c r="AG23" s="8">
        <v>0</v>
      </c>
      <c r="AH23" s="8">
        <v>0</v>
      </c>
      <c r="AI23" s="10">
        <f t="shared" si="2"/>
        <v>1140000</v>
      </c>
    </row>
    <row r="24" spans="1:35" ht="14.65" hidden="1" customHeight="1" x14ac:dyDescent="0.3">
      <c r="A24" t="str">
        <f t="shared" si="0"/>
        <v>1.1-00-2105_218012_212213410</v>
      </c>
      <c r="B24" t="s">
        <v>32</v>
      </c>
      <c r="C24" s="7" t="s">
        <v>33</v>
      </c>
      <c r="D24" s="34" t="s">
        <v>486</v>
      </c>
      <c r="E24" t="s">
        <v>34</v>
      </c>
      <c r="F24" t="s">
        <v>35</v>
      </c>
      <c r="G24" t="s">
        <v>36</v>
      </c>
      <c r="H24" t="s">
        <v>37</v>
      </c>
      <c r="I24" t="s">
        <v>38</v>
      </c>
      <c r="J24" t="s">
        <v>39</v>
      </c>
      <c r="K24">
        <v>8</v>
      </c>
      <c r="L24" t="s">
        <v>40</v>
      </c>
      <c r="M24">
        <v>22</v>
      </c>
      <c r="N24" t="s">
        <v>41</v>
      </c>
      <c r="O24" t="s">
        <v>42</v>
      </c>
      <c r="P24" t="s">
        <v>43</v>
      </c>
      <c r="Q24">
        <v>1000</v>
      </c>
      <c r="R24" t="s">
        <v>44</v>
      </c>
      <c r="S24">
        <v>1341</v>
      </c>
      <c r="T24" t="s">
        <v>76</v>
      </c>
      <c r="U24">
        <v>0</v>
      </c>
      <c r="V24" t="s">
        <v>46</v>
      </c>
      <c r="W24" s="8">
        <v>5500000</v>
      </c>
      <c r="X24" s="8">
        <v>442876</v>
      </c>
      <c r="Y24" s="8">
        <v>566100.80000000005</v>
      </c>
      <c r="Z24" s="8">
        <v>566100.80000000005</v>
      </c>
      <c r="AA24" s="8">
        <v>566100.80000000005</v>
      </c>
      <c r="AB24" s="8">
        <f t="shared" si="1"/>
        <v>0</v>
      </c>
      <c r="AC24" s="8">
        <v>566100.80000000005</v>
      </c>
      <c r="AD24" s="8">
        <v>566100.80000000005</v>
      </c>
      <c r="AE24" s="9">
        <v>4933899.2</v>
      </c>
      <c r="AF24" s="8">
        <v>0</v>
      </c>
      <c r="AG24" s="8">
        <v>0</v>
      </c>
      <c r="AH24" s="8">
        <v>0</v>
      </c>
      <c r="AI24" s="10">
        <f t="shared" si="2"/>
        <v>5500000</v>
      </c>
    </row>
    <row r="25" spans="1:35" ht="14.65" hidden="1" customHeight="1" x14ac:dyDescent="0.3">
      <c r="A25" t="str">
        <f t="shared" si="0"/>
        <v>1.1-00-2105_218012_212214110</v>
      </c>
      <c r="B25" t="s">
        <v>32</v>
      </c>
      <c r="C25" s="7" t="s">
        <v>33</v>
      </c>
      <c r="D25" s="34" t="s">
        <v>486</v>
      </c>
      <c r="E25" t="s">
        <v>34</v>
      </c>
      <c r="F25" t="s">
        <v>35</v>
      </c>
      <c r="G25" t="s">
        <v>36</v>
      </c>
      <c r="H25" t="s">
        <v>37</v>
      </c>
      <c r="I25" t="s">
        <v>38</v>
      </c>
      <c r="J25" t="s">
        <v>39</v>
      </c>
      <c r="K25">
        <v>8</v>
      </c>
      <c r="L25" t="s">
        <v>40</v>
      </c>
      <c r="M25">
        <v>22</v>
      </c>
      <c r="N25" t="s">
        <v>41</v>
      </c>
      <c r="O25" t="s">
        <v>42</v>
      </c>
      <c r="P25" t="s">
        <v>43</v>
      </c>
      <c r="Q25">
        <v>1000</v>
      </c>
      <c r="R25" t="s">
        <v>44</v>
      </c>
      <c r="S25">
        <v>1411</v>
      </c>
      <c r="T25" t="s">
        <v>77</v>
      </c>
      <c r="U25">
        <v>0</v>
      </c>
      <c r="V25" t="s">
        <v>46</v>
      </c>
      <c r="W25" s="8">
        <v>58434995.890000001</v>
      </c>
      <c r="X25" s="8">
        <v>45939080.689999998</v>
      </c>
      <c r="Y25" s="8">
        <v>39174911.82</v>
      </c>
      <c r="Z25" s="8">
        <v>39174911.82</v>
      </c>
      <c r="AA25" s="8">
        <v>39174911.82</v>
      </c>
      <c r="AB25" s="8">
        <f t="shared" si="1"/>
        <v>0</v>
      </c>
      <c r="AC25" s="8">
        <v>39174911.82</v>
      </c>
      <c r="AD25" s="8">
        <v>39174911.82</v>
      </c>
      <c r="AE25" s="9">
        <v>19260084.07</v>
      </c>
      <c r="AF25" s="11">
        <v>10000000.009999998</v>
      </c>
      <c r="AG25" s="11">
        <v>0</v>
      </c>
      <c r="AH25" s="8">
        <v>0</v>
      </c>
      <c r="AI25" s="10">
        <f t="shared" si="2"/>
        <v>48434995.880000003</v>
      </c>
    </row>
    <row r="26" spans="1:35" ht="14.65" hidden="1" customHeight="1" x14ac:dyDescent="0.3">
      <c r="A26" t="str">
        <f t="shared" si="0"/>
        <v>1.1-00-2105_218012_212214210</v>
      </c>
      <c r="B26" t="s">
        <v>32</v>
      </c>
      <c r="C26" s="7" t="s">
        <v>33</v>
      </c>
      <c r="D26" s="34" t="s">
        <v>486</v>
      </c>
      <c r="E26" t="s">
        <v>34</v>
      </c>
      <c r="F26" t="s">
        <v>35</v>
      </c>
      <c r="G26" t="s">
        <v>36</v>
      </c>
      <c r="H26" t="s">
        <v>37</v>
      </c>
      <c r="I26" t="s">
        <v>38</v>
      </c>
      <c r="J26" t="s">
        <v>39</v>
      </c>
      <c r="K26">
        <v>8</v>
      </c>
      <c r="L26" t="s">
        <v>40</v>
      </c>
      <c r="M26">
        <v>22</v>
      </c>
      <c r="N26" t="s">
        <v>41</v>
      </c>
      <c r="O26" t="s">
        <v>42</v>
      </c>
      <c r="P26" t="s">
        <v>43</v>
      </c>
      <c r="Q26">
        <v>1000</v>
      </c>
      <c r="R26" t="s">
        <v>44</v>
      </c>
      <c r="S26">
        <v>1421</v>
      </c>
      <c r="T26" t="s">
        <v>78</v>
      </c>
      <c r="U26">
        <v>0</v>
      </c>
      <c r="V26" t="s">
        <v>46</v>
      </c>
      <c r="W26" s="8">
        <v>20503251.25</v>
      </c>
      <c r="X26" s="8">
        <v>19527897.75</v>
      </c>
      <c r="Y26" s="8">
        <v>15709678.32</v>
      </c>
      <c r="Z26" s="8">
        <v>15709678.32</v>
      </c>
      <c r="AA26" s="8">
        <v>15709678.32</v>
      </c>
      <c r="AB26" s="8">
        <f t="shared" si="1"/>
        <v>0</v>
      </c>
      <c r="AC26" s="8">
        <v>15709678.32</v>
      </c>
      <c r="AD26" s="8">
        <v>15709678.32</v>
      </c>
      <c r="AE26" s="9">
        <v>4793572.93</v>
      </c>
      <c r="AF26" s="8">
        <v>0</v>
      </c>
      <c r="AG26" s="8">
        <v>0</v>
      </c>
      <c r="AH26" s="8">
        <v>0</v>
      </c>
      <c r="AI26" s="10">
        <f t="shared" si="2"/>
        <v>20503251.25</v>
      </c>
    </row>
    <row r="27" spans="1:35" ht="14.65" hidden="1" customHeight="1" x14ac:dyDescent="0.3">
      <c r="A27" t="str">
        <f t="shared" si="0"/>
        <v>1.1-00-2105_218012_212214310</v>
      </c>
      <c r="B27" t="s">
        <v>32</v>
      </c>
      <c r="C27" s="7" t="s">
        <v>33</v>
      </c>
      <c r="D27" s="34" t="s">
        <v>486</v>
      </c>
      <c r="E27" t="s">
        <v>34</v>
      </c>
      <c r="F27" t="s">
        <v>35</v>
      </c>
      <c r="G27" t="s">
        <v>36</v>
      </c>
      <c r="H27" t="s">
        <v>37</v>
      </c>
      <c r="I27" t="s">
        <v>38</v>
      </c>
      <c r="J27" t="s">
        <v>39</v>
      </c>
      <c r="K27">
        <v>8</v>
      </c>
      <c r="L27" t="s">
        <v>40</v>
      </c>
      <c r="M27">
        <v>22</v>
      </c>
      <c r="N27" t="s">
        <v>41</v>
      </c>
      <c r="O27" t="s">
        <v>42</v>
      </c>
      <c r="P27" t="s">
        <v>43</v>
      </c>
      <c r="Q27">
        <v>1000</v>
      </c>
      <c r="R27" t="s">
        <v>44</v>
      </c>
      <c r="S27">
        <v>1431</v>
      </c>
      <c r="T27" t="s">
        <v>79</v>
      </c>
      <c r="U27">
        <v>0</v>
      </c>
      <c r="V27" t="s">
        <v>46</v>
      </c>
      <c r="W27" s="8">
        <v>13668834.17</v>
      </c>
      <c r="X27" s="8">
        <v>13018598.5</v>
      </c>
      <c r="Y27" s="8">
        <v>11659862.539999999</v>
      </c>
      <c r="Z27" s="8">
        <v>11659862.539999999</v>
      </c>
      <c r="AA27" s="8">
        <v>11659862.539999999</v>
      </c>
      <c r="AB27" s="8">
        <f t="shared" si="1"/>
        <v>0</v>
      </c>
      <c r="AC27" s="8">
        <v>11659862.539999999</v>
      </c>
      <c r="AD27" s="8">
        <v>11659862.539999999</v>
      </c>
      <c r="AE27" s="9">
        <v>2008971.6300000008</v>
      </c>
      <c r="AF27" s="8">
        <v>0</v>
      </c>
      <c r="AG27" s="8">
        <v>0</v>
      </c>
      <c r="AH27" s="8">
        <v>0</v>
      </c>
      <c r="AI27" s="10">
        <f t="shared" si="2"/>
        <v>13668834.17</v>
      </c>
    </row>
    <row r="28" spans="1:35" ht="14.65" hidden="1" customHeight="1" x14ac:dyDescent="0.3">
      <c r="A28" t="str">
        <f t="shared" si="0"/>
        <v>1.1-00-2105_218012_212214320</v>
      </c>
      <c r="B28" t="s">
        <v>32</v>
      </c>
      <c r="C28" s="7" t="s">
        <v>33</v>
      </c>
      <c r="D28" s="34" t="s">
        <v>486</v>
      </c>
      <c r="E28" t="s">
        <v>34</v>
      </c>
      <c r="F28" t="s">
        <v>35</v>
      </c>
      <c r="G28" t="s">
        <v>36</v>
      </c>
      <c r="H28" t="s">
        <v>37</v>
      </c>
      <c r="I28" t="s">
        <v>38</v>
      </c>
      <c r="J28" t="s">
        <v>39</v>
      </c>
      <c r="K28">
        <v>8</v>
      </c>
      <c r="L28" t="s">
        <v>40</v>
      </c>
      <c r="M28">
        <v>22</v>
      </c>
      <c r="N28" t="s">
        <v>41</v>
      </c>
      <c r="O28" t="s">
        <v>42</v>
      </c>
      <c r="P28" t="s">
        <v>43</v>
      </c>
      <c r="Q28">
        <v>1000</v>
      </c>
      <c r="R28" t="s">
        <v>44</v>
      </c>
      <c r="S28">
        <v>1432</v>
      </c>
      <c r="T28" t="s">
        <v>80</v>
      </c>
      <c r="U28">
        <v>0</v>
      </c>
      <c r="V28" t="s">
        <v>46</v>
      </c>
      <c r="W28" s="8">
        <v>119602298.95</v>
      </c>
      <c r="X28" s="8">
        <v>113912736.90000001</v>
      </c>
      <c r="Y28" s="8">
        <v>97340557.989999995</v>
      </c>
      <c r="Z28" s="8">
        <v>97340557.989999995</v>
      </c>
      <c r="AA28" s="8">
        <v>97340557.989999995</v>
      </c>
      <c r="AB28" s="8">
        <f t="shared" si="1"/>
        <v>0</v>
      </c>
      <c r="AC28" s="8">
        <v>97340557.989999995</v>
      </c>
      <c r="AD28" s="8">
        <v>97340557.989999995</v>
      </c>
      <c r="AE28" s="9">
        <v>22261740.960000008</v>
      </c>
      <c r="AF28" s="8">
        <v>0</v>
      </c>
      <c r="AG28" s="8">
        <v>0</v>
      </c>
      <c r="AH28" s="8">
        <v>0</v>
      </c>
      <c r="AI28" s="10">
        <f t="shared" si="2"/>
        <v>119602298.95</v>
      </c>
    </row>
    <row r="29" spans="1:35" ht="14.65" hidden="1" customHeight="1" x14ac:dyDescent="0.3">
      <c r="A29" t="str">
        <f t="shared" si="0"/>
        <v>1.1-00-2105_218012_212214410</v>
      </c>
      <c r="B29" t="s">
        <v>32</v>
      </c>
      <c r="C29" s="7" t="s">
        <v>33</v>
      </c>
      <c r="D29" s="34" t="s">
        <v>486</v>
      </c>
      <c r="E29" t="s">
        <v>34</v>
      </c>
      <c r="F29" t="s">
        <v>35</v>
      </c>
      <c r="G29" t="s">
        <v>36</v>
      </c>
      <c r="H29" t="s">
        <v>37</v>
      </c>
      <c r="I29" t="s">
        <v>38</v>
      </c>
      <c r="J29" t="s">
        <v>39</v>
      </c>
      <c r="K29">
        <v>8</v>
      </c>
      <c r="L29" t="s">
        <v>40</v>
      </c>
      <c r="M29">
        <v>22</v>
      </c>
      <c r="N29" t="s">
        <v>41</v>
      </c>
      <c r="O29" t="s">
        <v>42</v>
      </c>
      <c r="P29" t="s">
        <v>43</v>
      </c>
      <c r="Q29">
        <v>1000</v>
      </c>
      <c r="R29" t="s">
        <v>44</v>
      </c>
      <c r="S29">
        <v>1441</v>
      </c>
      <c r="T29" t="s">
        <v>81</v>
      </c>
      <c r="U29">
        <v>0</v>
      </c>
      <c r="V29" t="s">
        <v>46</v>
      </c>
      <c r="W29" s="8">
        <v>8000000</v>
      </c>
      <c r="X29" s="8">
        <v>8000000</v>
      </c>
      <c r="Y29" s="8">
        <v>8335275.5300000003</v>
      </c>
      <c r="Z29" s="8">
        <v>8335275.5300000003</v>
      </c>
      <c r="AA29" s="8">
        <v>8335275.5300000003</v>
      </c>
      <c r="AB29" s="8">
        <f t="shared" si="1"/>
        <v>0</v>
      </c>
      <c r="AC29" s="8">
        <v>8335275.5300000003</v>
      </c>
      <c r="AD29" s="12">
        <v>8335275.5300000003</v>
      </c>
      <c r="AE29" s="12">
        <v>-335275.53000000026</v>
      </c>
      <c r="AF29" s="11">
        <v>0</v>
      </c>
      <c r="AG29" s="11">
        <v>1526029.4000000004</v>
      </c>
      <c r="AH29" s="8">
        <v>0</v>
      </c>
      <c r="AI29" s="10">
        <f t="shared" si="2"/>
        <v>9526029.4000000004</v>
      </c>
    </row>
    <row r="30" spans="1:35" ht="14.65" hidden="1" customHeight="1" x14ac:dyDescent="0.3">
      <c r="A30" t="str">
        <f t="shared" si="0"/>
        <v>1.1-00-2105_218012_212215210</v>
      </c>
      <c r="B30" t="s">
        <v>32</v>
      </c>
      <c r="C30" s="7" t="s">
        <v>33</v>
      </c>
      <c r="D30" s="34" t="s">
        <v>486</v>
      </c>
      <c r="E30" t="s">
        <v>34</v>
      </c>
      <c r="F30" t="s">
        <v>35</v>
      </c>
      <c r="G30" t="s">
        <v>36</v>
      </c>
      <c r="H30" t="s">
        <v>37</v>
      </c>
      <c r="I30" t="s">
        <v>38</v>
      </c>
      <c r="J30" t="s">
        <v>39</v>
      </c>
      <c r="K30">
        <v>8</v>
      </c>
      <c r="L30" t="s">
        <v>40</v>
      </c>
      <c r="M30">
        <v>22</v>
      </c>
      <c r="N30" t="s">
        <v>41</v>
      </c>
      <c r="O30" t="s">
        <v>42</v>
      </c>
      <c r="P30" t="s">
        <v>43</v>
      </c>
      <c r="Q30">
        <v>1000</v>
      </c>
      <c r="R30" t="s">
        <v>44</v>
      </c>
      <c r="S30">
        <v>1521</v>
      </c>
      <c r="T30" t="s">
        <v>82</v>
      </c>
      <c r="U30">
        <v>0</v>
      </c>
      <c r="V30" t="s">
        <v>46</v>
      </c>
      <c r="W30" s="8">
        <v>1000000</v>
      </c>
      <c r="X30" s="8">
        <v>1000000</v>
      </c>
      <c r="Y30" s="8">
        <v>0</v>
      </c>
      <c r="Z30" s="8">
        <v>0</v>
      </c>
      <c r="AA30" s="8">
        <v>0</v>
      </c>
      <c r="AB30" s="8">
        <f t="shared" si="1"/>
        <v>0</v>
      </c>
      <c r="AC30" s="8">
        <v>0</v>
      </c>
      <c r="AD30" s="8">
        <v>0</v>
      </c>
      <c r="AE30" s="9">
        <v>1000000</v>
      </c>
      <c r="AF30" s="8">
        <v>0</v>
      </c>
      <c r="AG30" s="8">
        <v>0</v>
      </c>
      <c r="AH30" s="8">
        <v>0</v>
      </c>
      <c r="AI30" s="10">
        <f t="shared" si="2"/>
        <v>1000000</v>
      </c>
    </row>
    <row r="31" spans="1:35" ht="14.65" hidden="1" customHeight="1" x14ac:dyDescent="0.3">
      <c r="A31" t="str">
        <f t="shared" si="0"/>
        <v>1.1-00-2105_218012_212215910</v>
      </c>
      <c r="B31" t="s">
        <v>32</v>
      </c>
      <c r="C31" s="7" t="s">
        <v>33</v>
      </c>
      <c r="D31" s="34" t="s">
        <v>486</v>
      </c>
      <c r="E31" t="s">
        <v>34</v>
      </c>
      <c r="F31" t="s">
        <v>35</v>
      </c>
      <c r="G31" t="s">
        <v>36</v>
      </c>
      <c r="H31" t="s">
        <v>37</v>
      </c>
      <c r="I31" t="s">
        <v>38</v>
      </c>
      <c r="J31" t="s">
        <v>39</v>
      </c>
      <c r="K31">
        <v>8</v>
      </c>
      <c r="L31" t="s">
        <v>40</v>
      </c>
      <c r="M31">
        <v>22</v>
      </c>
      <c r="N31" t="s">
        <v>41</v>
      </c>
      <c r="O31" t="s">
        <v>42</v>
      </c>
      <c r="P31" t="s">
        <v>43</v>
      </c>
      <c r="Q31">
        <v>1000</v>
      </c>
      <c r="R31" t="s">
        <v>44</v>
      </c>
      <c r="S31">
        <v>1591</v>
      </c>
      <c r="T31" t="s">
        <v>83</v>
      </c>
      <c r="U31">
        <v>0</v>
      </c>
      <c r="V31" t="s">
        <v>46</v>
      </c>
      <c r="W31" s="8">
        <v>91293799.200000003</v>
      </c>
      <c r="X31" s="8">
        <v>88677125.409999996</v>
      </c>
      <c r="Y31" s="8">
        <v>82907976.700000003</v>
      </c>
      <c r="Z31" s="8">
        <v>82907976.700000003</v>
      </c>
      <c r="AA31" s="8">
        <v>73763563.689999998</v>
      </c>
      <c r="AB31" s="8">
        <f t="shared" si="1"/>
        <v>9144413.0100000054</v>
      </c>
      <c r="AC31" s="8">
        <v>65070239.229999997</v>
      </c>
      <c r="AD31" s="8">
        <v>65070239.229999997</v>
      </c>
      <c r="AE31" s="9">
        <v>8385822.5</v>
      </c>
      <c r="AF31" s="11">
        <v>10000000</v>
      </c>
      <c r="AG31" s="11">
        <v>0</v>
      </c>
      <c r="AH31" s="8">
        <v>0</v>
      </c>
      <c r="AI31" s="10">
        <f t="shared" si="2"/>
        <v>81293799.200000003</v>
      </c>
    </row>
    <row r="32" spans="1:35" ht="14.65" hidden="1" customHeight="1" x14ac:dyDescent="0.3">
      <c r="A32" t="str">
        <f t="shared" si="0"/>
        <v>1.6-01-2105_218012_212215911</v>
      </c>
      <c r="B32" t="s">
        <v>57</v>
      </c>
      <c r="C32" s="7" t="s">
        <v>58</v>
      </c>
      <c r="D32" s="34" t="s">
        <v>486</v>
      </c>
      <c r="E32" t="s">
        <v>34</v>
      </c>
      <c r="F32" t="s">
        <v>35</v>
      </c>
      <c r="G32" t="s">
        <v>36</v>
      </c>
      <c r="H32" t="s">
        <v>37</v>
      </c>
      <c r="I32" t="s">
        <v>38</v>
      </c>
      <c r="J32" t="s">
        <v>39</v>
      </c>
      <c r="K32">
        <v>8</v>
      </c>
      <c r="L32" t="s">
        <v>40</v>
      </c>
      <c r="M32">
        <v>22</v>
      </c>
      <c r="N32" t="s">
        <v>41</v>
      </c>
      <c r="O32" t="s">
        <v>42</v>
      </c>
      <c r="P32" t="s">
        <v>43</v>
      </c>
      <c r="Q32">
        <v>1000</v>
      </c>
      <c r="R32" t="s">
        <v>44</v>
      </c>
      <c r="S32">
        <v>1591</v>
      </c>
      <c r="T32" t="s">
        <v>83</v>
      </c>
      <c r="U32">
        <v>1</v>
      </c>
      <c r="V32" t="s">
        <v>60</v>
      </c>
      <c r="W32" s="8">
        <v>200000</v>
      </c>
      <c r="X32" s="8">
        <v>0</v>
      </c>
      <c r="Y32" s="8">
        <v>161920</v>
      </c>
      <c r="Z32" s="8">
        <v>161920</v>
      </c>
      <c r="AA32" s="8">
        <v>161920</v>
      </c>
      <c r="AB32" s="8">
        <f t="shared" si="1"/>
        <v>0</v>
      </c>
      <c r="AC32" s="8">
        <v>161920</v>
      </c>
      <c r="AD32" s="8">
        <v>161920</v>
      </c>
      <c r="AE32" s="9">
        <v>38080</v>
      </c>
      <c r="AF32" s="8">
        <v>0</v>
      </c>
      <c r="AG32" s="8">
        <v>0</v>
      </c>
      <c r="AH32" s="8">
        <v>0</v>
      </c>
      <c r="AI32" s="10">
        <f t="shared" si="2"/>
        <v>200000</v>
      </c>
    </row>
    <row r="33" spans="1:35" ht="14.65" hidden="1" customHeight="1" x14ac:dyDescent="0.3">
      <c r="A33" t="str">
        <f t="shared" si="0"/>
        <v>1.5-01-2105_218012_212215912</v>
      </c>
      <c r="B33" t="s">
        <v>47</v>
      </c>
      <c r="C33" s="7" t="s">
        <v>48</v>
      </c>
      <c r="D33" s="34" t="s">
        <v>486</v>
      </c>
      <c r="E33" t="s">
        <v>34</v>
      </c>
      <c r="F33" t="s">
        <v>35</v>
      </c>
      <c r="G33" t="s">
        <v>36</v>
      </c>
      <c r="H33" t="s">
        <v>37</v>
      </c>
      <c r="I33" t="s">
        <v>38</v>
      </c>
      <c r="J33" t="s">
        <v>39</v>
      </c>
      <c r="K33">
        <v>8</v>
      </c>
      <c r="L33" t="s">
        <v>40</v>
      </c>
      <c r="M33">
        <v>22</v>
      </c>
      <c r="N33" t="s">
        <v>41</v>
      </c>
      <c r="O33" t="s">
        <v>42</v>
      </c>
      <c r="P33" t="s">
        <v>43</v>
      </c>
      <c r="Q33">
        <v>1000</v>
      </c>
      <c r="R33" t="s">
        <v>44</v>
      </c>
      <c r="S33">
        <v>1591</v>
      </c>
      <c r="T33" t="s">
        <v>83</v>
      </c>
      <c r="U33">
        <v>2</v>
      </c>
      <c r="V33" t="s">
        <v>50</v>
      </c>
      <c r="W33" s="8">
        <v>506200.8</v>
      </c>
      <c r="X33" s="8">
        <v>0</v>
      </c>
      <c r="Y33" s="8">
        <v>16012.21</v>
      </c>
      <c r="Z33" s="8">
        <v>16012.21</v>
      </c>
      <c r="AA33" s="8">
        <v>16012.21</v>
      </c>
      <c r="AB33" s="8">
        <f t="shared" si="1"/>
        <v>0</v>
      </c>
      <c r="AC33" s="8">
        <v>15132.21</v>
      </c>
      <c r="AD33" s="12">
        <v>14252.21</v>
      </c>
      <c r="AE33" s="12">
        <v>490188.58999999997</v>
      </c>
      <c r="AF33" s="8">
        <v>0</v>
      </c>
      <c r="AG33" s="8">
        <v>0</v>
      </c>
      <c r="AH33" s="8">
        <v>0</v>
      </c>
      <c r="AI33" s="10">
        <f t="shared" si="2"/>
        <v>506200.8</v>
      </c>
    </row>
    <row r="34" spans="1:35" ht="14.65" hidden="1" customHeight="1" x14ac:dyDescent="0.3">
      <c r="A34" t="str">
        <f t="shared" si="0"/>
        <v>1.1-00-2105_218012_212216110</v>
      </c>
      <c r="B34" t="s">
        <v>32</v>
      </c>
      <c r="C34" s="7" t="s">
        <v>33</v>
      </c>
      <c r="D34" s="34" t="s">
        <v>486</v>
      </c>
      <c r="E34" t="s">
        <v>34</v>
      </c>
      <c r="F34" t="s">
        <v>35</v>
      </c>
      <c r="G34" t="s">
        <v>36</v>
      </c>
      <c r="H34" t="s">
        <v>37</v>
      </c>
      <c r="I34" t="s">
        <v>38</v>
      </c>
      <c r="J34" t="s">
        <v>39</v>
      </c>
      <c r="K34">
        <v>8</v>
      </c>
      <c r="L34" t="s">
        <v>40</v>
      </c>
      <c r="M34">
        <v>22</v>
      </c>
      <c r="N34" t="s">
        <v>41</v>
      </c>
      <c r="O34" t="s">
        <v>42</v>
      </c>
      <c r="P34" t="s">
        <v>43</v>
      </c>
      <c r="Q34">
        <v>1000</v>
      </c>
      <c r="R34" t="s">
        <v>44</v>
      </c>
      <c r="S34">
        <v>1611</v>
      </c>
      <c r="T34" t="s">
        <v>84</v>
      </c>
      <c r="U34">
        <v>0</v>
      </c>
      <c r="V34" t="s">
        <v>46</v>
      </c>
      <c r="W34" s="8">
        <v>20000000</v>
      </c>
      <c r="X34" s="8">
        <v>5000000</v>
      </c>
      <c r="Y34" s="8">
        <v>0</v>
      </c>
      <c r="Z34" s="8">
        <v>0</v>
      </c>
      <c r="AA34" s="8">
        <v>0</v>
      </c>
      <c r="AB34" s="8">
        <f t="shared" si="1"/>
        <v>0</v>
      </c>
      <c r="AC34" s="8">
        <v>0</v>
      </c>
      <c r="AD34" s="8">
        <v>0</v>
      </c>
      <c r="AE34" s="9">
        <v>20000000</v>
      </c>
      <c r="AF34" s="11">
        <v>20000000</v>
      </c>
      <c r="AG34" s="11">
        <v>0</v>
      </c>
      <c r="AH34" s="8">
        <v>0</v>
      </c>
      <c r="AI34" s="10">
        <f t="shared" ref="AI34:AI55" si="3">W34-AF34+AG34+AH34</f>
        <v>0</v>
      </c>
    </row>
    <row r="35" spans="1:35" ht="14.65" hidden="1" customHeight="1" x14ac:dyDescent="0.3">
      <c r="A35" t="str">
        <f t="shared" si="0"/>
        <v>2.6-01-2105_218012_212217110</v>
      </c>
      <c r="B35" t="s">
        <v>63</v>
      </c>
      <c r="C35" s="39" t="s">
        <v>64</v>
      </c>
      <c r="D35" s="34" t="s">
        <v>486</v>
      </c>
      <c r="E35" t="s">
        <v>34</v>
      </c>
      <c r="F35" t="s">
        <v>35</v>
      </c>
      <c r="G35" t="s">
        <v>36</v>
      </c>
      <c r="H35" t="s">
        <v>37</v>
      </c>
      <c r="I35" t="s">
        <v>38</v>
      </c>
      <c r="J35" t="s">
        <v>39</v>
      </c>
      <c r="K35">
        <v>8</v>
      </c>
      <c r="L35" t="s">
        <v>40</v>
      </c>
      <c r="M35">
        <v>22</v>
      </c>
      <c r="N35" t="s">
        <v>41</v>
      </c>
      <c r="O35" t="s">
        <v>42</v>
      </c>
      <c r="P35" t="s">
        <v>43</v>
      </c>
      <c r="Q35">
        <v>1000</v>
      </c>
      <c r="R35" t="s">
        <v>44</v>
      </c>
      <c r="S35">
        <v>1711</v>
      </c>
      <c r="T35" t="s">
        <v>65</v>
      </c>
      <c r="U35">
        <v>0</v>
      </c>
      <c r="V35" t="s">
        <v>46</v>
      </c>
      <c r="W35" s="8">
        <v>22000000</v>
      </c>
      <c r="X35" s="8">
        <v>0</v>
      </c>
      <c r="Y35" s="8">
        <v>12145781.35</v>
      </c>
      <c r="Z35" s="8">
        <v>12145781.35</v>
      </c>
      <c r="AA35" s="8">
        <v>12145781.35</v>
      </c>
      <c r="AB35" s="8">
        <f t="shared" si="1"/>
        <v>0</v>
      </c>
      <c r="AC35" s="8">
        <v>12145781.35</v>
      </c>
      <c r="AD35" s="8">
        <v>12145781.35</v>
      </c>
      <c r="AE35" s="9">
        <v>9854218.6500000004</v>
      </c>
      <c r="AF35" s="8">
        <v>0</v>
      </c>
      <c r="AG35" s="8">
        <v>0</v>
      </c>
      <c r="AH35" s="8">
        <v>0</v>
      </c>
      <c r="AI35" s="10">
        <f t="shared" si="3"/>
        <v>22000000</v>
      </c>
    </row>
    <row r="36" spans="1:35" ht="14.65" hidden="1" customHeight="1" x14ac:dyDescent="0.3">
      <c r="A36" t="str">
        <f t="shared" si="0"/>
        <v>1.1-00-2105_218012_212221110</v>
      </c>
      <c r="B36" s="39" t="s">
        <v>32</v>
      </c>
      <c r="C36" s="7" t="s">
        <v>33</v>
      </c>
      <c r="D36" s="34" t="s">
        <v>486</v>
      </c>
      <c r="E36" s="39" t="s">
        <v>34</v>
      </c>
      <c r="F36" s="39" t="s">
        <v>35</v>
      </c>
      <c r="G36" s="39" t="s">
        <v>36</v>
      </c>
      <c r="H36" s="39" t="s">
        <v>37</v>
      </c>
      <c r="I36" s="39" t="s">
        <v>38</v>
      </c>
      <c r="J36" s="39" t="s">
        <v>39</v>
      </c>
      <c r="K36" s="39">
        <v>8</v>
      </c>
      <c r="L36" s="39" t="s">
        <v>40</v>
      </c>
      <c r="M36" s="39">
        <v>22</v>
      </c>
      <c r="N36" s="39" t="s">
        <v>41</v>
      </c>
      <c r="O36" s="39" t="s">
        <v>42</v>
      </c>
      <c r="P36" s="39" t="s">
        <v>43</v>
      </c>
      <c r="Q36" s="39">
        <v>2000</v>
      </c>
      <c r="R36" s="39" t="s">
        <v>95</v>
      </c>
      <c r="S36" s="39">
        <v>2111</v>
      </c>
      <c r="T36" s="39" t="s">
        <v>100</v>
      </c>
      <c r="U36" s="39">
        <v>0</v>
      </c>
      <c r="V36" s="39" t="s">
        <v>46</v>
      </c>
      <c r="W36" s="8">
        <v>1465985.69</v>
      </c>
      <c r="X36" s="8">
        <v>1300000</v>
      </c>
      <c r="Y36" s="8">
        <v>1846819</v>
      </c>
      <c r="Z36" s="8">
        <v>1846819</v>
      </c>
      <c r="AA36" s="8">
        <v>1837286.13</v>
      </c>
      <c r="AB36" s="8">
        <f t="shared" si="1"/>
        <v>9532.8700000001118</v>
      </c>
      <c r="AC36" s="8">
        <v>1837286.13</v>
      </c>
      <c r="AD36" s="16">
        <v>603250.85</v>
      </c>
      <c r="AE36" s="16">
        <v>-380833.31000000006</v>
      </c>
      <c r="AF36" s="8">
        <v>0</v>
      </c>
      <c r="AG36" s="8">
        <v>380833.31</v>
      </c>
      <c r="AH36" s="8">
        <v>0</v>
      </c>
      <c r="AI36" s="10">
        <f t="shared" si="3"/>
        <v>1846819</v>
      </c>
    </row>
    <row r="37" spans="1:35" ht="14.65" hidden="1" customHeight="1" x14ac:dyDescent="0.3">
      <c r="A37" t="str">
        <f t="shared" si="0"/>
        <v>1.1-00-2104_218011_212021110</v>
      </c>
      <c r="B37" s="39" t="s">
        <v>32</v>
      </c>
      <c r="C37" s="7" t="s">
        <v>33</v>
      </c>
      <c r="D37" s="34" t="s">
        <v>486</v>
      </c>
      <c r="E37" s="39" t="s">
        <v>34</v>
      </c>
      <c r="F37" s="39" t="s">
        <v>35</v>
      </c>
      <c r="G37" s="39" t="s">
        <v>36</v>
      </c>
      <c r="H37" s="39" t="s">
        <v>37</v>
      </c>
      <c r="I37" s="39" t="s">
        <v>104</v>
      </c>
      <c r="J37" s="39" t="s">
        <v>105</v>
      </c>
      <c r="K37" s="39">
        <v>8</v>
      </c>
      <c r="L37" s="39" t="s">
        <v>40</v>
      </c>
      <c r="M37" s="39">
        <v>20</v>
      </c>
      <c r="N37" s="39" t="s">
        <v>106</v>
      </c>
      <c r="O37" s="39" t="s">
        <v>107</v>
      </c>
      <c r="P37" s="39" t="s">
        <v>108</v>
      </c>
      <c r="Q37" s="39">
        <v>2000</v>
      </c>
      <c r="R37" s="39" t="s">
        <v>95</v>
      </c>
      <c r="S37" s="39">
        <v>2111</v>
      </c>
      <c r="T37" s="39" t="s">
        <v>100</v>
      </c>
      <c r="U37" s="39">
        <v>0</v>
      </c>
      <c r="V37" s="39" t="s">
        <v>46</v>
      </c>
      <c r="W37" s="8">
        <v>17690.400000000001</v>
      </c>
      <c r="X37" s="8">
        <v>0</v>
      </c>
      <c r="Y37" s="8">
        <v>15690.4</v>
      </c>
      <c r="Z37" s="8">
        <v>15690.4</v>
      </c>
      <c r="AA37" s="8">
        <v>2690.4</v>
      </c>
      <c r="AB37" s="8">
        <f t="shared" si="1"/>
        <v>13000</v>
      </c>
      <c r="AC37" s="8">
        <v>2690.4</v>
      </c>
      <c r="AD37" s="16">
        <v>2690.4</v>
      </c>
      <c r="AE37" s="16">
        <v>2000.0000000000018</v>
      </c>
      <c r="AF37" s="8">
        <v>2000</v>
      </c>
      <c r="AG37" s="8">
        <v>0</v>
      </c>
      <c r="AH37" s="8">
        <v>0</v>
      </c>
      <c r="AI37" s="10">
        <f t="shared" si="3"/>
        <v>15690.400000000001</v>
      </c>
    </row>
    <row r="38" spans="1:35" ht="14.65" hidden="1" customHeight="1" x14ac:dyDescent="0.3">
      <c r="A38" t="str">
        <f t="shared" si="0"/>
        <v>1.1-00-2102_216008_211221110</v>
      </c>
      <c r="B38" t="s">
        <v>32</v>
      </c>
      <c r="C38" s="7" t="s">
        <v>33</v>
      </c>
      <c r="D38" s="34" t="s">
        <v>486</v>
      </c>
      <c r="E38" t="s">
        <v>109</v>
      </c>
      <c r="F38" t="s">
        <v>110</v>
      </c>
      <c r="G38" t="s">
        <v>111</v>
      </c>
      <c r="H38" t="s">
        <v>112</v>
      </c>
      <c r="I38" t="s">
        <v>68</v>
      </c>
      <c r="J38" t="s">
        <v>69</v>
      </c>
      <c r="K38">
        <v>6</v>
      </c>
      <c r="L38" t="s">
        <v>113</v>
      </c>
      <c r="M38">
        <v>12</v>
      </c>
      <c r="N38" t="s">
        <v>114</v>
      </c>
      <c r="O38" t="s">
        <v>115</v>
      </c>
      <c r="P38" t="s">
        <v>116</v>
      </c>
      <c r="Q38">
        <v>2000</v>
      </c>
      <c r="R38" t="s">
        <v>95</v>
      </c>
      <c r="S38">
        <v>2111</v>
      </c>
      <c r="T38" t="s">
        <v>100</v>
      </c>
      <c r="U38">
        <v>0</v>
      </c>
      <c r="V38" t="s">
        <v>46</v>
      </c>
      <c r="W38" s="8">
        <v>0</v>
      </c>
      <c r="X38" s="8">
        <v>5000</v>
      </c>
      <c r="Y38" s="8">
        <v>0</v>
      </c>
      <c r="Z38" s="8">
        <v>0</v>
      </c>
      <c r="AA38" s="8">
        <v>0</v>
      </c>
      <c r="AB38" s="8">
        <f t="shared" si="1"/>
        <v>0</v>
      </c>
      <c r="AC38" s="8">
        <v>0</v>
      </c>
      <c r="AD38" s="8">
        <v>0</v>
      </c>
      <c r="AE38" s="9">
        <v>0</v>
      </c>
      <c r="AF38" s="8">
        <v>0</v>
      </c>
      <c r="AG38" s="8">
        <v>0</v>
      </c>
      <c r="AH38" s="8">
        <v>0</v>
      </c>
      <c r="AI38" s="10">
        <f t="shared" si="3"/>
        <v>0</v>
      </c>
    </row>
    <row r="39" spans="1:35" ht="14.65" hidden="1" customHeight="1" x14ac:dyDescent="0.3">
      <c r="A39" t="str">
        <f t="shared" si="0"/>
        <v>1.1-00-2117_215035_215721110</v>
      </c>
      <c r="B39" s="39" t="s">
        <v>32</v>
      </c>
      <c r="C39" s="7" t="s">
        <v>33</v>
      </c>
      <c r="D39" s="34" t="s">
        <v>486</v>
      </c>
      <c r="E39" s="39" t="s">
        <v>117</v>
      </c>
      <c r="F39" s="39" t="s">
        <v>118</v>
      </c>
      <c r="G39" s="39" t="s">
        <v>111</v>
      </c>
      <c r="H39" s="39" t="s">
        <v>112</v>
      </c>
      <c r="I39" s="39" t="s">
        <v>119</v>
      </c>
      <c r="J39" s="39" t="s">
        <v>120</v>
      </c>
      <c r="K39" s="39">
        <v>5</v>
      </c>
      <c r="L39" s="39" t="s">
        <v>121</v>
      </c>
      <c r="M39" s="39">
        <v>57</v>
      </c>
      <c r="N39" s="39" t="s">
        <v>122</v>
      </c>
      <c r="O39" s="39" t="s">
        <v>123</v>
      </c>
      <c r="P39" s="39" t="s">
        <v>124</v>
      </c>
      <c r="Q39" s="39">
        <v>2000</v>
      </c>
      <c r="R39" s="39" t="s">
        <v>95</v>
      </c>
      <c r="S39" s="39">
        <v>2111</v>
      </c>
      <c r="T39" s="39" t="s">
        <v>100</v>
      </c>
      <c r="U39" s="39">
        <v>0</v>
      </c>
      <c r="V39" s="39" t="s">
        <v>46</v>
      </c>
      <c r="W39" s="8">
        <v>0</v>
      </c>
      <c r="X39" s="8">
        <v>0</v>
      </c>
      <c r="Y39" s="8">
        <v>0</v>
      </c>
      <c r="Z39" s="8">
        <v>0</v>
      </c>
      <c r="AA39" s="8">
        <v>0</v>
      </c>
      <c r="AB39" s="8">
        <f t="shared" si="1"/>
        <v>0</v>
      </c>
      <c r="AC39" s="8">
        <v>0</v>
      </c>
      <c r="AD39" s="8">
        <v>0</v>
      </c>
      <c r="AE39" s="9">
        <v>0</v>
      </c>
      <c r="AF39" s="8">
        <v>0</v>
      </c>
      <c r="AG39" s="8">
        <v>0</v>
      </c>
      <c r="AH39" s="8">
        <v>0</v>
      </c>
      <c r="AI39" s="10">
        <f t="shared" si="3"/>
        <v>0</v>
      </c>
    </row>
    <row r="40" spans="1:35" ht="14.65" hidden="1" customHeight="1" x14ac:dyDescent="0.3">
      <c r="A40" t="str">
        <f t="shared" si="0"/>
        <v>1.1-00-2101_219004_21721110</v>
      </c>
      <c r="B40" t="s">
        <v>32</v>
      </c>
      <c r="C40" s="7" t="s">
        <v>33</v>
      </c>
      <c r="D40" s="34" t="s">
        <v>486</v>
      </c>
      <c r="E40" t="s">
        <v>34</v>
      </c>
      <c r="F40" t="s">
        <v>35</v>
      </c>
      <c r="G40" t="s">
        <v>125</v>
      </c>
      <c r="H40" t="s">
        <v>126</v>
      </c>
      <c r="I40" t="s">
        <v>127</v>
      </c>
      <c r="J40" t="s">
        <v>128</v>
      </c>
      <c r="K40">
        <v>9</v>
      </c>
      <c r="L40" t="s">
        <v>129</v>
      </c>
      <c r="M40">
        <v>7</v>
      </c>
      <c r="N40" t="s">
        <v>130</v>
      </c>
      <c r="O40" t="s">
        <v>131</v>
      </c>
      <c r="P40" t="s">
        <v>132</v>
      </c>
      <c r="Q40">
        <v>2000</v>
      </c>
      <c r="R40" t="s">
        <v>95</v>
      </c>
      <c r="S40">
        <v>2111</v>
      </c>
      <c r="T40" t="s">
        <v>100</v>
      </c>
      <c r="U40">
        <v>0</v>
      </c>
      <c r="V40" t="s">
        <v>46</v>
      </c>
      <c r="W40" s="8">
        <v>42997.79</v>
      </c>
      <c r="X40" s="8">
        <v>0</v>
      </c>
      <c r="Y40" s="8">
        <v>42997.79</v>
      </c>
      <c r="Z40" s="8">
        <v>41849.39</v>
      </c>
      <c r="AA40" s="8">
        <v>41849.39</v>
      </c>
      <c r="AB40" s="8">
        <f t="shared" si="1"/>
        <v>0</v>
      </c>
      <c r="AC40" s="8">
        <v>41849.39</v>
      </c>
      <c r="AD40" s="8">
        <v>36553.99</v>
      </c>
      <c r="AE40" s="9">
        <v>0</v>
      </c>
      <c r="AF40" s="8">
        <v>0</v>
      </c>
      <c r="AG40" s="8">
        <v>0</v>
      </c>
      <c r="AH40" s="8">
        <v>0</v>
      </c>
      <c r="AI40" s="10">
        <f t="shared" si="3"/>
        <v>42997.79</v>
      </c>
    </row>
    <row r="41" spans="1:35" ht="14.65" hidden="1" customHeight="1" x14ac:dyDescent="0.3">
      <c r="A41" t="str">
        <f t="shared" si="0"/>
        <v>2.6-06-2102_211007_211021111</v>
      </c>
      <c r="B41" t="s">
        <v>51</v>
      </c>
      <c r="C41" s="39" t="s">
        <v>52</v>
      </c>
      <c r="D41" s="34" t="s">
        <v>486</v>
      </c>
      <c r="E41" t="s">
        <v>34</v>
      </c>
      <c r="F41" t="s">
        <v>35</v>
      </c>
      <c r="G41" t="s">
        <v>66</v>
      </c>
      <c r="H41" t="s">
        <v>67</v>
      </c>
      <c r="I41" t="s">
        <v>68</v>
      </c>
      <c r="J41" t="s">
        <v>69</v>
      </c>
      <c r="K41">
        <v>1</v>
      </c>
      <c r="L41" t="s">
        <v>70</v>
      </c>
      <c r="M41">
        <v>10</v>
      </c>
      <c r="N41" t="s">
        <v>71</v>
      </c>
      <c r="O41" t="s">
        <v>72</v>
      </c>
      <c r="P41" t="s">
        <v>73</v>
      </c>
      <c r="Q41">
        <v>2000</v>
      </c>
      <c r="R41" t="s">
        <v>95</v>
      </c>
      <c r="S41">
        <v>2111</v>
      </c>
      <c r="T41" t="s">
        <v>100</v>
      </c>
      <c r="U41">
        <v>1</v>
      </c>
      <c r="V41" t="s">
        <v>54</v>
      </c>
      <c r="W41" s="8">
        <v>3973.12</v>
      </c>
      <c r="X41" s="8">
        <v>0</v>
      </c>
      <c r="Y41" s="8">
        <v>3908.97</v>
      </c>
      <c r="Z41" s="8">
        <v>3908.97</v>
      </c>
      <c r="AA41" s="8">
        <v>3908.97</v>
      </c>
      <c r="AB41" s="8">
        <f t="shared" si="1"/>
        <v>0</v>
      </c>
      <c r="AC41" s="8">
        <v>3908.97</v>
      </c>
      <c r="AD41" s="8">
        <v>3908.97</v>
      </c>
      <c r="AE41" s="9">
        <v>64.150000000000091</v>
      </c>
      <c r="AF41" s="8">
        <v>64.150000000000006</v>
      </c>
      <c r="AG41" s="8">
        <v>0</v>
      </c>
      <c r="AH41" s="8">
        <v>0</v>
      </c>
      <c r="AI41" s="10">
        <f t="shared" si="3"/>
        <v>3908.97</v>
      </c>
    </row>
    <row r="42" spans="1:35" ht="14.65" hidden="1" customHeight="1" x14ac:dyDescent="0.3">
      <c r="A42" t="str">
        <f t="shared" si="0"/>
        <v>2.6-06-2102_211007_211021112</v>
      </c>
      <c r="B42" t="s">
        <v>51</v>
      </c>
      <c r="C42" s="39" t="s">
        <v>52</v>
      </c>
      <c r="D42" s="34" t="s">
        <v>486</v>
      </c>
      <c r="E42" t="s">
        <v>34</v>
      </c>
      <c r="F42" t="s">
        <v>35</v>
      </c>
      <c r="G42" t="s">
        <v>66</v>
      </c>
      <c r="H42" t="s">
        <v>67</v>
      </c>
      <c r="I42" t="s">
        <v>68</v>
      </c>
      <c r="J42" t="s">
        <v>69</v>
      </c>
      <c r="K42">
        <v>1</v>
      </c>
      <c r="L42" t="s">
        <v>70</v>
      </c>
      <c r="M42">
        <v>10</v>
      </c>
      <c r="N42" t="s">
        <v>71</v>
      </c>
      <c r="O42" t="s">
        <v>72</v>
      </c>
      <c r="P42" t="s">
        <v>73</v>
      </c>
      <c r="Q42">
        <v>2000</v>
      </c>
      <c r="R42" t="s">
        <v>95</v>
      </c>
      <c r="S42">
        <v>2111</v>
      </c>
      <c r="T42" t="s">
        <v>100</v>
      </c>
      <c r="U42">
        <v>2</v>
      </c>
      <c r="V42" t="s">
        <v>55</v>
      </c>
      <c r="W42" s="8">
        <v>3879.48</v>
      </c>
      <c r="X42" s="8">
        <v>0</v>
      </c>
      <c r="Y42" s="8">
        <v>3879.48</v>
      </c>
      <c r="Z42" s="8">
        <v>3879.48</v>
      </c>
      <c r="AA42" s="8">
        <v>3879.48</v>
      </c>
      <c r="AB42" s="8">
        <f t="shared" si="1"/>
        <v>0</v>
      </c>
      <c r="AC42" s="8">
        <v>3879.48</v>
      </c>
      <c r="AD42" s="8">
        <v>3879.48</v>
      </c>
      <c r="AE42" s="9">
        <v>0</v>
      </c>
      <c r="AF42" s="8">
        <v>0</v>
      </c>
      <c r="AG42" s="8">
        <v>0</v>
      </c>
      <c r="AH42" s="8">
        <v>0</v>
      </c>
      <c r="AI42" s="10">
        <f t="shared" si="3"/>
        <v>3879.48</v>
      </c>
    </row>
    <row r="43" spans="1:35" ht="14.65" hidden="1" customHeight="1" x14ac:dyDescent="0.3">
      <c r="A43" t="str">
        <f t="shared" si="0"/>
        <v>2.6-06-2102_211007_211021113</v>
      </c>
      <c r="B43" t="s">
        <v>51</v>
      </c>
      <c r="C43" s="39" t="s">
        <v>52</v>
      </c>
      <c r="D43" s="34" t="s">
        <v>486</v>
      </c>
      <c r="E43" t="s">
        <v>34</v>
      </c>
      <c r="F43" t="s">
        <v>35</v>
      </c>
      <c r="G43" t="s">
        <v>66</v>
      </c>
      <c r="H43" t="s">
        <v>67</v>
      </c>
      <c r="I43" t="s">
        <v>68</v>
      </c>
      <c r="J43" t="s">
        <v>69</v>
      </c>
      <c r="K43">
        <v>1</v>
      </c>
      <c r="L43" t="s">
        <v>70</v>
      </c>
      <c r="M43">
        <v>10</v>
      </c>
      <c r="N43" t="s">
        <v>71</v>
      </c>
      <c r="O43" t="s">
        <v>72</v>
      </c>
      <c r="P43" t="s">
        <v>73</v>
      </c>
      <c r="Q43">
        <v>2000</v>
      </c>
      <c r="R43" t="s">
        <v>95</v>
      </c>
      <c r="S43">
        <v>2111</v>
      </c>
      <c r="T43" t="s">
        <v>100</v>
      </c>
      <c r="U43">
        <v>3</v>
      </c>
      <c r="V43" t="s">
        <v>56</v>
      </c>
      <c r="W43" s="8">
        <v>13689.74</v>
      </c>
      <c r="X43" s="8">
        <v>0</v>
      </c>
      <c r="Y43" s="8">
        <v>13689.74</v>
      </c>
      <c r="Z43" s="8">
        <v>13689.74</v>
      </c>
      <c r="AA43" s="8">
        <v>13689.74</v>
      </c>
      <c r="AB43" s="8">
        <f t="shared" si="1"/>
        <v>0</v>
      </c>
      <c r="AC43" s="8">
        <v>13689.74</v>
      </c>
      <c r="AD43" s="8">
        <v>13689.74</v>
      </c>
      <c r="AE43" s="9">
        <v>0</v>
      </c>
      <c r="AF43" s="8">
        <v>0</v>
      </c>
      <c r="AG43" s="8">
        <v>0</v>
      </c>
      <c r="AH43" s="8">
        <v>0</v>
      </c>
      <c r="AI43" s="10">
        <f t="shared" si="3"/>
        <v>13689.74</v>
      </c>
    </row>
    <row r="44" spans="1:35" ht="14.65" hidden="1" customHeight="1" x14ac:dyDescent="0.3">
      <c r="A44" t="str">
        <f t="shared" si="0"/>
        <v>1.1-00-2117_215035_215721210</v>
      </c>
      <c r="B44" t="s">
        <v>32</v>
      </c>
      <c r="C44" s="7" t="s">
        <v>33</v>
      </c>
      <c r="D44" s="34" t="s">
        <v>486</v>
      </c>
      <c r="E44" t="s">
        <v>117</v>
      </c>
      <c r="F44" t="s">
        <v>118</v>
      </c>
      <c r="G44" t="s">
        <v>111</v>
      </c>
      <c r="H44" t="s">
        <v>112</v>
      </c>
      <c r="I44" t="s">
        <v>119</v>
      </c>
      <c r="J44" t="s">
        <v>120</v>
      </c>
      <c r="K44">
        <v>5</v>
      </c>
      <c r="L44" t="s">
        <v>121</v>
      </c>
      <c r="M44">
        <v>57</v>
      </c>
      <c r="N44" t="s">
        <v>122</v>
      </c>
      <c r="O44" t="s">
        <v>123</v>
      </c>
      <c r="P44" t="s">
        <v>124</v>
      </c>
      <c r="Q44">
        <v>2000</v>
      </c>
      <c r="R44" t="s">
        <v>95</v>
      </c>
      <c r="S44">
        <v>2121</v>
      </c>
      <c r="T44" t="s">
        <v>133</v>
      </c>
      <c r="U44">
        <v>0</v>
      </c>
      <c r="V44" t="s">
        <v>46</v>
      </c>
      <c r="W44" s="8">
        <v>5786.94</v>
      </c>
      <c r="X44" s="8">
        <v>0</v>
      </c>
      <c r="Y44" s="8">
        <v>5786.94</v>
      </c>
      <c r="Z44" s="8">
        <v>5786.94</v>
      </c>
      <c r="AA44" s="8">
        <v>5786.94</v>
      </c>
      <c r="AB44" s="8">
        <f t="shared" si="1"/>
        <v>0</v>
      </c>
      <c r="AC44" s="8">
        <v>5786.94</v>
      </c>
      <c r="AD44" s="8">
        <v>5786.94</v>
      </c>
      <c r="AE44" s="9">
        <v>0</v>
      </c>
      <c r="AF44" s="8">
        <v>0</v>
      </c>
      <c r="AG44" s="8">
        <v>0</v>
      </c>
      <c r="AH44" s="8">
        <v>0</v>
      </c>
      <c r="AI44" s="10">
        <f t="shared" si="3"/>
        <v>5786.94</v>
      </c>
    </row>
    <row r="45" spans="1:35" ht="14.65" hidden="1" customHeight="1" x14ac:dyDescent="0.3">
      <c r="A45" t="str">
        <f t="shared" si="0"/>
        <v>1.1-00-2108_213022_214121410</v>
      </c>
      <c r="B45" t="s">
        <v>32</v>
      </c>
      <c r="C45" s="7" t="s">
        <v>33</v>
      </c>
      <c r="D45" s="34" t="s">
        <v>486</v>
      </c>
      <c r="E45" t="s">
        <v>134</v>
      </c>
      <c r="F45" t="s">
        <v>135</v>
      </c>
      <c r="G45" t="s">
        <v>111</v>
      </c>
      <c r="H45" t="s">
        <v>112</v>
      </c>
      <c r="I45" t="s">
        <v>136</v>
      </c>
      <c r="J45" t="s">
        <v>137</v>
      </c>
      <c r="K45">
        <v>3</v>
      </c>
      <c r="L45" t="s">
        <v>138</v>
      </c>
      <c r="M45">
        <v>41</v>
      </c>
      <c r="N45" t="s">
        <v>139</v>
      </c>
      <c r="O45" t="s">
        <v>140</v>
      </c>
      <c r="P45" t="s">
        <v>141</v>
      </c>
      <c r="Q45">
        <v>2000</v>
      </c>
      <c r="R45" t="s">
        <v>95</v>
      </c>
      <c r="S45">
        <v>2141</v>
      </c>
      <c r="T45" t="s">
        <v>142</v>
      </c>
      <c r="U45">
        <v>0</v>
      </c>
      <c r="V45" t="s">
        <v>46</v>
      </c>
      <c r="W45" s="8">
        <v>20550.560000000001</v>
      </c>
      <c r="X45" s="8">
        <v>0</v>
      </c>
      <c r="Y45" s="8">
        <v>20550.560000000001</v>
      </c>
      <c r="Z45" s="8">
        <v>20550.560000000001</v>
      </c>
      <c r="AA45" s="8">
        <v>20550.560000000001</v>
      </c>
      <c r="AB45" s="8">
        <f t="shared" si="1"/>
        <v>0</v>
      </c>
      <c r="AC45" s="8">
        <v>20550.560000000001</v>
      </c>
      <c r="AD45" s="8">
        <v>5452</v>
      </c>
      <c r="AE45" s="9">
        <v>0</v>
      </c>
      <c r="AF45" s="8">
        <v>0</v>
      </c>
      <c r="AG45" s="8">
        <v>0</v>
      </c>
      <c r="AH45" s="8">
        <v>0</v>
      </c>
      <c r="AI45" s="10">
        <f t="shared" si="3"/>
        <v>20550.560000000001</v>
      </c>
    </row>
    <row r="46" spans="1:35" ht="14.65" hidden="1" customHeight="1" x14ac:dyDescent="0.3">
      <c r="A46" t="str">
        <f t="shared" si="0"/>
        <v>1.1-00-2101_218003_21521410</v>
      </c>
      <c r="B46" t="s">
        <v>32</v>
      </c>
      <c r="C46" s="7" t="s">
        <v>33</v>
      </c>
      <c r="D46" s="34" t="s">
        <v>486</v>
      </c>
      <c r="E46" t="s">
        <v>143</v>
      </c>
      <c r="F46" t="s">
        <v>144</v>
      </c>
      <c r="G46" t="s">
        <v>125</v>
      </c>
      <c r="H46" t="s">
        <v>126</v>
      </c>
      <c r="I46" t="s">
        <v>127</v>
      </c>
      <c r="J46" t="s">
        <v>128</v>
      </c>
      <c r="K46">
        <v>8</v>
      </c>
      <c r="L46" t="s">
        <v>40</v>
      </c>
      <c r="M46">
        <v>5</v>
      </c>
      <c r="N46" t="s">
        <v>145</v>
      </c>
      <c r="O46" t="s">
        <v>146</v>
      </c>
      <c r="P46" t="s">
        <v>147</v>
      </c>
      <c r="Q46">
        <v>2000</v>
      </c>
      <c r="R46" t="s">
        <v>95</v>
      </c>
      <c r="S46">
        <v>2141</v>
      </c>
      <c r="T46" t="s">
        <v>142</v>
      </c>
      <c r="U46">
        <v>0</v>
      </c>
      <c r="V46" t="s">
        <v>46</v>
      </c>
      <c r="W46" s="8">
        <v>36502.400000000001</v>
      </c>
      <c r="X46" s="8">
        <v>0</v>
      </c>
      <c r="Y46" s="8">
        <v>36502.400000000001</v>
      </c>
      <c r="Z46" s="8">
        <v>36502.400000000001</v>
      </c>
      <c r="AA46" s="8">
        <v>36502.400000000001</v>
      </c>
      <c r="AB46" s="8">
        <f t="shared" si="1"/>
        <v>0</v>
      </c>
      <c r="AC46" s="8">
        <v>36502.400000000001</v>
      </c>
      <c r="AD46" s="8">
        <v>30990.43</v>
      </c>
      <c r="AE46" s="9">
        <v>0</v>
      </c>
      <c r="AF46" s="8">
        <v>0</v>
      </c>
      <c r="AG46" s="8">
        <v>0</v>
      </c>
      <c r="AH46" s="8">
        <v>0</v>
      </c>
      <c r="AI46" s="10">
        <f t="shared" si="3"/>
        <v>36502.400000000001</v>
      </c>
    </row>
    <row r="47" spans="1:35" ht="14.65" hidden="1" customHeight="1" x14ac:dyDescent="0.3">
      <c r="A47" t="str">
        <f t="shared" si="0"/>
        <v>1.1-00-2105_218012_212121410</v>
      </c>
      <c r="B47" t="s">
        <v>32</v>
      </c>
      <c r="C47" s="7" t="s">
        <v>33</v>
      </c>
      <c r="D47" s="34" t="s">
        <v>486</v>
      </c>
      <c r="E47" t="s">
        <v>34</v>
      </c>
      <c r="F47" t="s">
        <v>35</v>
      </c>
      <c r="G47" t="s">
        <v>36</v>
      </c>
      <c r="H47" t="s">
        <v>37</v>
      </c>
      <c r="I47" t="s">
        <v>38</v>
      </c>
      <c r="J47" t="s">
        <v>39</v>
      </c>
      <c r="K47">
        <v>8</v>
      </c>
      <c r="L47" t="s">
        <v>40</v>
      </c>
      <c r="M47">
        <v>21</v>
      </c>
      <c r="N47" t="s">
        <v>150</v>
      </c>
      <c r="O47" t="s">
        <v>42</v>
      </c>
      <c r="P47" t="s">
        <v>43</v>
      </c>
      <c r="Q47">
        <v>2000</v>
      </c>
      <c r="R47" t="s">
        <v>95</v>
      </c>
      <c r="S47">
        <v>2141</v>
      </c>
      <c r="T47" t="s">
        <v>142</v>
      </c>
      <c r="U47">
        <v>0</v>
      </c>
      <c r="V47" t="s">
        <v>46</v>
      </c>
      <c r="W47" s="8">
        <v>4959.01</v>
      </c>
      <c r="X47" s="8">
        <v>0</v>
      </c>
      <c r="Y47" s="8">
        <v>4959.01</v>
      </c>
      <c r="Z47" s="8">
        <v>4959.01</v>
      </c>
      <c r="AA47" s="8">
        <v>4959.01</v>
      </c>
      <c r="AB47" s="8">
        <f t="shared" si="1"/>
        <v>0</v>
      </c>
      <c r="AC47" s="8">
        <v>4959.01</v>
      </c>
      <c r="AD47" s="8">
        <v>4959.01</v>
      </c>
      <c r="AE47" s="9">
        <v>0</v>
      </c>
      <c r="AF47" s="8">
        <v>0</v>
      </c>
      <c r="AG47" s="8">
        <v>0</v>
      </c>
      <c r="AH47" s="8">
        <v>0</v>
      </c>
      <c r="AI47" s="10">
        <f t="shared" si="3"/>
        <v>4959.01</v>
      </c>
    </row>
    <row r="48" spans="1:35" ht="14.65" hidden="1" customHeight="1" x14ac:dyDescent="0.3">
      <c r="A48" t="str">
        <f t="shared" si="0"/>
        <v>2.6-05-2108_213022_214121411</v>
      </c>
      <c r="B48" s="39" t="s">
        <v>200</v>
      </c>
      <c r="C48" s="39" t="s">
        <v>201</v>
      </c>
      <c r="D48" s="34" t="s">
        <v>486</v>
      </c>
      <c r="E48" s="39" t="s">
        <v>134</v>
      </c>
      <c r="F48" s="39" t="s">
        <v>135</v>
      </c>
      <c r="G48" s="39" t="s">
        <v>111</v>
      </c>
      <c r="H48" s="39" t="s">
        <v>112</v>
      </c>
      <c r="I48" s="39" t="s">
        <v>136</v>
      </c>
      <c r="J48" s="39" t="s">
        <v>137</v>
      </c>
      <c r="K48" s="39">
        <v>3</v>
      </c>
      <c r="L48" s="39" t="s">
        <v>138</v>
      </c>
      <c r="M48" s="39">
        <v>41</v>
      </c>
      <c r="N48" s="39" t="s">
        <v>139</v>
      </c>
      <c r="O48" s="39" t="s">
        <v>140</v>
      </c>
      <c r="P48" s="39" t="s">
        <v>141</v>
      </c>
      <c r="Q48" s="39">
        <v>2000</v>
      </c>
      <c r="R48" s="39" t="s">
        <v>95</v>
      </c>
      <c r="S48" s="39">
        <v>2141</v>
      </c>
      <c r="T48" s="39" t="s">
        <v>142</v>
      </c>
      <c r="U48" s="39">
        <v>1</v>
      </c>
      <c r="V48" s="39" t="s">
        <v>202</v>
      </c>
      <c r="W48" s="8">
        <v>3600</v>
      </c>
      <c r="X48" s="8">
        <v>0</v>
      </c>
      <c r="Y48" s="8">
        <v>3599.99</v>
      </c>
      <c r="Z48" s="8">
        <v>3599.99</v>
      </c>
      <c r="AA48" s="8">
        <v>3599.99</v>
      </c>
      <c r="AB48" s="8">
        <f t="shared" si="1"/>
        <v>0</v>
      </c>
      <c r="AC48" s="8">
        <v>3599.99</v>
      </c>
      <c r="AD48" s="8">
        <v>3599.99</v>
      </c>
      <c r="AE48" s="9">
        <v>1.0000000000218279E-2</v>
      </c>
      <c r="AF48" s="8">
        <v>0.01</v>
      </c>
      <c r="AG48" s="8">
        <v>0</v>
      </c>
      <c r="AH48" s="8">
        <v>0</v>
      </c>
      <c r="AI48" s="10">
        <f t="shared" si="3"/>
        <v>3599.99</v>
      </c>
    </row>
    <row r="49" spans="1:35" ht="14.65" hidden="1" customHeight="1" x14ac:dyDescent="0.3">
      <c r="A49" t="str">
        <f t="shared" si="0"/>
        <v>1.1-00-2103_211010_211721510</v>
      </c>
      <c r="B49" s="39" t="s">
        <v>32</v>
      </c>
      <c r="C49" s="7" t="s">
        <v>33</v>
      </c>
      <c r="D49" s="34" t="s">
        <v>486</v>
      </c>
      <c r="E49" s="39" t="s">
        <v>152</v>
      </c>
      <c r="F49" s="39" t="s">
        <v>153</v>
      </c>
      <c r="G49" s="39" t="s">
        <v>66</v>
      </c>
      <c r="H49" s="39" t="s">
        <v>67</v>
      </c>
      <c r="I49" s="39" t="s">
        <v>154</v>
      </c>
      <c r="J49" s="39" t="s">
        <v>155</v>
      </c>
      <c r="K49" s="39">
        <v>1</v>
      </c>
      <c r="L49" s="39" t="s">
        <v>70</v>
      </c>
      <c r="M49" s="39">
        <v>17</v>
      </c>
      <c r="N49" s="39" t="s">
        <v>156</v>
      </c>
      <c r="O49" s="39" t="s">
        <v>157</v>
      </c>
      <c r="P49" s="39" t="s">
        <v>158</v>
      </c>
      <c r="Q49" s="39">
        <v>2000</v>
      </c>
      <c r="R49" s="39" t="s">
        <v>95</v>
      </c>
      <c r="S49" s="39">
        <v>2151</v>
      </c>
      <c r="T49" s="39" t="s">
        <v>159</v>
      </c>
      <c r="U49" s="39">
        <v>0</v>
      </c>
      <c r="V49" s="39" t="s">
        <v>46</v>
      </c>
      <c r="W49" s="8">
        <v>0</v>
      </c>
      <c r="X49" s="8">
        <v>0</v>
      </c>
      <c r="Y49" s="8">
        <v>0</v>
      </c>
      <c r="Z49" s="8">
        <v>0</v>
      </c>
      <c r="AA49" s="8">
        <v>0</v>
      </c>
      <c r="AB49" s="8">
        <f t="shared" si="1"/>
        <v>0</v>
      </c>
      <c r="AC49" s="8">
        <v>0</v>
      </c>
      <c r="AD49" s="8">
        <v>0</v>
      </c>
      <c r="AE49" s="9">
        <v>0</v>
      </c>
      <c r="AF49" s="8">
        <v>0</v>
      </c>
      <c r="AG49" s="8">
        <v>0</v>
      </c>
      <c r="AH49" s="8">
        <v>0</v>
      </c>
      <c r="AI49" s="10">
        <f t="shared" si="3"/>
        <v>0</v>
      </c>
    </row>
    <row r="50" spans="1:35" ht="14.65" hidden="1" customHeight="1" x14ac:dyDescent="0.3">
      <c r="A50" t="str">
        <f t="shared" si="0"/>
        <v>1.1-00-2117_215035_215721610</v>
      </c>
      <c r="B50" s="39" t="s">
        <v>32</v>
      </c>
      <c r="C50" s="7" t="s">
        <v>33</v>
      </c>
      <c r="D50" s="34" t="s">
        <v>486</v>
      </c>
      <c r="E50" s="39" t="s">
        <v>117</v>
      </c>
      <c r="F50" s="39" t="s">
        <v>118</v>
      </c>
      <c r="G50" s="39" t="s">
        <v>111</v>
      </c>
      <c r="H50" s="39" t="s">
        <v>112</v>
      </c>
      <c r="I50" s="39" t="s">
        <v>119</v>
      </c>
      <c r="J50" s="39" t="s">
        <v>120</v>
      </c>
      <c r="K50" s="39">
        <v>5</v>
      </c>
      <c r="L50" s="39" t="s">
        <v>121</v>
      </c>
      <c r="M50" s="39">
        <v>57</v>
      </c>
      <c r="N50" s="39" t="s">
        <v>122</v>
      </c>
      <c r="O50" s="39" t="s">
        <v>123</v>
      </c>
      <c r="P50" s="39" t="s">
        <v>124</v>
      </c>
      <c r="Q50" s="39">
        <v>2000</v>
      </c>
      <c r="R50" s="39" t="s">
        <v>95</v>
      </c>
      <c r="S50" s="39">
        <v>2161</v>
      </c>
      <c r="T50" s="39" t="s">
        <v>160</v>
      </c>
      <c r="U50" s="39">
        <v>0</v>
      </c>
      <c r="V50" s="39" t="s">
        <v>46</v>
      </c>
      <c r="W50" s="8">
        <v>6159.43</v>
      </c>
      <c r="X50" s="8">
        <v>0</v>
      </c>
      <c r="Y50" s="8">
        <v>6159.43</v>
      </c>
      <c r="Z50" s="8">
        <v>6159.43</v>
      </c>
      <c r="AA50" s="8">
        <v>4915.33</v>
      </c>
      <c r="AB50" s="8">
        <f t="shared" si="1"/>
        <v>1244.1000000000004</v>
      </c>
      <c r="AC50" s="8">
        <v>4915.33</v>
      </c>
      <c r="AD50" s="8">
        <v>1944.28</v>
      </c>
      <c r="AE50" s="9">
        <v>0</v>
      </c>
      <c r="AF50" s="8">
        <v>0</v>
      </c>
      <c r="AG50" s="8">
        <v>0</v>
      </c>
      <c r="AH50" s="8">
        <v>0</v>
      </c>
      <c r="AI50" s="10">
        <f t="shared" si="3"/>
        <v>6159.43</v>
      </c>
    </row>
    <row r="51" spans="1:35" ht="14.65" hidden="1" customHeight="1" x14ac:dyDescent="0.3">
      <c r="A51" t="str">
        <f t="shared" si="0"/>
        <v>1.1-00-2101_219004_21721610</v>
      </c>
      <c r="B51" t="s">
        <v>32</v>
      </c>
      <c r="C51" s="7" t="s">
        <v>33</v>
      </c>
      <c r="D51" s="34" t="s">
        <v>486</v>
      </c>
      <c r="E51" t="s">
        <v>34</v>
      </c>
      <c r="F51" t="s">
        <v>35</v>
      </c>
      <c r="G51" t="s">
        <v>125</v>
      </c>
      <c r="H51" t="s">
        <v>126</v>
      </c>
      <c r="I51" t="s">
        <v>127</v>
      </c>
      <c r="J51" t="s">
        <v>128</v>
      </c>
      <c r="K51">
        <v>9</v>
      </c>
      <c r="L51" t="s">
        <v>129</v>
      </c>
      <c r="M51">
        <v>7</v>
      </c>
      <c r="N51" t="s">
        <v>130</v>
      </c>
      <c r="O51" t="s">
        <v>131</v>
      </c>
      <c r="P51" t="s">
        <v>132</v>
      </c>
      <c r="Q51">
        <v>2000</v>
      </c>
      <c r="R51" t="s">
        <v>95</v>
      </c>
      <c r="S51">
        <v>2161</v>
      </c>
      <c r="T51" t="s">
        <v>160</v>
      </c>
      <c r="U51">
        <v>0</v>
      </c>
      <c r="V51" t="s">
        <v>46</v>
      </c>
      <c r="W51" s="8">
        <v>4528.6400000000003</v>
      </c>
      <c r="X51" s="8">
        <v>0</v>
      </c>
      <c r="Y51" s="8">
        <v>4528.6400000000003</v>
      </c>
      <c r="Z51" s="8">
        <v>4528.6400000000003</v>
      </c>
      <c r="AA51" s="8">
        <v>4528.6400000000003</v>
      </c>
      <c r="AB51" s="8">
        <f t="shared" si="1"/>
        <v>0</v>
      </c>
      <c r="AC51" s="8">
        <v>4528.6400000000003</v>
      </c>
      <c r="AD51" s="8">
        <v>0</v>
      </c>
      <c r="AE51" s="9">
        <v>0</v>
      </c>
      <c r="AF51" s="8">
        <v>0</v>
      </c>
      <c r="AG51" s="8">
        <v>0</v>
      </c>
      <c r="AH51" s="8">
        <v>0</v>
      </c>
      <c r="AI51" s="10">
        <f t="shared" si="3"/>
        <v>4528.6400000000003</v>
      </c>
    </row>
    <row r="52" spans="1:35" ht="14.65" hidden="1" customHeight="1" x14ac:dyDescent="0.3">
      <c r="A52" t="str">
        <f t="shared" si="0"/>
        <v>1.1-00-2105_218012_212121610</v>
      </c>
      <c r="B52" s="39" t="s">
        <v>32</v>
      </c>
      <c r="C52" s="7" t="s">
        <v>33</v>
      </c>
      <c r="D52" s="34" t="s">
        <v>486</v>
      </c>
      <c r="E52" s="39" t="s">
        <v>34</v>
      </c>
      <c r="F52" s="39" t="s">
        <v>35</v>
      </c>
      <c r="G52" s="39" t="s">
        <v>36</v>
      </c>
      <c r="H52" s="39" t="s">
        <v>37</v>
      </c>
      <c r="I52" s="39" t="s">
        <v>38</v>
      </c>
      <c r="J52" s="39" t="s">
        <v>39</v>
      </c>
      <c r="K52" s="39">
        <v>8</v>
      </c>
      <c r="L52" s="39" t="s">
        <v>40</v>
      </c>
      <c r="M52" s="39">
        <v>21</v>
      </c>
      <c r="N52" s="39" t="s">
        <v>150</v>
      </c>
      <c r="O52" s="39" t="s">
        <v>42</v>
      </c>
      <c r="P52" s="39" t="s">
        <v>43</v>
      </c>
      <c r="Q52" s="39">
        <v>2000</v>
      </c>
      <c r="R52" s="39" t="s">
        <v>95</v>
      </c>
      <c r="S52" s="39">
        <v>2161</v>
      </c>
      <c r="T52" s="39" t="s">
        <v>160</v>
      </c>
      <c r="U52" s="39">
        <v>0</v>
      </c>
      <c r="V52" s="39" t="s">
        <v>46</v>
      </c>
      <c r="W52" s="8">
        <v>1268929.1499999999</v>
      </c>
      <c r="X52" s="8">
        <v>2000000</v>
      </c>
      <c r="Y52" s="8">
        <v>1268929.1499999999</v>
      </c>
      <c r="Z52" s="8">
        <v>1245719.05</v>
      </c>
      <c r="AA52" s="8">
        <v>1245719.05</v>
      </c>
      <c r="AB52" s="8">
        <f t="shared" si="1"/>
        <v>0</v>
      </c>
      <c r="AC52" s="8">
        <v>1245719.05</v>
      </c>
      <c r="AD52" s="8">
        <v>725835.13</v>
      </c>
      <c r="AE52" s="9">
        <v>0</v>
      </c>
      <c r="AF52" s="8">
        <v>0</v>
      </c>
      <c r="AG52" s="8">
        <v>0</v>
      </c>
      <c r="AH52" s="8">
        <v>0</v>
      </c>
      <c r="AI52" s="10">
        <f t="shared" si="3"/>
        <v>1268929.1499999999</v>
      </c>
    </row>
    <row r="53" spans="1:35" ht="14.65" hidden="1" customHeight="1" x14ac:dyDescent="0.3">
      <c r="A53" t="str">
        <f t="shared" si="0"/>
        <v>2.6-06-2102_211007_211021611</v>
      </c>
      <c r="B53" t="s">
        <v>51</v>
      </c>
      <c r="C53" s="39" t="s">
        <v>52</v>
      </c>
      <c r="D53" s="34" t="s">
        <v>486</v>
      </c>
      <c r="E53" t="s">
        <v>34</v>
      </c>
      <c r="F53" t="s">
        <v>35</v>
      </c>
      <c r="G53" t="s">
        <v>66</v>
      </c>
      <c r="H53" t="s">
        <v>67</v>
      </c>
      <c r="I53" t="s">
        <v>68</v>
      </c>
      <c r="J53" t="s">
        <v>69</v>
      </c>
      <c r="K53">
        <v>1</v>
      </c>
      <c r="L53" t="s">
        <v>70</v>
      </c>
      <c r="M53">
        <v>10</v>
      </c>
      <c r="N53" t="s">
        <v>71</v>
      </c>
      <c r="O53" t="s">
        <v>72</v>
      </c>
      <c r="P53" t="s">
        <v>73</v>
      </c>
      <c r="Q53">
        <v>2000</v>
      </c>
      <c r="R53" t="s">
        <v>95</v>
      </c>
      <c r="S53">
        <v>2161</v>
      </c>
      <c r="T53" t="s">
        <v>160</v>
      </c>
      <c r="U53">
        <v>1</v>
      </c>
      <c r="V53" t="s">
        <v>54</v>
      </c>
      <c r="W53" s="8">
        <v>1997.06</v>
      </c>
      <c r="X53" s="8">
        <v>0</v>
      </c>
      <c r="Y53" s="8">
        <v>1997.06</v>
      </c>
      <c r="Z53" s="8">
        <v>1997.06</v>
      </c>
      <c r="AA53" s="8">
        <v>1997.06</v>
      </c>
      <c r="AB53" s="8">
        <f t="shared" si="1"/>
        <v>0</v>
      </c>
      <c r="AC53" s="8">
        <v>1997.06</v>
      </c>
      <c r="AD53" s="8">
        <v>1997.06</v>
      </c>
      <c r="AE53" s="9">
        <v>0</v>
      </c>
      <c r="AF53" s="8">
        <v>0</v>
      </c>
      <c r="AG53" s="8">
        <v>0</v>
      </c>
      <c r="AH53" s="8">
        <v>0</v>
      </c>
      <c r="AI53" s="10">
        <f t="shared" si="3"/>
        <v>1997.06</v>
      </c>
    </row>
    <row r="54" spans="1:35" ht="14.65" hidden="1" customHeight="1" x14ac:dyDescent="0.3">
      <c r="A54" t="str">
        <f t="shared" si="0"/>
        <v>2.6-06-2102_211007_211021612</v>
      </c>
      <c r="B54" t="s">
        <v>51</v>
      </c>
      <c r="C54" s="39" t="s">
        <v>52</v>
      </c>
      <c r="D54" s="34" t="s">
        <v>486</v>
      </c>
      <c r="E54" t="s">
        <v>34</v>
      </c>
      <c r="F54" t="s">
        <v>35</v>
      </c>
      <c r="G54" t="s">
        <v>66</v>
      </c>
      <c r="H54" t="s">
        <v>67</v>
      </c>
      <c r="I54" t="s">
        <v>68</v>
      </c>
      <c r="J54" t="s">
        <v>69</v>
      </c>
      <c r="K54">
        <v>1</v>
      </c>
      <c r="L54" t="s">
        <v>70</v>
      </c>
      <c r="M54">
        <v>10</v>
      </c>
      <c r="N54" t="s">
        <v>71</v>
      </c>
      <c r="O54" t="s">
        <v>72</v>
      </c>
      <c r="P54" t="s">
        <v>73</v>
      </c>
      <c r="Q54">
        <v>2000</v>
      </c>
      <c r="R54" t="s">
        <v>95</v>
      </c>
      <c r="S54">
        <v>2161</v>
      </c>
      <c r="T54" t="s">
        <v>160</v>
      </c>
      <c r="U54">
        <v>2</v>
      </c>
      <c r="V54" t="s">
        <v>55</v>
      </c>
      <c r="W54" s="8">
        <v>1997.06</v>
      </c>
      <c r="X54" s="8">
        <v>0</v>
      </c>
      <c r="Y54" s="8">
        <v>1997.06</v>
      </c>
      <c r="Z54" s="8">
        <v>1997.06</v>
      </c>
      <c r="AA54" s="8">
        <v>1997.06</v>
      </c>
      <c r="AB54" s="8">
        <f t="shared" si="1"/>
        <v>0</v>
      </c>
      <c r="AC54" s="8">
        <v>1997.06</v>
      </c>
      <c r="AD54" s="8">
        <v>1997.06</v>
      </c>
      <c r="AE54" s="9">
        <v>0</v>
      </c>
      <c r="AF54" s="8">
        <v>0</v>
      </c>
      <c r="AG54" s="8">
        <v>0</v>
      </c>
      <c r="AH54" s="8">
        <v>0</v>
      </c>
      <c r="AI54" s="10">
        <f t="shared" si="3"/>
        <v>1997.06</v>
      </c>
    </row>
    <row r="55" spans="1:35" s="13" customFormat="1" ht="14.65" hidden="1" customHeight="1" x14ac:dyDescent="0.3">
      <c r="A55" t="str">
        <f t="shared" si="0"/>
        <v>2.6-06-2102_211007_211021613</v>
      </c>
      <c r="B55" t="s">
        <v>51</v>
      </c>
      <c r="C55" s="39" t="s">
        <v>52</v>
      </c>
      <c r="D55" s="34" t="s">
        <v>486</v>
      </c>
      <c r="E55" t="s">
        <v>34</v>
      </c>
      <c r="F55" t="s">
        <v>35</v>
      </c>
      <c r="G55" t="s">
        <v>66</v>
      </c>
      <c r="H55" t="s">
        <v>67</v>
      </c>
      <c r="I55" t="s">
        <v>68</v>
      </c>
      <c r="J55" t="s">
        <v>69</v>
      </c>
      <c r="K55">
        <v>1</v>
      </c>
      <c r="L55" t="s">
        <v>70</v>
      </c>
      <c r="M55">
        <v>10</v>
      </c>
      <c r="N55" t="s">
        <v>71</v>
      </c>
      <c r="O55" t="s">
        <v>72</v>
      </c>
      <c r="P55" t="s">
        <v>73</v>
      </c>
      <c r="Q55">
        <v>2000</v>
      </c>
      <c r="R55" t="s">
        <v>95</v>
      </c>
      <c r="S55">
        <v>2161</v>
      </c>
      <c r="T55" t="s">
        <v>160</v>
      </c>
      <c r="U55">
        <v>3</v>
      </c>
      <c r="V55" t="s">
        <v>56</v>
      </c>
      <c r="W55" s="8">
        <v>2002.94</v>
      </c>
      <c r="X55" s="8">
        <v>0</v>
      </c>
      <c r="Y55" s="8">
        <v>1997.06</v>
      </c>
      <c r="Z55" s="8">
        <v>1997.06</v>
      </c>
      <c r="AA55" s="8">
        <v>1997.06</v>
      </c>
      <c r="AB55" s="8">
        <f t="shared" si="1"/>
        <v>0</v>
      </c>
      <c r="AC55" s="8">
        <v>1997.06</v>
      </c>
      <c r="AD55" s="8">
        <v>1997.06</v>
      </c>
      <c r="AE55" s="9">
        <v>5.8800000000001091</v>
      </c>
      <c r="AF55" s="8">
        <v>5.88</v>
      </c>
      <c r="AG55" s="8">
        <v>0</v>
      </c>
      <c r="AH55" s="8">
        <v>0</v>
      </c>
      <c r="AI55" s="10">
        <f t="shared" si="3"/>
        <v>1997.06</v>
      </c>
    </row>
    <row r="56" spans="1:35" s="13" customFormat="1" ht="14.65" hidden="1" customHeight="1" x14ac:dyDescent="0.3">
      <c r="A56" t="str">
        <f t="shared" ref="A56:A87" si="4">CONCATENATE(B56,I56,K56,O56,M56,S56,U56)</f>
        <v>1.6-03-2118_212038_216024110</v>
      </c>
      <c r="B56" s="13" t="s">
        <v>85</v>
      </c>
      <c r="C56" s="13" t="s">
        <v>86</v>
      </c>
      <c r="D56" s="34" t="s">
        <v>486</v>
      </c>
      <c r="E56" s="13" t="s">
        <v>34</v>
      </c>
      <c r="F56" s="13" t="s">
        <v>35</v>
      </c>
      <c r="G56" s="13" t="s">
        <v>87</v>
      </c>
      <c r="H56" s="13" t="s">
        <v>88</v>
      </c>
      <c r="I56" s="13" t="s">
        <v>89</v>
      </c>
      <c r="J56" s="13" t="s">
        <v>90</v>
      </c>
      <c r="K56" s="13">
        <v>2</v>
      </c>
      <c r="L56" s="13" t="s">
        <v>91</v>
      </c>
      <c r="M56" s="13">
        <v>60</v>
      </c>
      <c r="N56" s="13" t="s">
        <v>92</v>
      </c>
      <c r="O56" s="13" t="s">
        <v>93</v>
      </c>
      <c r="P56" s="13" t="s">
        <v>94</v>
      </c>
      <c r="Q56" s="13">
        <v>2000</v>
      </c>
      <c r="R56" s="13" t="s">
        <v>95</v>
      </c>
      <c r="S56" s="13">
        <v>2411</v>
      </c>
      <c r="T56" s="13" t="s">
        <v>96</v>
      </c>
      <c r="U56" s="13">
        <v>0</v>
      </c>
      <c r="V56" s="13" t="s">
        <v>46</v>
      </c>
      <c r="W56" s="14">
        <v>0</v>
      </c>
      <c r="X56" s="14">
        <v>0</v>
      </c>
      <c r="Y56" s="14">
        <v>8124330.3300000001</v>
      </c>
      <c r="Z56" s="14">
        <v>8124330.3300000001</v>
      </c>
      <c r="AA56" s="14">
        <v>0</v>
      </c>
      <c r="AB56" s="8">
        <f t="shared" ref="AB56:AB87" si="5">Z56-AA56</f>
        <v>8124330.3300000001</v>
      </c>
      <c r="AC56" s="14">
        <v>0</v>
      </c>
      <c r="AD56" s="14">
        <v>0</v>
      </c>
      <c r="AE56" s="14">
        <v>-8124330.3300000001</v>
      </c>
      <c r="AF56" s="14">
        <v>0</v>
      </c>
      <c r="AG56" s="14">
        <v>0</v>
      </c>
      <c r="AH56" s="14">
        <v>8240649.5499999998</v>
      </c>
      <c r="AI56" s="10">
        <f t="shared" ref="AI56:AI87" si="6">W56-AF56+AG56+AH56</f>
        <v>8240649.5499999998</v>
      </c>
    </row>
    <row r="57" spans="1:35" s="13" customFormat="1" ht="14.65" hidden="1" customHeight="1" x14ac:dyDescent="0.3">
      <c r="A57" t="str">
        <f t="shared" si="4"/>
        <v>1.1-00-2103_211010_211721810</v>
      </c>
      <c r="B57" t="s">
        <v>32</v>
      </c>
      <c r="C57" s="7" t="s">
        <v>33</v>
      </c>
      <c r="D57" s="34" t="s">
        <v>486</v>
      </c>
      <c r="E57" t="s">
        <v>152</v>
      </c>
      <c r="F57" t="s">
        <v>153</v>
      </c>
      <c r="G57" t="s">
        <v>66</v>
      </c>
      <c r="H57" t="s">
        <v>67</v>
      </c>
      <c r="I57" t="s">
        <v>154</v>
      </c>
      <c r="J57" t="s">
        <v>155</v>
      </c>
      <c r="K57">
        <v>1</v>
      </c>
      <c r="L57" t="s">
        <v>70</v>
      </c>
      <c r="M57">
        <v>17</v>
      </c>
      <c r="N57" t="s">
        <v>156</v>
      </c>
      <c r="O57" t="s">
        <v>157</v>
      </c>
      <c r="P57" t="s">
        <v>158</v>
      </c>
      <c r="Q57">
        <v>2000</v>
      </c>
      <c r="R57" t="s">
        <v>95</v>
      </c>
      <c r="S57">
        <v>2181</v>
      </c>
      <c r="T57" t="s">
        <v>162</v>
      </c>
      <c r="U57">
        <v>0</v>
      </c>
      <c r="V57" t="s">
        <v>46</v>
      </c>
      <c r="W57" s="8">
        <v>19000.8</v>
      </c>
      <c r="X57" s="8">
        <v>174000</v>
      </c>
      <c r="Y57" s="8">
        <v>19000.8</v>
      </c>
      <c r="Z57" s="8">
        <v>19000.8</v>
      </c>
      <c r="AA57" s="8">
        <v>19000.8</v>
      </c>
      <c r="AB57" s="8">
        <f t="shared" si="5"/>
        <v>0</v>
      </c>
      <c r="AC57" s="8">
        <v>19000.8</v>
      </c>
      <c r="AD57" s="8">
        <v>19000.8</v>
      </c>
      <c r="AE57" s="9">
        <v>0</v>
      </c>
      <c r="AF57" s="8">
        <v>0</v>
      </c>
      <c r="AG57" s="8">
        <v>0</v>
      </c>
      <c r="AH57" s="8">
        <v>0</v>
      </c>
      <c r="AI57" s="10">
        <f t="shared" si="6"/>
        <v>19000.8</v>
      </c>
    </row>
    <row r="58" spans="1:35" s="13" customFormat="1" ht="14.65" hidden="1" customHeight="1" x14ac:dyDescent="0.3">
      <c r="A58" t="str">
        <f t="shared" si="4"/>
        <v>1.1-00-2105_218012_212122110</v>
      </c>
      <c r="B58" t="s">
        <v>32</v>
      </c>
      <c r="C58" s="7" t="s">
        <v>33</v>
      </c>
      <c r="D58" s="34" t="s">
        <v>486</v>
      </c>
      <c r="E58" t="s">
        <v>34</v>
      </c>
      <c r="F58" t="s">
        <v>35</v>
      </c>
      <c r="G58" t="s">
        <v>36</v>
      </c>
      <c r="H58" t="s">
        <v>37</v>
      </c>
      <c r="I58" t="s">
        <v>38</v>
      </c>
      <c r="J58" t="s">
        <v>39</v>
      </c>
      <c r="K58">
        <v>8</v>
      </c>
      <c r="L58" t="s">
        <v>40</v>
      </c>
      <c r="M58">
        <v>21</v>
      </c>
      <c r="N58" t="s">
        <v>150</v>
      </c>
      <c r="O58" t="s">
        <v>42</v>
      </c>
      <c r="P58" t="s">
        <v>43</v>
      </c>
      <c r="Q58">
        <v>2000</v>
      </c>
      <c r="R58" t="s">
        <v>95</v>
      </c>
      <c r="S58">
        <v>2211</v>
      </c>
      <c r="T58" t="s">
        <v>163</v>
      </c>
      <c r="U58">
        <v>0</v>
      </c>
      <c r="V58" t="s">
        <v>46</v>
      </c>
      <c r="W58" s="8">
        <v>562992</v>
      </c>
      <c r="X58" s="8">
        <v>200000</v>
      </c>
      <c r="Y58" s="8">
        <v>562992</v>
      </c>
      <c r="Z58" s="8">
        <v>562992</v>
      </c>
      <c r="AA58" s="8">
        <v>498088</v>
      </c>
      <c r="AB58" s="8">
        <f t="shared" si="5"/>
        <v>64904</v>
      </c>
      <c r="AC58" s="8">
        <v>498088</v>
      </c>
      <c r="AD58" s="8">
        <v>459305.2</v>
      </c>
      <c r="AE58" s="9">
        <v>0</v>
      </c>
      <c r="AF58" s="8">
        <v>0</v>
      </c>
      <c r="AG58" s="8">
        <v>0</v>
      </c>
      <c r="AH58" s="8">
        <v>0</v>
      </c>
      <c r="AI58" s="10">
        <f t="shared" si="6"/>
        <v>562992</v>
      </c>
    </row>
    <row r="59" spans="1:35" s="13" customFormat="1" ht="14.65" hidden="1" customHeight="1" x14ac:dyDescent="0.3">
      <c r="A59" t="str">
        <f t="shared" si="4"/>
        <v>1.1-00-2102_216008_211222110</v>
      </c>
      <c r="B59" t="s">
        <v>32</v>
      </c>
      <c r="C59" s="7" t="s">
        <v>33</v>
      </c>
      <c r="D59" s="34" t="s">
        <v>486</v>
      </c>
      <c r="E59" t="s">
        <v>109</v>
      </c>
      <c r="F59" t="s">
        <v>110</v>
      </c>
      <c r="G59" t="s">
        <v>111</v>
      </c>
      <c r="H59" t="s">
        <v>112</v>
      </c>
      <c r="I59" t="s">
        <v>68</v>
      </c>
      <c r="J59" t="s">
        <v>69</v>
      </c>
      <c r="K59">
        <v>6</v>
      </c>
      <c r="L59" t="s">
        <v>113</v>
      </c>
      <c r="M59">
        <v>12</v>
      </c>
      <c r="N59" t="s">
        <v>114</v>
      </c>
      <c r="O59" t="s">
        <v>115</v>
      </c>
      <c r="P59" t="s">
        <v>116</v>
      </c>
      <c r="Q59">
        <v>2000</v>
      </c>
      <c r="R59" t="s">
        <v>95</v>
      </c>
      <c r="S59">
        <v>2211</v>
      </c>
      <c r="T59" t="s">
        <v>163</v>
      </c>
      <c r="U59">
        <v>0</v>
      </c>
      <c r="V59" t="s">
        <v>46</v>
      </c>
      <c r="W59" s="8">
        <v>73431.360000000001</v>
      </c>
      <c r="X59" s="8">
        <v>120000</v>
      </c>
      <c r="Y59" s="8">
        <v>73431.360000000001</v>
      </c>
      <c r="Z59" s="8">
        <v>73431.360000000001</v>
      </c>
      <c r="AA59" s="8">
        <v>73431.360000000001</v>
      </c>
      <c r="AB59" s="8">
        <f t="shared" si="5"/>
        <v>0</v>
      </c>
      <c r="AC59" s="8">
        <v>73431.360000000001</v>
      </c>
      <c r="AD59" s="8">
        <v>73431.360000000001</v>
      </c>
      <c r="AE59" s="9">
        <v>0</v>
      </c>
      <c r="AF59" s="8">
        <v>0</v>
      </c>
      <c r="AG59" s="8">
        <v>0</v>
      </c>
      <c r="AH59" s="8">
        <v>0</v>
      </c>
      <c r="AI59" s="10">
        <f t="shared" si="6"/>
        <v>73431.360000000001</v>
      </c>
    </row>
    <row r="60" spans="1:35" s="13" customFormat="1" ht="14.65" hidden="1" customHeight="1" x14ac:dyDescent="0.3">
      <c r="A60" t="str">
        <f t="shared" si="4"/>
        <v>1.1-00-2108_213022_214122110</v>
      </c>
      <c r="B60" s="39" t="s">
        <v>32</v>
      </c>
      <c r="C60" s="7" t="s">
        <v>33</v>
      </c>
      <c r="D60" s="34" t="s">
        <v>486</v>
      </c>
      <c r="E60" s="39" t="s">
        <v>134</v>
      </c>
      <c r="F60" s="39" t="s">
        <v>135</v>
      </c>
      <c r="G60" s="39" t="s">
        <v>111</v>
      </c>
      <c r="H60" s="39" t="s">
        <v>112</v>
      </c>
      <c r="I60" s="39" t="s">
        <v>136</v>
      </c>
      <c r="J60" s="39" t="s">
        <v>137</v>
      </c>
      <c r="K60" s="39">
        <v>3</v>
      </c>
      <c r="L60" s="39" t="s">
        <v>138</v>
      </c>
      <c r="M60" s="39">
        <v>41</v>
      </c>
      <c r="N60" s="39" t="s">
        <v>139</v>
      </c>
      <c r="O60" s="39" t="s">
        <v>140</v>
      </c>
      <c r="P60" s="39" t="s">
        <v>141</v>
      </c>
      <c r="Q60" s="39">
        <v>2000</v>
      </c>
      <c r="R60" s="39" t="s">
        <v>95</v>
      </c>
      <c r="S60" s="39">
        <v>2211</v>
      </c>
      <c r="T60" s="39" t="s">
        <v>163</v>
      </c>
      <c r="U60" s="39">
        <v>0</v>
      </c>
      <c r="V60" s="39" t="s">
        <v>46</v>
      </c>
      <c r="W60" s="8">
        <v>327065.48</v>
      </c>
      <c r="X60" s="8">
        <v>250000</v>
      </c>
      <c r="Y60" s="8">
        <v>327065.48</v>
      </c>
      <c r="Z60" s="8">
        <v>327065.48</v>
      </c>
      <c r="AA60" s="8">
        <v>327065.48</v>
      </c>
      <c r="AB60" s="8">
        <f t="shared" si="5"/>
        <v>0</v>
      </c>
      <c r="AC60" s="8">
        <v>327065.48</v>
      </c>
      <c r="AD60" s="8">
        <v>327065.48</v>
      </c>
      <c r="AE60" s="9">
        <v>0</v>
      </c>
      <c r="AF60" s="8">
        <v>0</v>
      </c>
      <c r="AG60" s="8">
        <v>0</v>
      </c>
      <c r="AH60" s="8">
        <v>0</v>
      </c>
      <c r="AI60" s="10">
        <f t="shared" si="6"/>
        <v>327065.48</v>
      </c>
    </row>
    <row r="61" spans="1:35" s="13" customFormat="1" ht="14.65" hidden="1" customHeight="1" x14ac:dyDescent="0.3">
      <c r="A61" t="str">
        <f t="shared" si="4"/>
        <v>1.1-00-2103_211010_211722110</v>
      </c>
      <c r="B61" t="s">
        <v>32</v>
      </c>
      <c r="C61" s="7" t="s">
        <v>33</v>
      </c>
      <c r="D61" s="34" t="s">
        <v>486</v>
      </c>
      <c r="E61" t="s">
        <v>152</v>
      </c>
      <c r="F61" t="s">
        <v>153</v>
      </c>
      <c r="G61" t="s">
        <v>66</v>
      </c>
      <c r="H61" t="s">
        <v>67</v>
      </c>
      <c r="I61" t="s">
        <v>154</v>
      </c>
      <c r="J61" t="s">
        <v>155</v>
      </c>
      <c r="K61">
        <v>1</v>
      </c>
      <c r="L61" t="s">
        <v>70</v>
      </c>
      <c r="M61">
        <v>17</v>
      </c>
      <c r="N61" t="s">
        <v>156</v>
      </c>
      <c r="O61" t="s">
        <v>157</v>
      </c>
      <c r="P61" t="s">
        <v>158</v>
      </c>
      <c r="Q61">
        <v>2000</v>
      </c>
      <c r="R61" t="s">
        <v>95</v>
      </c>
      <c r="S61">
        <v>2211</v>
      </c>
      <c r="T61" t="s">
        <v>163</v>
      </c>
      <c r="U61">
        <v>0</v>
      </c>
      <c r="V61" t="s">
        <v>46</v>
      </c>
      <c r="W61" s="8">
        <v>6646.8</v>
      </c>
      <c r="X61" s="8">
        <v>0</v>
      </c>
      <c r="Y61" s="8">
        <v>6646.8</v>
      </c>
      <c r="Z61" s="8">
        <v>6646.8</v>
      </c>
      <c r="AA61" s="8">
        <v>6646.8</v>
      </c>
      <c r="AB61" s="8">
        <f t="shared" si="5"/>
        <v>0</v>
      </c>
      <c r="AC61" s="8">
        <v>6646.8</v>
      </c>
      <c r="AD61" s="8">
        <v>6646.8</v>
      </c>
      <c r="AE61" s="9">
        <v>0</v>
      </c>
      <c r="AF61" s="8">
        <v>0</v>
      </c>
      <c r="AG61" s="8">
        <v>0</v>
      </c>
      <c r="AH61" s="8">
        <v>0</v>
      </c>
      <c r="AI61" s="10">
        <f t="shared" si="6"/>
        <v>6646.8</v>
      </c>
    </row>
    <row r="62" spans="1:35" s="13" customFormat="1" ht="14.65" hidden="1" customHeight="1" x14ac:dyDescent="0.3">
      <c r="A62" t="str">
        <f t="shared" si="4"/>
        <v>1.1-00-2106_219013_212322110</v>
      </c>
      <c r="B62" t="s">
        <v>32</v>
      </c>
      <c r="C62" s="7" t="s">
        <v>33</v>
      </c>
      <c r="D62" s="34" t="s">
        <v>486</v>
      </c>
      <c r="E62" t="s">
        <v>164</v>
      </c>
      <c r="F62" t="s">
        <v>165</v>
      </c>
      <c r="G62" t="s">
        <v>166</v>
      </c>
      <c r="H62" t="s">
        <v>167</v>
      </c>
      <c r="I62" t="s">
        <v>168</v>
      </c>
      <c r="J62" t="s">
        <v>169</v>
      </c>
      <c r="K62">
        <v>9</v>
      </c>
      <c r="L62" t="s">
        <v>129</v>
      </c>
      <c r="M62">
        <v>23</v>
      </c>
      <c r="N62" t="s">
        <v>170</v>
      </c>
      <c r="O62" t="s">
        <v>171</v>
      </c>
      <c r="P62" t="s">
        <v>172</v>
      </c>
      <c r="Q62">
        <v>2000</v>
      </c>
      <c r="R62" t="s">
        <v>95</v>
      </c>
      <c r="S62">
        <v>2211</v>
      </c>
      <c r="T62" t="s">
        <v>163</v>
      </c>
      <c r="U62">
        <v>0</v>
      </c>
      <c r="V62" t="s">
        <v>46</v>
      </c>
      <c r="W62" s="8">
        <v>0</v>
      </c>
      <c r="X62" s="8">
        <v>50000</v>
      </c>
      <c r="Y62" s="8">
        <v>0</v>
      </c>
      <c r="Z62" s="8">
        <v>0</v>
      </c>
      <c r="AA62" s="8">
        <v>0</v>
      </c>
      <c r="AB62" s="8">
        <f t="shared" si="5"/>
        <v>0</v>
      </c>
      <c r="AC62" s="8">
        <v>0</v>
      </c>
      <c r="AD62" s="8">
        <v>0</v>
      </c>
      <c r="AE62" s="9">
        <v>0</v>
      </c>
      <c r="AF62" s="8">
        <v>0</v>
      </c>
      <c r="AG62" s="8">
        <v>0</v>
      </c>
      <c r="AH62" s="8">
        <v>0</v>
      </c>
      <c r="AI62" s="10">
        <f t="shared" si="6"/>
        <v>0</v>
      </c>
    </row>
    <row r="63" spans="1:35" ht="14.65" hidden="1" customHeight="1" x14ac:dyDescent="0.3">
      <c r="A63" t="str">
        <f t="shared" si="4"/>
        <v>1.1-00-2104_218011_212022110</v>
      </c>
      <c r="B63" t="s">
        <v>32</v>
      </c>
      <c r="C63" s="7" t="s">
        <v>33</v>
      </c>
      <c r="D63" s="34" t="s">
        <v>486</v>
      </c>
      <c r="E63" t="s">
        <v>34</v>
      </c>
      <c r="F63" t="s">
        <v>35</v>
      </c>
      <c r="G63" t="s">
        <v>36</v>
      </c>
      <c r="H63" t="s">
        <v>37</v>
      </c>
      <c r="I63" t="s">
        <v>104</v>
      </c>
      <c r="J63" t="s">
        <v>105</v>
      </c>
      <c r="K63">
        <v>8</v>
      </c>
      <c r="L63" t="s">
        <v>40</v>
      </c>
      <c r="M63">
        <v>20</v>
      </c>
      <c r="N63" t="s">
        <v>106</v>
      </c>
      <c r="O63" t="s">
        <v>107</v>
      </c>
      <c r="P63" t="s">
        <v>108</v>
      </c>
      <c r="Q63">
        <v>2000</v>
      </c>
      <c r="R63" t="s">
        <v>95</v>
      </c>
      <c r="S63">
        <v>2211</v>
      </c>
      <c r="T63" t="s">
        <v>163</v>
      </c>
      <c r="U63">
        <v>0</v>
      </c>
      <c r="V63" t="s">
        <v>46</v>
      </c>
      <c r="W63" s="8">
        <v>1416.9</v>
      </c>
      <c r="X63" s="8">
        <v>0</v>
      </c>
      <c r="Y63" s="8">
        <v>1416.9</v>
      </c>
      <c r="Z63" s="8">
        <v>1416.9</v>
      </c>
      <c r="AA63" s="8">
        <v>1416.9</v>
      </c>
      <c r="AB63" s="8">
        <f t="shared" si="5"/>
        <v>0</v>
      </c>
      <c r="AC63" s="8">
        <v>1416.9</v>
      </c>
      <c r="AD63" s="8">
        <v>1416.9</v>
      </c>
      <c r="AE63" s="9">
        <v>0</v>
      </c>
      <c r="AF63" s="8">
        <v>0</v>
      </c>
      <c r="AG63" s="8">
        <v>0</v>
      </c>
      <c r="AH63" s="8">
        <v>0</v>
      </c>
      <c r="AI63" s="10">
        <f t="shared" si="6"/>
        <v>1416.9</v>
      </c>
    </row>
    <row r="64" spans="1:35" ht="14.65" hidden="1" customHeight="1" x14ac:dyDescent="0.3">
      <c r="A64" t="str">
        <f t="shared" si="4"/>
        <v>1.1-00-2101_219004_21722110</v>
      </c>
      <c r="B64" t="s">
        <v>32</v>
      </c>
      <c r="C64" s="7" t="s">
        <v>33</v>
      </c>
      <c r="D64" s="34" t="s">
        <v>486</v>
      </c>
      <c r="E64" t="s">
        <v>34</v>
      </c>
      <c r="F64" t="s">
        <v>35</v>
      </c>
      <c r="G64" t="s">
        <v>125</v>
      </c>
      <c r="H64" t="s">
        <v>126</v>
      </c>
      <c r="I64" t="s">
        <v>127</v>
      </c>
      <c r="J64" t="s">
        <v>128</v>
      </c>
      <c r="K64">
        <v>9</v>
      </c>
      <c r="L64" t="s">
        <v>129</v>
      </c>
      <c r="M64">
        <v>7</v>
      </c>
      <c r="N64" t="s">
        <v>130</v>
      </c>
      <c r="O64" t="s">
        <v>131</v>
      </c>
      <c r="P64" t="s">
        <v>132</v>
      </c>
      <c r="Q64">
        <v>2000</v>
      </c>
      <c r="R64" t="s">
        <v>95</v>
      </c>
      <c r="S64">
        <v>2211</v>
      </c>
      <c r="T64" t="s">
        <v>163</v>
      </c>
      <c r="U64">
        <v>0</v>
      </c>
      <c r="V64" t="s">
        <v>46</v>
      </c>
      <c r="W64" s="8">
        <v>840465.23</v>
      </c>
      <c r="X64" s="8">
        <v>50000</v>
      </c>
      <c r="Y64" s="8">
        <v>830250.21</v>
      </c>
      <c r="Z64" s="8">
        <v>830031.81</v>
      </c>
      <c r="AA64" s="8">
        <v>830031.81</v>
      </c>
      <c r="AB64" s="8">
        <f t="shared" si="5"/>
        <v>0</v>
      </c>
      <c r="AC64" s="8">
        <v>593212.01</v>
      </c>
      <c r="AD64" s="12">
        <v>591847.01</v>
      </c>
      <c r="AE64" s="12">
        <v>10215.020000000019</v>
      </c>
      <c r="AF64" s="8">
        <v>0</v>
      </c>
      <c r="AG64" s="8">
        <v>0</v>
      </c>
      <c r="AH64" s="8">
        <v>0</v>
      </c>
      <c r="AI64" s="10">
        <f t="shared" si="6"/>
        <v>840465.23</v>
      </c>
    </row>
    <row r="65" spans="1:35" ht="14.65" hidden="1" customHeight="1" x14ac:dyDescent="0.3">
      <c r="A65" t="str">
        <f t="shared" si="4"/>
        <v>1.1-00-2107_214021_213922210</v>
      </c>
      <c r="B65" t="s">
        <v>32</v>
      </c>
      <c r="C65" s="7" t="s">
        <v>33</v>
      </c>
      <c r="D65" s="34" t="s">
        <v>486</v>
      </c>
      <c r="E65" t="s">
        <v>173</v>
      </c>
      <c r="F65" t="s">
        <v>174</v>
      </c>
      <c r="G65" t="s">
        <v>111</v>
      </c>
      <c r="H65" t="s">
        <v>112</v>
      </c>
      <c r="I65" t="s">
        <v>175</v>
      </c>
      <c r="J65" t="s">
        <v>176</v>
      </c>
      <c r="K65">
        <v>4</v>
      </c>
      <c r="L65" t="s">
        <v>177</v>
      </c>
      <c r="M65">
        <v>39</v>
      </c>
      <c r="N65" t="s">
        <v>178</v>
      </c>
      <c r="O65" t="s">
        <v>179</v>
      </c>
      <c r="P65" t="s">
        <v>180</v>
      </c>
      <c r="Q65">
        <v>2000</v>
      </c>
      <c r="R65" t="s">
        <v>95</v>
      </c>
      <c r="S65">
        <v>2221</v>
      </c>
      <c r="T65" t="s">
        <v>181</v>
      </c>
      <c r="U65">
        <v>0</v>
      </c>
      <c r="V65" t="s">
        <v>46</v>
      </c>
      <c r="W65" s="8">
        <v>396816.4</v>
      </c>
      <c r="X65" s="8">
        <v>400000</v>
      </c>
      <c r="Y65" s="8">
        <v>396816.4</v>
      </c>
      <c r="Z65" s="8">
        <v>396816.4</v>
      </c>
      <c r="AA65" s="8">
        <v>396816.4</v>
      </c>
      <c r="AB65" s="8">
        <f t="shared" si="5"/>
        <v>0</v>
      </c>
      <c r="AC65" s="8">
        <v>396816.4</v>
      </c>
      <c r="AD65" s="8">
        <v>396816.4</v>
      </c>
      <c r="AE65" s="9">
        <v>0</v>
      </c>
      <c r="AF65" s="8">
        <v>0</v>
      </c>
      <c r="AG65" s="8">
        <v>0</v>
      </c>
      <c r="AH65" s="8">
        <v>0</v>
      </c>
      <c r="AI65" s="10">
        <f t="shared" si="6"/>
        <v>396816.4</v>
      </c>
    </row>
    <row r="66" spans="1:35" ht="14.65" hidden="1" customHeight="1" x14ac:dyDescent="0.3">
      <c r="A66" t="str">
        <f t="shared" si="4"/>
        <v>1.1-00-2109_217023_214222210</v>
      </c>
      <c r="B66" t="s">
        <v>32</v>
      </c>
      <c r="C66" s="7" t="s">
        <v>33</v>
      </c>
      <c r="D66" s="34" t="s">
        <v>486</v>
      </c>
      <c r="E66" t="s">
        <v>182</v>
      </c>
      <c r="F66" t="s">
        <v>183</v>
      </c>
      <c r="G66" t="s">
        <v>125</v>
      </c>
      <c r="H66" t="s">
        <v>126</v>
      </c>
      <c r="I66" t="s">
        <v>184</v>
      </c>
      <c r="J66" t="s">
        <v>185</v>
      </c>
      <c r="K66">
        <v>7</v>
      </c>
      <c r="L66" t="s">
        <v>186</v>
      </c>
      <c r="M66">
        <v>42</v>
      </c>
      <c r="N66" t="s">
        <v>187</v>
      </c>
      <c r="O66" t="s">
        <v>188</v>
      </c>
      <c r="P66" t="s">
        <v>189</v>
      </c>
      <c r="Q66">
        <v>2000</v>
      </c>
      <c r="R66" t="s">
        <v>95</v>
      </c>
      <c r="S66">
        <v>2221</v>
      </c>
      <c r="T66" t="s">
        <v>181</v>
      </c>
      <c r="U66">
        <v>0</v>
      </c>
      <c r="V66" t="s">
        <v>46</v>
      </c>
      <c r="W66" s="8">
        <v>76000</v>
      </c>
      <c r="X66" s="8">
        <v>0</v>
      </c>
      <c r="Y66" s="8">
        <v>76000</v>
      </c>
      <c r="Z66" s="8">
        <v>76000</v>
      </c>
      <c r="AA66" s="8">
        <v>76000</v>
      </c>
      <c r="AB66" s="8">
        <f t="shared" si="5"/>
        <v>0</v>
      </c>
      <c r="AC66" s="8">
        <v>76000</v>
      </c>
      <c r="AD66" s="8">
        <v>0</v>
      </c>
      <c r="AE66" s="9">
        <v>0</v>
      </c>
      <c r="AF66" s="8">
        <v>0</v>
      </c>
      <c r="AG66" s="8">
        <v>0</v>
      </c>
      <c r="AH66" s="8">
        <v>0</v>
      </c>
      <c r="AI66" s="10">
        <f t="shared" si="6"/>
        <v>76000</v>
      </c>
    </row>
    <row r="67" spans="1:35" s="15" customFormat="1" ht="14.65" hidden="1" customHeight="1" x14ac:dyDescent="0.3">
      <c r="A67" t="str">
        <f t="shared" si="4"/>
        <v>1.1-00-2101_219004_21722310</v>
      </c>
      <c r="B67" t="s">
        <v>32</v>
      </c>
      <c r="C67" s="7" t="s">
        <v>33</v>
      </c>
      <c r="D67" s="34" t="s">
        <v>486</v>
      </c>
      <c r="E67" t="s">
        <v>34</v>
      </c>
      <c r="F67" t="s">
        <v>35</v>
      </c>
      <c r="G67" t="s">
        <v>125</v>
      </c>
      <c r="H67" t="s">
        <v>126</v>
      </c>
      <c r="I67" t="s">
        <v>127</v>
      </c>
      <c r="J67" t="s">
        <v>128</v>
      </c>
      <c r="K67">
        <v>9</v>
      </c>
      <c r="L67" t="s">
        <v>129</v>
      </c>
      <c r="M67">
        <v>7</v>
      </c>
      <c r="N67" t="s">
        <v>130</v>
      </c>
      <c r="O67" t="s">
        <v>131</v>
      </c>
      <c r="P67" t="s">
        <v>132</v>
      </c>
      <c r="Q67">
        <v>2000</v>
      </c>
      <c r="R67" t="s">
        <v>95</v>
      </c>
      <c r="S67">
        <v>2231</v>
      </c>
      <c r="T67" t="s">
        <v>192</v>
      </c>
      <c r="U67">
        <v>0</v>
      </c>
      <c r="V67" t="s">
        <v>46</v>
      </c>
      <c r="W67" s="8">
        <v>10000</v>
      </c>
      <c r="X67" s="8">
        <v>0</v>
      </c>
      <c r="Y67" s="8">
        <v>10000</v>
      </c>
      <c r="Z67" s="8">
        <v>10000</v>
      </c>
      <c r="AA67" s="8">
        <v>5000</v>
      </c>
      <c r="AB67" s="8">
        <f t="shared" si="5"/>
        <v>5000</v>
      </c>
      <c r="AC67" s="8">
        <v>5000</v>
      </c>
      <c r="AD67" s="8">
        <v>5000</v>
      </c>
      <c r="AE67" s="9">
        <v>0</v>
      </c>
      <c r="AF67" s="8">
        <v>0</v>
      </c>
      <c r="AG67" s="8">
        <v>0</v>
      </c>
      <c r="AH67" s="8">
        <v>0</v>
      </c>
      <c r="AI67" s="10">
        <f t="shared" si="6"/>
        <v>10000</v>
      </c>
    </row>
    <row r="68" spans="1:35" s="15" customFormat="1" ht="14.65" hidden="1" customHeight="1" x14ac:dyDescent="0.3">
      <c r="A68" t="str">
        <f t="shared" si="4"/>
        <v>1.1-00-2109_217023_214223510</v>
      </c>
      <c r="B68" t="s">
        <v>32</v>
      </c>
      <c r="C68" s="7" t="s">
        <v>33</v>
      </c>
      <c r="D68" s="34" t="s">
        <v>486</v>
      </c>
      <c r="E68" t="s">
        <v>182</v>
      </c>
      <c r="F68" t="s">
        <v>183</v>
      </c>
      <c r="G68" t="s">
        <v>125</v>
      </c>
      <c r="H68" t="s">
        <v>126</v>
      </c>
      <c r="I68" t="s">
        <v>184</v>
      </c>
      <c r="J68" t="s">
        <v>185</v>
      </c>
      <c r="K68">
        <v>7</v>
      </c>
      <c r="L68" t="s">
        <v>186</v>
      </c>
      <c r="M68">
        <v>42</v>
      </c>
      <c r="N68" t="s">
        <v>187</v>
      </c>
      <c r="O68" t="s">
        <v>188</v>
      </c>
      <c r="P68" t="s">
        <v>189</v>
      </c>
      <c r="Q68">
        <v>2000</v>
      </c>
      <c r="R68" t="s">
        <v>95</v>
      </c>
      <c r="S68">
        <v>2351</v>
      </c>
      <c r="T68" t="s">
        <v>193</v>
      </c>
      <c r="U68">
        <v>0</v>
      </c>
      <c r="V68" t="s">
        <v>46</v>
      </c>
      <c r="W68" s="8">
        <v>437353.03</v>
      </c>
      <c r="X68" s="8">
        <v>400000</v>
      </c>
      <c r="Y68" s="8">
        <v>437353.03</v>
      </c>
      <c r="Z68" s="8">
        <v>437353.03</v>
      </c>
      <c r="AA68" s="8">
        <v>428443.03</v>
      </c>
      <c r="AB68" s="8">
        <f t="shared" si="5"/>
        <v>8910</v>
      </c>
      <c r="AC68" s="8">
        <v>428443.03</v>
      </c>
      <c r="AD68" s="8">
        <v>380049.03</v>
      </c>
      <c r="AE68" s="9">
        <v>0</v>
      </c>
      <c r="AF68" s="8">
        <v>0</v>
      </c>
      <c r="AG68" s="8">
        <v>0</v>
      </c>
      <c r="AH68" s="8">
        <v>0</v>
      </c>
      <c r="AI68" s="10">
        <f t="shared" si="6"/>
        <v>437353.03</v>
      </c>
    </row>
    <row r="69" spans="1:35" s="15" customFormat="1" ht="14.65" hidden="1" customHeight="1" x14ac:dyDescent="0.3">
      <c r="A69" t="str">
        <f t="shared" si="4"/>
        <v>1.1-00-2109_217023_214223910</v>
      </c>
      <c r="B69" t="s">
        <v>32</v>
      </c>
      <c r="C69" s="7" t="s">
        <v>33</v>
      </c>
      <c r="D69" s="34" t="s">
        <v>486</v>
      </c>
      <c r="E69" t="s">
        <v>182</v>
      </c>
      <c r="F69" t="s">
        <v>183</v>
      </c>
      <c r="G69" t="s">
        <v>125</v>
      </c>
      <c r="H69" t="s">
        <v>126</v>
      </c>
      <c r="I69" t="s">
        <v>184</v>
      </c>
      <c r="J69" t="s">
        <v>185</v>
      </c>
      <c r="K69">
        <v>7</v>
      </c>
      <c r="L69" t="s">
        <v>186</v>
      </c>
      <c r="M69">
        <v>42</v>
      </c>
      <c r="N69" t="s">
        <v>187</v>
      </c>
      <c r="O69" t="s">
        <v>188</v>
      </c>
      <c r="P69" t="s">
        <v>189</v>
      </c>
      <c r="Q69">
        <v>2000</v>
      </c>
      <c r="R69" t="s">
        <v>95</v>
      </c>
      <c r="S69">
        <v>2391</v>
      </c>
      <c r="T69" t="s">
        <v>194</v>
      </c>
      <c r="U69">
        <v>0</v>
      </c>
      <c r="V69" t="s">
        <v>46</v>
      </c>
      <c r="W69" s="8">
        <v>497200</v>
      </c>
      <c r="X69" s="8">
        <v>500000</v>
      </c>
      <c r="Y69" s="8">
        <v>497200</v>
      </c>
      <c r="Z69" s="8">
        <v>497200</v>
      </c>
      <c r="AA69" s="8">
        <v>497200</v>
      </c>
      <c r="AB69" s="8">
        <f t="shared" si="5"/>
        <v>0</v>
      </c>
      <c r="AC69" s="8">
        <v>497200</v>
      </c>
      <c r="AD69" s="8">
        <v>248600</v>
      </c>
      <c r="AE69" s="9">
        <v>0</v>
      </c>
      <c r="AF69" s="8">
        <v>0</v>
      </c>
      <c r="AG69" s="8">
        <v>0</v>
      </c>
      <c r="AH69" s="8">
        <v>0</v>
      </c>
      <c r="AI69" s="10">
        <f t="shared" si="6"/>
        <v>497200</v>
      </c>
    </row>
    <row r="70" spans="1:35" s="15" customFormat="1" ht="14.65" hidden="1" customHeight="1" x14ac:dyDescent="0.3">
      <c r="A70" t="str">
        <f t="shared" si="4"/>
        <v>2.6-02-2118_212038_216024210</v>
      </c>
      <c r="B70" s="15" t="s">
        <v>97</v>
      </c>
      <c r="C70" s="15" t="s">
        <v>98</v>
      </c>
      <c r="D70" s="34" t="s">
        <v>486</v>
      </c>
      <c r="E70" s="15" t="s">
        <v>34</v>
      </c>
      <c r="F70" s="15" t="s">
        <v>35</v>
      </c>
      <c r="G70" s="15" t="s">
        <v>87</v>
      </c>
      <c r="H70" s="15" t="s">
        <v>88</v>
      </c>
      <c r="I70" s="15" t="s">
        <v>89</v>
      </c>
      <c r="J70" s="15" t="s">
        <v>90</v>
      </c>
      <c r="K70" s="15">
        <v>2</v>
      </c>
      <c r="L70" s="15" t="s">
        <v>91</v>
      </c>
      <c r="M70" s="15">
        <v>60</v>
      </c>
      <c r="N70" s="15" t="s">
        <v>92</v>
      </c>
      <c r="O70" s="15" t="s">
        <v>93</v>
      </c>
      <c r="P70" s="15" t="s">
        <v>94</v>
      </c>
      <c r="Q70" s="15">
        <v>2000</v>
      </c>
      <c r="R70" s="15" t="s">
        <v>95</v>
      </c>
      <c r="S70" s="15">
        <v>2421</v>
      </c>
      <c r="T70" s="15" t="s">
        <v>99</v>
      </c>
      <c r="U70" s="15">
        <v>0</v>
      </c>
      <c r="V70" s="15" t="s">
        <v>46</v>
      </c>
      <c r="W70" s="11">
        <v>0</v>
      </c>
      <c r="X70" s="11">
        <v>0</v>
      </c>
      <c r="Y70" s="11">
        <v>4319891.9400000004</v>
      </c>
      <c r="Z70" s="11">
        <v>4319891.9400000004</v>
      </c>
      <c r="AA70" s="11">
        <v>0</v>
      </c>
      <c r="AB70" s="8">
        <f t="shared" si="5"/>
        <v>4319891.9400000004</v>
      </c>
      <c r="AC70" s="11">
        <v>0</v>
      </c>
      <c r="AD70" s="11">
        <v>0</v>
      </c>
      <c r="AE70" s="11">
        <v>-4319891.9400000004</v>
      </c>
      <c r="AF70" s="11">
        <v>0</v>
      </c>
      <c r="AG70" s="11">
        <v>0</v>
      </c>
      <c r="AH70" s="11">
        <v>4319030.97</v>
      </c>
      <c r="AI70" s="10">
        <f t="shared" si="6"/>
        <v>4319030.97</v>
      </c>
    </row>
    <row r="71" spans="1:35" s="15" customFormat="1" ht="14.65" hidden="1" customHeight="1" x14ac:dyDescent="0.3">
      <c r="A71" t="str">
        <f t="shared" si="4"/>
        <v>2.6-02-2118_212038_216024110</v>
      </c>
      <c r="B71" s="15" t="s">
        <v>97</v>
      </c>
      <c r="C71" s="15" t="s">
        <v>98</v>
      </c>
      <c r="D71" s="34" t="s">
        <v>486</v>
      </c>
      <c r="E71" s="15" t="s">
        <v>34</v>
      </c>
      <c r="F71" s="15" t="s">
        <v>35</v>
      </c>
      <c r="G71" s="15" t="s">
        <v>87</v>
      </c>
      <c r="H71" s="15" t="s">
        <v>88</v>
      </c>
      <c r="I71" s="15" t="s">
        <v>89</v>
      </c>
      <c r="J71" s="15" t="s">
        <v>90</v>
      </c>
      <c r="K71" s="15">
        <v>2</v>
      </c>
      <c r="L71" s="15" t="s">
        <v>91</v>
      </c>
      <c r="M71" s="15">
        <v>60</v>
      </c>
      <c r="N71" s="15" t="s">
        <v>92</v>
      </c>
      <c r="O71" s="15" t="s">
        <v>93</v>
      </c>
      <c r="P71" s="15" t="s">
        <v>94</v>
      </c>
      <c r="Q71" s="15">
        <v>2000</v>
      </c>
      <c r="R71" s="15" t="s">
        <v>95</v>
      </c>
      <c r="S71" s="15">
        <v>2411</v>
      </c>
      <c r="T71" s="15" t="s">
        <v>96</v>
      </c>
      <c r="U71" s="15">
        <v>0</v>
      </c>
      <c r="V71" s="15" t="s">
        <v>46</v>
      </c>
      <c r="W71" s="11">
        <v>0</v>
      </c>
      <c r="X71" s="11">
        <v>0</v>
      </c>
      <c r="Y71" s="11">
        <v>1074.23</v>
      </c>
      <c r="Z71" s="11">
        <v>1074.23</v>
      </c>
      <c r="AA71" s="11">
        <v>0</v>
      </c>
      <c r="AB71" s="8">
        <f t="shared" si="5"/>
        <v>1074.23</v>
      </c>
      <c r="AC71" s="11">
        <v>0</v>
      </c>
      <c r="AD71" s="11">
        <v>0</v>
      </c>
      <c r="AE71" s="11">
        <v>-1074.23</v>
      </c>
      <c r="AF71" s="11">
        <v>0</v>
      </c>
      <c r="AG71" s="11">
        <v>0</v>
      </c>
      <c r="AH71" s="11">
        <v>0</v>
      </c>
      <c r="AI71" s="10">
        <f t="shared" si="6"/>
        <v>0</v>
      </c>
    </row>
    <row r="72" spans="1:35" s="15" customFormat="1" ht="14.65" hidden="1" customHeight="1" x14ac:dyDescent="0.3">
      <c r="A72" t="str">
        <f t="shared" si="4"/>
        <v>1.6-03-2018_212038_216024110</v>
      </c>
      <c r="B72" s="39" t="s">
        <v>190</v>
      </c>
      <c r="C72" s="39" t="s">
        <v>191</v>
      </c>
      <c r="D72" s="34" t="s">
        <v>486</v>
      </c>
      <c r="E72" s="39" t="s">
        <v>34</v>
      </c>
      <c r="F72" s="39" t="s">
        <v>35</v>
      </c>
      <c r="G72" s="39" t="s">
        <v>87</v>
      </c>
      <c r="H72" s="39" t="s">
        <v>88</v>
      </c>
      <c r="I72" s="39" t="s">
        <v>89</v>
      </c>
      <c r="J72" s="39" t="s">
        <v>90</v>
      </c>
      <c r="K72" s="39">
        <v>2</v>
      </c>
      <c r="L72" s="39" t="s">
        <v>91</v>
      </c>
      <c r="M72" s="39">
        <v>60</v>
      </c>
      <c r="N72" s="39" t="s">
        <v>92</v>
      </c>
      <c r="O72" s="39" t="s">
        <v>93</v>
      </c>
      <c r="P72" s="39" t="s">
        <v>94</v>
      </c>
      <c r="Q72" s="39">
        <v>2000</v>
      </c>
      <c r="R72" s="39" t="s">
        <v>95</v>
      </c>
      <c r="S72" s="39">
        <v>2411</v>
      </c>
      <c r="T72" s="39" t="s">
        <v>96</v>
      </c>
      <c r="U72" s="39">
        <v>0</v>
      </c>
      <c r="V72" s="39" t="s">
        <v>46</v>
      </c>
      <c r="W72" s="8">
        <v>7358771.0800000001</v>
      </c>
      <c r="X72" s="8">
        <v>0</v>
      </c>
      <c r="Y72" s="8">
        <v>6365536.3200000003</v>
      </c>
      <c r="Z72" s="8">
        <v>6365536.3200000003</v>
      </c>
      <c r="AA72" s="8">
        <v>6365527.6799999997</v>
      </c>
      <c r="AB72" s="8">
        <f t="shared" si="5"/>
        <v>8.6400000005960464</v>
      </c>
      <c r="AC72" s="8">
        <v>6365527.6799999997</v>
      </c>
      <c r="AD72" s="8">
        <v>6365527.6799999997</v>
      </c>
      <c r="AE72" s="9">
        <v>993234.75999999978</v>
      </c>
      <c r="AF72" s="8">
        <v>0</v>
      </c>
      <c r="AG72" s="8">
        <v>0</v>
      </c>
      <c r="AH72" s="8">
        <v>0</v>
      </c>
      <c r="AI72" s="10">
        <f t="shared" si="6"/>
        <v>7358771.0800000001</v>
      </c>
    </row>
    <row r="73" spans="1:35" s="15" customFormat="1" ht="14.65" hidden="1" customHeight="1" x14ac:dyDescent="0.3">
      <c r="A73" t="str">
        <f t="shared" si="4"/>
        <v>1.1-00-2117_215035_215724110</v>
      </c>
      <c r="B73" t="s">
        <v>32</v>
      </c>
      <c r="C73" s="7" t="s">
        <v>33</v>
      </c>
      <c r="D73" s="34" t="s">
        <v>486</v>
      </c>
      <c r="E73" t="s">
        <v>117</v>
      </c>
      <c r="F73" t="s">
        <v>118</v>
      </c>
      <c r="G73" t="s">
        <v>111</v>
      </c>
      <c r="H73" t="s">
        <v>112</v>
      </c>
      <c r="I73" t="s">
        <v>119</v>
      </c>
      <c r="J73" t="s">
        <v>120</v>
      </c>
      <c r="K73">
        <v>5</v>
      </c>
      <c r="L73" t="s">
        <v>121</v>
      </c>
      <c r="M73">
        <v>57</v>
      </c>
      <c r="N73" t="s">
        <v>122</v>
      </c>
      <c r="O73" t="s">
        <v>123</v>
      </c>
      <c r="P73" t="s">
        <v>124</v>
      </c>
      <c r="Q73">
        <v>2000</v>
      </c>
      <c r="R73" t="s">
        <v>95</v>
      </c>
      <c r="S73">
        <v>2411</v>
      </c>
      <c r="T73" t="s">
        <v>96</v>
      </c>
      <c r="U73">
        <v>0</v>
      </c>
      <c r="V73" t="s">
        <v>46</v>
      </c>
      <c r="W73" s="8">
        <v>0</v>
      </c>
      <c r="X73" s="8">
        <v>0</v>
      </c>
      <c r="Y73" s="8">
        <v>0</v>
      </c>
      <c r="Z73" s="8">
        <v>0</v>
      </c>
      <c r="AA73" s="8">
        <v>0</v>
      </c>
      <c r="AB73" s="8">
        <f t="shared" si="5"/>
        <v>0</v>
      </c>
      <c r="AC73" s="8">
        <v>0</v>
      </c>
      <c r="AD73" s="8">
        <v>0</v>
      </c>
      <c r="AE73" s="9">
        <v>0</v>
      </c>
      <c r="AF73" s="8">
        <v>0</v>
      </c>
      <c r="AG73" s="8">
        <v>0</v>
      </c>
      <c r="AH73" s="8">
        <v>0</v>
      </c>
      <c r="AI73" s="10">
        <f t="shared" si="6"/>
        <v>0</v>
      </c>
    </row>
    <row r="74" spans="1:35" ht="14.65" hidden="1" customHeight="1" x14ac:dyDescent="0.3">
      <c r="A74" t="str">
        <f t="shared" si="4"/>
        <v>1.1-00-2105_218012_212124110</v>
      </c>
      <c r="B74" t="s">
        <v>32</v>
      </c>
      <c r="C74" s="7" t="s">
        <v>33</v>
      </c>
      <c r="D74" s="34" t="s">
        <v>486</v>
      </c>
      <c r="E74" t="s">
        <v>34</v>
      </c>
      <c r="F74" t="s">
        <v>35</v>
      </c>
      <c r="G74" t="s">
        <v>36</v>
      </c>
      <c r="H74" t="s">
        <v>37</v>
      </c>
      <c r="I74" t="s">
        <v>38</v>
      </c>
      <c r="J74" t="s">
        <v>39</v>
      </c>
      <c r="K74">
        <v>8</v>
      </c>
      <c r="L74" t="s">
        <v>40</v>
      </c>
      <c r="M74">
        <v>21</v>
      </c>
      <c r="N74" t="s">
        <v>150</v>
      </c>
      <c r="O74" t="s">
        <v>42</v>
      </c>
      <c r="P74" t="s">
        <v>43</v>
      </c>
      <c r="Q74">
        <v>2000</v>
      </c>
      <c r="R74" t="s">
        <v>95</v>
      </c>
      <c r="S74">
        <v>2411</v>
      </c>
      <c r="T74" t="s">
        <v>96</v>
      </c>
      <c r="U74">
        <v>0</v>
      </c>
      <c r="V74" t="s">
        <v>46</v>
      </c>
      <c r="W74" s="8">
        <v>246953.33</v>
      </c>
      <c r="X74" s="8">
        <v>300000</v>
      </c>
      <c r="Y74" s="8">
        <v>246953.33</v>
      </c>
      <c r="Z74" s="8">
        <v>246953.33</v>
      </c>
      <c r="AA74" s="8">
        <v>246953.33</v>
      </c>
      <c r="AB74" s="8">
        <f t="shared" si="5"/>
        <v>0</v>
      </c>
      <c r="AC74" s="8">
        <v>246953.33</v>
      </c>
      <c r="AD74" s="8">
        <v>246953.33</v>
      </c>
      <c r="AE74" s="9">
        <v>0</v>
      </c>
      <c r="AF74" s="8">
        <v>0</v>
      </c>
      <c r="AG74" s="8">
        <v>0</v>
      </c>
      <c r="AH74" s="8">
        <v>0</v>
      </c>
      <c r="AI74" s="10">
        <f t="shared" si="6"/>
        <v>246953.33</v>
      </c>
    </row>
    <row r="75" spans="1:35" ht="14.65" hidden="1" customHeight="1" x14ac:dyDescent="0.3">
      <c r="A75" t="str">
        <f t="shared" si="4"/>
        <v>1.6-03-2118_212038_216024910</v>
      </c>
      <c r="B75" s="13" t="s">
        <v>85</v>
      </c>
      <c r="C75" s="13" t="s">
        <v>86</v>
      </c>
      <c r="D75" s="34" t="s">
        <v>486</v>
      </c>
      <c r="E75" s="13" t="s">
        <v>34</v>
      </c>
      <c r="F75" s="13" t="s">
        <v>35</v>
      </c>
      <c r="G75" s="13" t="s">
        <v>87</v>
      </c>
      <c r="H75" s="13" t="s">
        <v>88</v>
      </c>
      <c r="I75" s="13" t="s">
        <v>89</v>
      </c>
      <c r="J75" s="13" t="s">
        <v>90</v>
      </c>
      <c r="K75" s="13">
        <v>2</v>
      </c>
      <c r="L75" s="13" t="s">
        <v>91</v>
      </c>
      <c r="M75" s="13">
        <v>60</v>
      </c>
      <c r="N75" s="13" t="s">
        <v>92</v>
      </c>
      <c r="O75" s="13" t="s">
        <v>93</v>
      </c>
      <c r="P75" s="13" t="s">
        <v>94</v>
      </c>
      <c r="Q75" s="13">
        <v>2000</v>
      </c>
      <c r="R75" s="13" t="s">
        <v>95</v>
      </c>
      <c r="S75" s="13">
        <v>2491</v>
      </c>
      <c r="T75" s="13" t="s">
        <v>101</v>
      </c>
      <c r="U75" s="13">
        <v>0</v>
      </c>
      <c r="V75" s="13" t="s">
        <v>46</v>
      </c>
      <c r="W75" s="14">
        <v>0</v>
      </c>
      <c r="X75" s="14">
        <v>0</v>
      </c>
      <c r="Y75" s="14">
        <v>1544750.44</v>
      </c>
      <c r="Z75" s="14">
        <v>1544750.44</v>
      </c>
      <c r="AA75" s="14">
        <v>0</v>
      </c>
      <c r="AB75" s="8">
        <f t="shared" si="5"/>
        <v>1544750.44</v>
      </c>
      <c r="AC75" s="14">
        <v>0</v>
      </c>
      <c r="AD75" s="14">
        <v>0</v>
      </c>
      <c r="AE75" s="14">
        <v>-1544750.44</v>
      </c>
      <c r="AF75" s="14">
        <v>0</v>
      </c>
      <c r="AG75" s="14">
        <v>0</v>
      </c>
      <c r="AH75" s="14">
        <v>1544750.44</v>
      </c>
      <c r="AI75" s="10">
        <f t="shared" si="6"/>
        <v>1544750.44</v>
      </c>
    </row>
    <row r="76" spans="1:35" ht="14.65" hidden="1" customHeight="1" x14ac:dyDescent="0.3">
      <c r="A76" t="str">
        <f t="shared" si="4"/>
        <v>2.6-07-2018_212038_216024210</v>
      </c>
      <c r="B76" t="s">
        <v>102</v>
      </c>
      <c r="C76" s="39" t="s">
        <v>103</v>
      </c>
      <c r="D76" s="34" t="s">
        <v>486</v>
      </c>
      <c r="E76" t="s">
        <v>34</v>
      </c>
      <c r="F76" t="s">
        <v>35</v>
      </c>
      <c r="G76" t="s">
        <v>87</v>
      </c>
      <c r="H76" t="s">
        <v>88</v>
      </c>
      <c r="I76" t="s">
        <v>89</v>
      </c>
      <c r="J76" t="s">
        <v>90</v>
      </c>
      <c r="K76">
        <v>2</v>
      </c>
      <c r="L76" t="s">
        <v>91</v>
      </c>
      <c r="M76">
        <v>60</v>
      </c>
      <c r="N76" t="s">
        <v>92</v>
      </c>
      <c r="O76" t="s">
        <v>93</v>
      </c>
      <c r="P76" t="s">
        <v>94</v>
      </c>
      <c r="Q76">
        <v>2000</v>
      </c>
      <c r="R76" t="s">
        <v>95</v>
      </c>
      <c r="S76">
        <v>2421</v>
      </c>
      <c r="T76" t="s">
        <v>99</v>
      </c>
      <c r="U76">
        <v>0</v>
      </c>
      <c r="V76" t="s">
        <v>46</v>
      </c>
      <c r="W76" s="8">
        <v>5993599.5599999996</v>
      </c>
      <c r="X76" s="8">
        <v>0</v>
      </c>
      <c r="Y76" s="8">
        <v>5960553.1200000001</v>
      </c>
      <c r="Z76" s="8">
        <v>5960553.1200000001</v>
      </c>
      <c r="AA76" s="8">
        <v>4528503.04</v>
      </c>
      <c r="AB76" s="8">
        <f t="shared" si="5"/>
        <v>1432050.08</v>
      </c>
      <c r="AC76" s="8">
        <v>4528503.04</v>
      </c>
      <c r="AD76" s="8">
        <v>4528503.04</v>
      </c>
      <c r="AE76" s="9">
        <v>33046.439999999478</v>
      </c>
      <c r="AF76" s="8">
        <v>0</v>
      </c>
      <c r="AG76" s="8">
        <v>0</v>
      </c>
      <c r="AH76" s="8">
        <v>0</v>
      </c>
      <c r="AI76" s="10">
        <f t="shared" si="6"/>
        <v>5993599.5599999996</v>
      </c>
    </row>
    <row r="77" spans="1:35" ht="14.65" hidden="1" customHeight="1" x14ac:dyDescent="0.3">
      <c r="A77" t="str">
        <f t="shared" si="4"/>
        <v>1.1-00-2107_216019_213624210</v>
      </c>
      <c r="B77" t="s">
        <v>32</v>
      </c>
      <c r="C77" s="7" t="s">
        <v>33</v>
      </c>
      <c r="D77" s="34" t="s">
        <v>486</v>
      </c>
      <c r="E77" t="s">
        <v>34</v>
      </c>
      <c r="F77" t="s">
        <v>35</v>
      </c>
      <c r="G77" t="s">
        <v>125</v>
      </c>
      <c r="H77" t="s">
        <v>126</v>
      </c>
      <c r="I77" t="s">
        <v>175</v>
      </c>
      <c r="J77" t="s">
        <v>176</v>
      </c>
      <c r="K77">
        <v>6</v>
      </c>
      <c r="L77" t="s">
        <v>113</v>
      </c>
      <c r="M77">
        <v>36</v>
      </c>
      <c r="N77" t="s">
        <v>204</v>
      </c>
      <c r="O77" t="s">
        <v>205</v>
      </c>
      <c r="P77" t="s">
        <v>206</v>
      </c>
      <c r="Q77">
        <v>2000</v>
      </c>
      <c r="R77" t="s">
        <v>95</v>
      </c>
      <c r="S77">
        <v>2421</v>
      </c>
      <c r="T77" t="s">
        <v>99</v>
      </c>
      <c r="U77">
        <v>0</v>
      </c>
      <c r="V77" t="s">
        <v>46</v>
      </c>
      <c r="W77" s="8">
        <v>10985530.699999999</v>
      </c>
      <c r="X77" s="8">
        <v>14000000</v>
      </c>
      <c r="Y77" s="8">
        <v>10963655.58</v>
      </c>
      <c r="Z77" s="8">
        <v>10963655.58</v>
      </c>
      <c r="AA77" s="8">
        <v>10019371.84</v>
      </c>
      <c r="AB77" s="8">
        <f t="shared" si="5"/>
        <v>944283.74000000022</v>
      </c>
      <c r="AC77" s="8">
        <v>9111499.6600000001</v>
      </c>
      <c r="AD77" s="12">
        <v>9111499.6600000001</v>
      </c>
      <c r="AE77" s="12">
        <v>21875.11999999918</v>
      </c>
      <c r="AF77" s="8">
        <v>0</v>
      </c>
      <c r="AG77" s="8">
        <v>0</v>
      </c>
      <c r="AH77" s="8">
        <v>0</v>
      </c>
      <c r="AI77" s="10">
        <f t="shared" si="6"/>
        <v>10985530.699999999</v>
      </c>
    </row>
    <row r="78" spans="1:35" ht="14.65" hidden="1" customHeight="1" x14ac:dyDescent="0.3">
      <c r="A78" t="str">
        <f t="shared" si="4"/>
        <v>1.1-00-2118_215037_215924210</v>
      </c>
      <c r="B78" t="s">
        <v>32</v>
      </c>
      <c r="C78" s="7" t="s">
        <v>33</v>
      </c>
      <c r="D78" s="34" t="s">
        <v>486</v>
      </c>
      <c r="E78" t="s">
        <v>117</v>
      </c>
      <c r="F78" t="s">
        <v>118</v>
      </c>
      <c r="G78" t="s">
        <v>111</v>
      </c>
      <c r="H78" t="s">
        <v>112</v>
      </c>
      <c r="I78" t="s">
        <v>89</v>
      </c>
      <c r="J78" t="s">
        <v>90</v>
      </c>
      <c r="K78">
        <v>5</v>
      </c>
      <c r="L78" t="s">
        <v>121</v>
      </c>
      <c r="M78">
        <v>59</v>
      </c>
      <c r="N78" t="s">
        <v>207</v>
      </c>
      <c r="O78" t="s">
        <v>208</v>
      </c>
      <c r="P78" t="s">
        <v>209</v>
      </c>
      <c r="Q78">
        <v>2000</v>
      </c>
      <c r="R78" t="s">
        <v>95</v>
      </c>
      <c r="S78">
        <v>2421</v>
      </c>
      <c r="T78" t="s">
        <v>99</v>
      </c>
      <c r="U78">
        <v>0</v>
      </c>
      <c r="V78" t="s">
        <v>46</v>
      </c>
      <c r="W78" s="8">
        <v>495862.31</v>
      </c>
      <c r="X78" s="8">
        <v>0</v>
      </c>
      <c r="Y78" s="8">
        <v>495862.31</v>
      </c>
      <c r="Z78" s="8">
        <v>495862.31</v>
      </c>
      <c r="AA78" s="8">
        <v>495862.31</v>
      </c>
      <c r="AB78" s="8">
        <f t="shared" si="5"/>
        <v>0</v>
      </c>
      <c r="AC78" s="8">
        <v>464542.31</v>
      </c>
      <c r="AD78" s="8">
        <v>447915.31</v>
      </c>
      <c r="AE78" s="9">
        <v>0</v>
      </c>
      <c r="AF78" s="8">
        <v>0</v>
      </c>
      <c r="AG78" s="8">
        <v>0</v>
      </c>
      <c r="AH78" s="8">
        <v>0</v>
      </c>
      <c r="AI78" s="10">
        <f t="shared" si="6"/>
        <v>495862.31</v>
      </c>
    </row>
    <row r="79" spans="1:35" ht="14.65" hidden="1" customHeight="1" x14ac:dyDescent="0.3">
      <c r="A79" t="str">
        <f t="shared" si="4"/>
        <v>1.1-00-2111_212029_215124210</v>
      </c>
      <c r="B79" t="s">
        <v>32</v>
      </c>
      <c r="C79" s="7" t="s">
        <v>33</v>
      </c>
      <c r="D79" s="34" t="s">
        <v>486</v>
      </c>
      <c r="E79" t="s">
        <v>34</v>
      </c>
      <c r="F79" t="s">
        <v>35</v>
      </c>
      <c r="G79" t="s">
        <v>125</v>
      </c>
      <c r="H79" t="s">
        <v>126</v>
      </c>
      <c r="I79" t="s">
        <v>210</v>
      </c>
      <c r="J79" t="s">
        <v>211</v>
      </c>
      <c r="K79">
        <v>2</v>
      </c>
      <c r="L79" t="s">
        <v>91</v>
      </c>
      <c r="M79">
        <v>51</v>
      </c>
      <c r="N79" t="s">
        <v>212</v>
      </c>
      <c r="O79" t="s">
        <v>213</v>
      </c>
      <c r="P79" t="s">
        <v>214</v>
      </c>
      <c r="Q79">
        <v>2000</v>
      </c>
      <c r="R79" t="s">
        <v>95</v>
      </c>
      <c r="S79">
        <v>2421</v>
      </c>
      <c r="T79" t="s">
        <v>99</v>
      </c>
      <c r="U79">
        <v>0</v>
      </c>
      <c r="V79" t="s">
        <v>46</v>
      </c>
      <c r="W79" s="8">
        <v>0</v>
      </c>
      <c r="X79" s="8">
        <v>0</v>
      </c>
      <c r="Y79" s="8">
        <v>0</v>
      </c>
      <c r="Z79" s="8">
        <v>0</v>
      </c>
      <c r="AA79" s="8">
        <v>0</v>
      </c>
      <c r="AB79" s="8">
        <f t="shared" si="5"/>
        <v>0</v>
      </c>
      <c r="AC79" s="8">
        <v>0</v>
      </c>
      <c r="AD79" s="8">
        <v>0</v>
      </c>
      <c r="AE79" s="9">
        <v>0</v>
      </c>
      <c r="AF79" s="8">
        <v>0</v>
      </c>
      <c r="AG79" s="8">
        <v>0</v>
      </c>
      <c r="AH79" s="8">
        <v>0</v>
      </c>
      <c r="AI79" s="10">
        <f t="shared" si="6"/>
        <v>0</v>
      </c>
    </row>
    <row r="80" spans="1:35" ht="14.65" hidden="1" customHeight="1" x14ac:dyDescent="0.3">
      <c r="A80" t="str">
        <f t="shared" si="4"/>
        <v>1.1-00-2107_216020_213825310</v>
      </c>
      <c r="B80" s="39" t="s">
        <v>32</v>
      </c>
      <c r="C80" s="7" t="s">
        <v>33</v>
      </c>
      <c r="D80" s="34" t="s">
        <v>486</v>
      </c>
      <c r="E80" s="39" t="s">
        <v>34</v>
      </c>
      <c r="F80" s="39" t="s">
        <v>35</v>
      </c>
      <c r="G80" s="39" t="s">
        <v>125</v>
      </c>
      <c r="H80" s="39" t="s">
        <v>126</v>
      </c>
      <c r="I80" s="39" t="s">
        <v>175</v>
      </c>
      <c r="J80" s="39" t="s">
        <v>176</v>
      </c>
      <c r="K80" s="39">
        <v>6</v>
      </c>
      <c r="L80" s="39" t="s">
        <v>113</v>
      </c>
      <c r="M80" s="39">
        <v>38</v>
      </c>
      <c r="N80" s="39" t="s">
        <v>219</v>
      </c>
      <c r="O80" s="39" t="s">
        <v>220</v>
      </c>
      <c r="P80" s="39" t="s">
        <v>221</v>
      </c>
      <c r="Q80" s="39">
        <v>2000</v>
      </c>
      <c r="R80" s="39" t="s">
        <v>95</v>
      </c>
      <c r="S80" s="39">
        <v>2531</v>
      </c>
      <c r="T80" s="39" t="s">
        <v>235</v>
      </c>
      <c r="U80" s="39">
        <v>0</v>
      </c>
      <c r="V80" s="39" t="s">
        <v>46</v>
      </c>
      <c r="W80" s="8">
        <v>4255747.25</v>
      </c>
      <c r="X80" s="8">
        <v>3500000</v>
      </c>
      <c r="Y80" s="8">
        <v>5311307.4400000004</v>
      </c>
      <c r="Z80" s="8">
        <v>4638558.74</v>
      </c>
      <c r="AA80" s="8">
        <v>3768091.74</v>
      </c>
      <c r="AB80" s="8">
        <f t="shared" si="5"/>
        <v>870467</v>
      </c>
      <c r="AC80" s="8">
        <v>3594511.74</v>
      </c>
      <c r="AD80" s="16">
        <v>3011307.27</v>
      </c>
      <c r="AE80" s="16">
        <v>-1055560.1900000004</v>
      </c>
      <c r="AF80" s="8">
        <v>0</v>
      </c>
      <c r="AG80" s="8">
        <v>0</v>
      </c>
      <c r="AH80" s="8">
        <v>1055560.19</v>
      </c>
      <c r="AI80" s="10">
        <f t="shared" si="6"/>
        <v>5311307.4399999995</v>
      </c>
    </row>
    <row r="81" spans="1:35" ht="14.65" hidden="1" customHeight="1" x14ac:dyDescent="0.3">
      <c r="A81" t="str">
        <f t="shared" si="4"/>
        <v>1.6-03-2018_212038_216024410</v>
      </c>
      <c r="B81" t="s">
        <v>190</v>
      </c>
      <c r="C81" t="s">
        <v>191</v>
      </c>
      <c r="D81" s="34" t="s">
        <v>486</v>
      </c>
      <c r="E81" t="s">
        <v>34</v>
      </c>
      <c r="F81" t="s">
        <v>35</v>
      </c>
      <c r="G81" t="s">
        <v>87</v>
      </c>
      <c r="H81" t="s">
        <v>88</v>
      </c>
      <c r="I81" t="s">
        <v>89</v>
      </c>
      <c r="J81" t="s">
        <v>90</v>
      </c>
      <c r="K81">
        <v>2</v>
      </c>
      <c r="L81" t="s">
        <v>91</v>
      </c>
      <c r="M81">
        <v>60</v>
      </c>
      <c r="N81" t="s">
        <v>92</v>
      </c>
      <c r="O81" t="s">
        <v>93</v>
      </c>
      <c r="P81" t="s">
        <v>94</v>
      </c>
      <c r="Q81">
        <v>2000</v>
      </c>
      <c r="R81" t="s">
        <v>95</v>
      </c>
      <c r="S81">
        <v>2441</v>
      </c>
      <c r="T81" t="s">
        <v>151</v>
      </c>
      <c r="U81">
        <v>0</v>
      </c>
      <c r="V81" t="s">
        <v>46</v>
      </c>
      <c r="W81" s="8">
        <v>206385.22</v>
      </c>
      <c r="X81" s="8">
        <v>0</v>
      </c>
      <c r="Y81" s="8">
        <v>206385.22</v>
      </c>
      <c r="Z81" s="8">
        <v>206385.22</v>
      </c>
      <c r="AA81" s="8">
        <v>206385.22</v>
      </c>
      <c r="AB81" s="8">
        <f t="shared" si="5"/>
        <v>0</v>
      </c>
      <c r="AC81" s="8">
        <v>206385.22</v>
      </c>
      <c r="AD81" s="8">
        <v>206385.22</v>
      </c>
      <c r="AE81" s="9">
        <v>0</v>
      </c>
      <c r="AF81" s="8">
        <v>0</v>
      </c>
      <c r="AG81" s="8">
        <v>0</v>
      </c>
      <c r="AH81" s="8">
        <v>0</v>
      </c>
      <c r="AI81" s="10">
        <f t="shared" si="6"/>
        <v>206385.22</v>
      </c>
    </row>
    <row r="82" spans="1:35" ht="14.65" hidden="1" customHeight="1" x14ac:dyDescent="0.3">
      <c r="A82" t="str">
        <f t="shared" si="4"/>
        <v>2.6-05-2108_213022_214124511</v>
      </c>
      <c r="B82" t="s">
        <v>200</v>
      </c>
      <c r="C82" t="s">
        <v>201</v>
      </c>
      <c r="D82" s="34" t="s">
        <v>486</v>
      </c>
      <c r="E82" t="s">
        <v>134</v>
      </c>
      <c r="F82" t="s">
        <v>135</v>
      </c>
      <c r="G82" t="s">
        <v>111</v>
      </c>
      <c r="H82" t="s">
        <v>112</v>
      </c>
      <c r="I82" t="s">
        <v>136</v>
      </c>
      <c r="J82" t="s">
        <v>137</v>
      </c>
      <c r="K82">
        <v>3</v>
      </c>
      <c r="L82" t="s">
        <v>138</v>
      </c>
      <c r="M82">
        <v>41</v>
      </c>
      <c r="N82" t="s">
        <v>139</v>
      </c>
      <c r="O82" t="s">
        <v>140</v>
      </c>
      <c r="P82" t="s">
        <v>141</v>
      </c>
      <c r="Q82">
        <v>2000</v>
      </c>
      <c r="R82" t="s">
        <v>95</v>
      </c>
      <c r="S82">
        <v>2451</v>
      </c>
      <c r="T82" t="s">
        <v>203</v>
      </c>
      <c r="U82">
        <v>1</v>
      </c>
      <c r="V82" t="s">
        <v>202</v>
      </c>
      <c r="W82" s="8">
        <v>10000</v>
      </c>
      <c r="X82" s="8">
        <v>0</v>
      </c>
      <c r="Y82" s="8">
        <v>7609.52</v>
      </c>
      <c r="Z82" s="8">
        <v>7609.52</v>
      </c>
      <c r="AA82" s="8">
        <v>7609.52</v>
      </c>
      <c r="AB82" s="8">
        <f t="shared" si="5"/>
        <v>0</v>
      </c>
      <c r="AC82" s="8">
        <v>7609.52</v>
      </c>
      <c r="AD82" s="8">
        <v>7609.52</v>
      </c>
      <c r="AE82" s="9">
        <v>2390.4799999999996</v>
      </c>
      <c r="AF82" s="8">
        <v>2390.48</v>
      </c>
      <c r="AG82" s="8">
        <v>0</v>
      </c>
      <c r="AH82" s="8">
        <v>0</v>
      </c>
      <c r="AI82" s="10">
        <f t="shared" si="6"/>
        <v>7609.52</v>
      </c>
    </row>
    <row r="83" spans="1:35" ht="14.65" hidden="1" customHeight="1" x14ac:dyDescent="0.3">
      <c r="A83" t="str">
        <f t="shared" si="4"/>
        <v>1.1-00-2102_216008_211224510</v>
      </c>
      <c r="B83" t="s">
        <v>32</v>
      </c>
      <c r="C83" s="7" t="s">
        <v>33</v>
      </c>
      <c r="D83" s="34" t="s">
        <v>486</v>
      </c>
      <c r="E83" t="s">
        <v>109</v>
      </c>
      <c r="F83" t="s">
        <v>110</v>
      </c>
      <c r="G83" t="s">
        <v>111</v>
      </c>
      <c r="H83" t="s">
        <v>112</v>
      </c>
      <c r="I83" t="s">
        <v>68</v>
      </c>
      <c r="J83" t="s">
        <v>69</v>
      </c>
      <c r="K83">
        <v>6</v>
      </c>
      <c r="L83" t="s">
        <v>113</v>
      </c>
      <c r="M83">
        <v>12</v>
      </c>
      <c r="N83" t="s">
        <v>114</v>
      </c>
      <c r="O83" t="s">
        <v>115</v>
      </c>
      <c r="P83" t="s">
        <v>116</v>
      </c>
      <c r="Q83">
        <v>2000</v>
      </c>
      <c r="R83" t="s">
        <v>95</v>
      </c>
      <c r="S83">
        <v>2451</v>
      </c>
      <c r="T83" t="s">
        <v>203</v>
      </c>
      <c r="U83">
        <v>0</v>
      </c>
      <c r="V83" t="s">
        <v>46</v>
      </c>
      <c r="W83" s="8">
        <v>600</v>
      </c>
      <c r="X83" s="8">
        <v>0</v>
      </c>
      <c r="Y83" s="8">
        <v>600</v>
      </c>
      <c r="Z83" s="8">
        <v>600</v>
      </c>
      <c r="AA83" s="8">
        <v>600</v>
      </c>
      <c r="AB83" s="8">
        <f t="shared" si="5"/>
        <v>0</v>
      </c>
      <c r="AC83" s="8">
        <v>600</v>
      </c>
      <c r="AD83" s="8">
        <v>600</v>
      </c>
      <c r="AE83" s="9">
        <v>0</v>
      </c>
      <c r="AF83" s="8">
        <v>0</v>
      </c>
      <c r="AG83" s="8">
        <v>0</v>
      </c>
      <c r="AH83" s="8">
        <v>0</v>
      </c>
      <c r="AI83" s="10">
        <f t="shared" si="6"/>
        <v>600</v>
      </c>
    </row>
    <row r="84" spans="1:35" ht="14.65" hidden="1" customHeight="1" x14ac:dyDescent="0.3">
      <c r="A84" t="str">
        <f t="shared" si="4"/>
        <v>1.1-00-2107_216016_213124610</v>
      </c>
      <c r="B84" t="s">
        <v>32</v>
      </c>
      <c r="C84" s="7" t="s">
        <v>33</v>
      </c>
      <c r="D84" s="34" t="s">
        <v>486</v>
      </c>
      <c r="E84" t="s">
        <v>34</v>
      </c>
      <c r="F84" t="s">
        <v>35</v>
      </c>
      <c r="G84" t="s">
        <v>125</v>
      </c>
      <c r="H84" t="s">
        <v>126</v>
      </c>
      <c r="I84" t="s">
        <v>175</v>
      </c>
      <c r="J84" t="s">
        <v>176</v>
      </c>
      <c r="K84">
        <v>6</v>
      </c>
      <c r="L84" t="s">
        <v>113</v>
      </c>
      <c r="M84">
        <v>31</v>
      </c>
      <c r="N84" t="s">
        <v>215</v>
      </c>
      <c r="O84" t="s">
        <v>216</v>
      </c>
      <c r="P84" t="s">
        <v>217</v>
      </c>
      <c r="Q84">
        <v>2000</v>
      </c>
      <c r="R84" t="s">
        <v>95</v>
      </c>
      <c r="S84">
        <v>2461</v>
      </c>
      <c r="T84" t="s">
        <v>218</v>
      </c>
      <c r="U84">
        <v>0</v>
      </c>
      <c r="V84" t="s">
        <v>46</v>
      </c>
      <c r="W84" s="8">
        <v>6199738.8200000003</v>
      </c>
      <c r="X84" s="8">
        <v>6000000</v>
      </c>
      <c r="Y84" s="8">
        <v>9665738.2699999996</v>
      </c>
      <c r="Z84" s="8">
        <v>9665738.2699999996</v>
      </c>
      <c r="AA84" s="8">
        <v>6399695.6100000003</v>
      </c>
      <c r="AB84" s="8">
        <f t="shared" si="5"/>
        <v>3266042.6599999992</v>
      </c>
      <c r="AC84" s="8">
        <v>6399695.6100000003</v>
      </c>
      <c r="AD84" s="16">
        <v>5527299.7800000003</v>
      </c>
      <c r="AE84" s="16">
        <v>-3465999.4499999993</v>
      </c>
      <c r="AF84" s="8">
        <v>0</v>
      </c>
      <c r="AG84" s="18">
        <v>3465999.45</v>
      </c>
      <c r="AH84" s="12">
        <v>0</v>
      </c>
      <c r="AI84" s="10">
        <f t="shared" si="6"/>
        <v>9665738.2699999996</v>
      </c>
    </row>
    <row r="85" spans="1:35" ht="14.65" hidden="1" customHeight="1" x14ac:dyDescent="0.3">
      <c r="A85" t="str">
        <f t="shared" si="4"/>
        <v>1.1-00-2102_216008_211224610</v>
      </c>
      <c r="B85" t="s">
        <v>32</v>
      </c>
      <c r="C85" s="7" t="s">
        <v>33</v>
      </c>
      <c r="D85" s="34" t="s">
        <v>486</v>
      </c>
      <c r="E85" t="s">
        <v>109</v>
      </c>
      <c r="F85" t="s">
        <v>110</v>
      </c>
      <c r="G85" t="s">
        <v>111</v>
      </c>
      <c r="H85" t="s">
        <v>112</v>
      </c>
      <c r="I85" t="s">
        <v>68</v>
      </c>
      <c r="J85" t="s">
        <v>69</v>
      </c>
      <c r="K85">
        <v>6</v>
      </c>
      <c r="L85" t="s">
        <v>113</v>
      </c>
      <c r="M85">
        <v>12</v>
      </c>
      <c r="N85" t="s">
        <v>114</v>
      </c>
      <c r="O85" t="s">
        <v>115</v>
      </c>
      <c r="P85" t="s">
        <v>116</v>
      </c>
      <c r="Q85">
        <v>2000</v>
      </c>
      <c r="R85" t="s">
        <v>95</v>
      </c>
      <c r="S85">
        <v>2461</v>
      </c>
      <c r="T85" t="s">
        <v>218</v>
      </c>
      <c r="U85">
        <v>0</v>
      </c>
      <c r="V85" t="s">
        <v>46</v>
      </c>
      <c r="W85" s="8">
        <v>700.54</v>
      </c>
      <c r="X85" s="8">
        <v>0</v>
      </c>
      <c r="Y85" s="8">
        <v>700.54</v>
      </c>
      <c r="Z85" s="8">
        <v>700.54</v>
      </c>
      <c r="AA85" s="8">
        <v>700.54</v>
      </c>
      <c r="AB85" s="8">
        <f t="shared" si="5"/>
        <v>0</v>
      </c>
      <c r="AC85" s="8">
        <v>700.54</v>
      </c>
      <c r="AD85" s="8">
        <v>700.54</v>
      </c>
      <c r="AE85" s="9">
        <v>0</v>
      </c>
      <c r="AF85" s="8">
        <v>0</v>
      </c>
      <c r="AG85" s="8">
        <v>0</v>
      </c>
      <c r="AH85" s="8">
        <v>0</v>
      </c>
      <c r="AI85" s="10">
        <f t="shared" si="6"/>
        <v>700.54</v>
      </c>
    </row>
    <row r="86" spans="1:35" ht="14.65" hidden="1" customHeight="1" x14ac:dyDescent="0.3">
      <c r="A86" t="str">
        <f t="shared" si="4"/>
        <v>1.1-00-2117_215035_215724610</v>
      </c>
      <c r="B86" t="s">
        <v>32</v>
      </c>
      <c r="C86" s="7" t="s">
        <v>33</v>
      </c>
      <c r="D86" s="34" t="s">
        <v>486</v>
      </c>
      <c r="E86" t="s">
        <v>117</v>
      </c>
      <c r="F86" t="s">
        <v>118</v>
      </c>
      <c r="G86" t="s">
        <v>111</v>
      </c>
      <c r="H86" t="s">
        <v>112</v>
      </c>
      <c r="I86" t="s">
        <v>119</v>
      </c>
      <c r="J86" t="s">
        <v>120</v>
      </c>
      <c r="K86">
        <v>5</v>
      </c>
      <c r="L86" t="s">
        <v>121</v>
      </c>
      <c r="M86">
        <v>57</v>
      </c>
      <c r="N86" t="s">
        <v>122</v>
      </c>
      <c r="O86" t="s">
        <v>123</v>
      </c>
      <c r="P86" t="s">
        <v>124</v>
      </c>
      <c r="Q86">
        <v>2000</v>
      </c>
      <c r="R86" t="s">
        <v>95</v>
      </c>
      <c r="S86">
        <v>2461</v>
      </c>
      <c r="T86" t="s">
        <v>218</v>
      </c>
      <c r="U86">
        <v>0</v>
      </c>
      <c r="V86" t="s">
        <v>46</v>
      </c>
      <c r="W86" s="8">
        <v>0</v>
      </c>
      <c r="X86" s="8">
        <v>0</v>
      </c>
      <c r="Y86" s="8">
        <v>0</v>
      </c>
      <c r="Z86" s="8">
        <v>0</v>
      </c>
      <c r="AA86" s="8">
        <v>0</v>
      </c>
      <c r="AB86" s="8">
        <f t="shared" si="5"/>
        <v>0</v>
      </c>
      <c r="AC86" s="8">
        <v>0</v>
      </c>
      <c r="AD86" s="8">
        <v>0</v>
      </c>
      <c r="AE86" s="9">
        <v>0</v>
      </c>
      <c r="AF86" s="8">
        <v>0</v>
      </c>
      <c r="AG86" s="8">
        <v>0</v>
      </c>
      <c r="AH86" s="8">
        <v>0</v>
      </c>
      <c r="AI86" s="10">
        <f t="shared" si="6"/>
        <v>0</v>
      </c>
    </row>
    <row r="87" spans="1:35" ht="14.65" hidden="1" customHeight="1" x14ac:dyDescent="0.3">
      <c r="A87" t="str">
        <f t="shared" si="4"/>
        <v>1.1-00-2118_215037_215924610</v>
      </c>
      <c r="B87" t="s">
        <v>32</v>
      </c>
      <c r="C87" s="7" t="s">
        <v>33</v>
      </c>
      <c r="D87" s="34" t="s">
        <v>486</v>
      </c>
      <c r="E87" t="s">
        <v>117</v>
      </c>
      <c r="F87" t="s">
        <v>118</v>
      </c>
      <c r="G87" t="s">
        <v>111</v>
      </c>
      <c r="H87" t="s">
        <v>112</v>
      </c>
      <c r="I87" t="s">
        <v>89</v>
      </c>
      <c r="J87" t="s">
        <v>90</v>
      </c>
      <c r="K87">
        <v>5</v>
      </c>
      <c r="L87" t="s">
        <v>121</v>
      </c>
      <c r="M87">
        <v>59</v>
      </c>
      <c r="N87" t="s">
        <v>207</v>
      </c>
      <c r="O87" t="s">
        <v>208</v>
      </c>
      <c r="P87" t="s">
        <v>209</v>
      </c>
      <c r="Q87">
        <v>2000</v>
      </c>
      <c r="R87" t="s">
        <v>95</v>
      </c>
      <c r="S87">
        <v>2461</v>
      </c>
      <c r="T87" t="s">
        <v>218</v>
      </c>
      <c r="U87">
        <v>0</v>
      </c>
      <c r="V87" t="s">
        <v>46</v>
      </c>
      <c r="W87" s="8">
        <v>109898.55</v>
      </c>
      <c r="X87" s="8">
        <v>0</v>
      </c>
      <c r="Y87" s="8">
        <v>109898.55</v>
      </c>
      <c r="Z87" s="8">
        <v>55656.95</v>
      </c>
      <c r="AA87" s="8">
        <v>55656.95</v>
      </c>
      <c r="AB87" s="8">
        <f t="shared" si="5"/>
        <v>0</v>
      </c>
      <c r="AC87" s="8">
        <v>55656.95</v>
      </c>
      <c r="AD87" s="8">
        <v>0</v>
      </c>
      <c r="AE87" s="9">
        <v>0</v>
      </c>
      <c r="AF87" s="8">
        <v>0</v>
      </c>
      <c r="AG87" s="8">
        <v>0</v>
      </c>
      <c r="AH87" s="8">
        <v>0</v>
      </c>
      <c r="AI87" s="10">
        <f t="shared" si="6"/>
        <v>109898.55</v>
      </c>
    </row>
    <row r="88" spans="1:35" ht="14.65" hidden="1" customHeight="1" x14ac:dyDescent="0.3">
      <c r="A88" t="str">
        <f t="shared" ref="A88:A119" si="7">CONCATENATE(B88,I88,K88,O88,M88,S88,U88)</f>
        <v>1.1-00-2101_218003_21524610</v>
      </c>
      <c r="B88" t="s">
        <v>32</v>
      </c>
      <c r="C88" s="7" t="s">
        <v>33</v>
      </c>
      <c r="D88" s="34" t="s">
        <v>486</v>
      </c>
      <c r="E88" t="s">
        <v>143</v>
      </c>
      <c r="F88" t="s">
        <v>144</v>
      </c>
      <c r="G88" t="s">
        <v>125</v>
      </c>
      <c r="H88" t="s">
        <v>126</v>
      </c>
      <c r="I88" t="s">
        <v>127</v>
      </c>
      <c r="J88" t="s">
        <v>128</v>
      </c>
      <c r="K88">
        <v>8</v>
      </c>
      <c r="L88" t="s">
        <v>40</v>
      </c>
      <c r="M88">
        <v>5</v>
      </c>
      <c r="N88" t="s">
        <v>145</v>
      </c>
      <c r="O88" t="s">
        <v>146</v>
      </c>
      <c r="P88" t="s">
        <v>147</v>
      </c>
      <c r="Q88">
        <v>2000</v>
      </c>
      <c r="R88" t="s">
        <v>95</v>
      </c>
      <c r="S88">
        <v>2461</v>
      </c>
      <c r="T88" t="s">
        <v>218</v>
      </c>
      <c r="U88">
        <v>0</v>
      </c>
      <c r="V88" t="s">
        <v>46</v>
      </c>
      <c r="W88" s="8">
        <v>124476.23</v>
      </c>
      <c r="X88" s="8">
        <v>0</v>
      </c>
      <c r="Y88" s="8">
        <v>124476.23</v>
      </c>
      <c r="Z88" s="8">
        <v>124476.23</v>
      </c>
      <c r="AA88" s="8">
        <v>124476.23</v>
      </c>
      <c r="AB88" s="8">
        <f t="shared" ref="AB88:AB119" si="8">Z88-AA88</f>
        <v>0</v>
      </c>
      <c r="AC88" s="8">
        <v>124476.23</v>
      </c>
      <c r="AD88" s="8">
        <v>53191.24</v>
      </c>
      <c r="AE88" s="9">
        <v>0</v>
      </c>
      <c r="AF88" s="8">
        <v>0</v>
      </c>
      <c r="AG88" s="8">
        <v>0</v>
      </c>
      <c r="AH88" s="8">
        <v>0</v>
      </c>
      <c r="AI88" s="10">
        <f t="shared" ref="AI88:AI119" si="9">W88-AF88+AG88+AH88</f>
        <v>124476.23</v>
      </c>
    </row>
    <row r="89" spans="1:35" ht="14.65" hidden="1" customHeight="1" x14ac:dyDescent="0.3">
      <c r="A89" t="str">
        <f t="shared" si="7"/>
        <v>1.1-00-2105_218012_212124610</v>
      </c>
      <c r="B89" t="s">
        <v>32</v>
      </c>
      <c r="C89" s="7" t="s">
        <v>33</v>
      </c>
      <c r="D89" s="34" t="s">
        <v>486</v>
      </c>
      <c r="E89" t="s">
        <v>34</v>
      </c>
      <c r="F89" t="s">
        <v>35</v>
      </c>
      <c r="G89" t="s">
        <v>36</v>
      </c>
      <c r="H89" t="s">
        <v>37</v>
      </c>
      <c r="I89" t="s">
        <v>38</v>
      </c>
      <c r="J89" t="s">
        <v>39</v>
      </c>
      <c r="K89">
        <v>8</v>
      </c>
      <c r="L89" t="s">
        <v>40</v>
      </c>
      <c r="M89">
        <v>21</v>
      </c>
      <c r="N89" t="s">
        <v>150</v>
      </c>
      <c r="O89" t="s">
        <v>42</v>
      </c>
      <c r="P89" t="s">
        <v>43</v>
      </c>
      <c r="Q89">
        <v>2000</v>
      </c>
      <c r="R89" t="s">
        <v>95</v>
      </c>
      <c r="S89">
        <v>2461</v>
      </c>
      <c r="T89" t="s">
        <v>218</v>
      </c>
      <c r="U89">
        <v>0</v>
      </c>
      <c r="V89" t="s">
        <v>46</v>
      </c>
      <c r="W89" s="8">
        <v>112355.97</v>
      </c>
      <c r="X89" s="8">
        <v>120000</v>
      </c>
      <c r="Y89" s="8">
        <v>112355.97</v>
      </c>
      <c r="Z89" s="8">
        <v>97135.84</v>
      </c>
      <c r="AA89" s="8">
        <v>97135.84</v>
      </c>
      <c r="AB89" s="8">
        <f t="shared" si="8"/>
        <v>0</v>
      </c>
      <c r="AC89" s="8">
        <v>97135.84</v>
      </c>
      <c r="AD89" s="8">
        <v>97135.84</v>
      </c>
      <c r="AE89" s="9">
        <v>0</v>
      </c>
      <c r="AF89" s="8">
        <v>0</v>
      </c>
      <c r="AG89" s="8">
        <v>0</v>
      </c>
      <c r="AH89" s="8">
        <v>0</v>
      </c>
      <c r="AI89" s="10">
        <f t="shared" si="9"/>
        <v>112355.97</v>
      </c>
    </row>
    <row r="90" spans="1:35" ht="14.65" hidden="1" customHeight="1" x14ac:dyDescent="0.3">
      <c r="A90" t="str">
        <f t="shared" si="7"/>
        <v>1.1-00-2104_218011_211821810</v>
      </c>
      <c r="B90" s="39" t="s">
        <v>32</v>
      </c>
      <c r="C90" s="7" t="s">
        <v>33</v>
      </c>
      <c r="D90" s="34" t="s">
        <v>486</v>
      </c>
      <c r="E90" s="39" t="s">
        <v>34</v>
      </c>
      <c r="F90" s="39" t="s">
        <v>35</v>
      </c>
      <c r="G90" s="39" t="s">
        <v>36</v>
      </c>
      <c r="H90" s="39" t="s">
        <v>37</v>
      </c>
      <c r="I90" s="39" t="s">
        <v>104</v>
      </c>
      <c r="J90" s="39" t="s">
        <v>105</v>
      </c>
      <c r="K90" s="39">
        <v>8</v>
      </c>
      <c r="L90" s="39" t="s">
        <v>40</v>
      </c>
      <c r="M90" s="39">
        <v>18</v>
      </c>
      <c r="N90" s="39" t="s">
        <v>161</v>
      </c>
      <c r="O90" s="39" t="s">
        <v>107</v>
      </c>
      <c r="P90" s="39" t="s">
        <v>108</v>
      </c>
      <c r="Q90" s="39">
        <v>2000</v>
      </c>
      <c r="R90" s="39" t="s">
        <v>95</v>
      </c>
      <c r="S90" s="39">
        <v>2181</v>
      </c>
      <c r="T90" s="39" t="s">
        <v>162</v>
      </c>
      <c r="U90" s="39">
        <v>0</v>
      </c>
      <c r="V90" s="39" t="s">
        <v>46</v>
      </c>
      <c r="W90" s="8">
        <v>2966038.53</v>
      </c>
      <c r="X90" s="8">
        <v>3500000</v>
      </c>
      <c r="Y90" s="8">
        <v>2951204</v>
      </c>
      <c r="Z90" s="8">
        <v>2951204</v>
      </c>
      <c r="AA90" s="8">
        <v>2939204</v>
      </c>
      <c r="AB90" s="8">
        <f t="shared" si="8"/>
        <v>12000</v>
      </c>
      <c r="AC90" s="8">
        <v>2939204</v>
      </c>
      <c r="AD90" s="16">
        <v>2665328</v>
      </c>
      <c r="AE90" s="16">
        <v>14834.529999999795</v>
      </c>
      <c r="AF90" s="8">
        <v>59834.53</v>
      </c>
      <c r="AG90" s="8">
        <v>0</v>
      </c>
      <c r="AH90" s="8">
        <v>1000000</v>
      </c>
      <c r="AI90" s="10">
        <f t="shared" si="9"/>
        <v>3906204</v>
      </c>
    </row>
    <row r="91" spans="1:35" ht="14.65" hidden="1" customHeight="1" x14ac:dyDescent="0.3">
      <c r="A91" t="str">
        <f t="shared" si="7"/>
        <v>2.6-02-2118_212038_216026110</v>
      </c>
      <c r="B91" s="15" t="s">
        <v>97</v>
      </c>
      <c r="C91" s="15" t="s">
        <v>98</v>
      </c>
      <c r="D91" s="34" t="s">
        <v>486</v>
      </c>
      <c r="E91" s="15" t="s">
        <v>34</v>
      </c>
      <c r="F91" s="15" t="s">
        <v>35</v>
      </c>
      <c r="G91" s="15" t="s">
        <v>87</v>
      </c>
      <c r="H91" s="15" t="s">
        <v>88</v>
      </c>
      <c r="I91" s="15" t="s">
        <v>89</v>
      </c>
      <c r="J91" s="15" t="s">
        <v>90</v>
      </c>
      <c r="K91" s="15">
        <v>2</v>
      </c>
      <c r="L91" s="15" t="s">
        <v>91</v>
      </c>
      <c r="M91" s="15">
        <v>60</v>
      </c>
      <c r="N91" s="15" t="s">
        <v>92</v>
      </c>
      <c r="O91" s="15" t="s">
        <v>93</v>
      </c>
      <c r="P91" s="15" t="s">
        <v>94</v>
      </c>
      <c r="Q91" s="15">
        <v>2000</v>
      </c>
      <c r="R91" s="15" t="s">
        <v>95</v>
      </c>
      <c r="S91" s="15">
        <v>2611</v>
      </c>
      <c r="T91" s="15" t="s">
        <v>197</v>
      </c>
      <c r="U91" s="15">
        <v>0</v>
      </c>
      <c r="V91" s="15" t="s">
        <v>46</v>
      </c>
      <c r="W91" s="11">
        <v>0</v>
      </c>
      <c r="X91" s="11">
        <v>0</v>
      </c>
      <c r="Y91" s="11">
        <v>777200</v>
      </c>
      <c r="Z91" s="11">
        <v>0</v>
      </c>
      <c r="AA91" s="11">
        <v>0</v>
      </c>
      <c r="AB91" s="8">
        <f t="shared" si="8"/>
        <v>0</v>
      </c>
      <c r="AC91" s="11">
        <v>0</v>
      </c>
      <c r="AD91" s="11">
        <v>0</v>
      </c>
      <c r="AE91" s="11">
        <v>-777200</v>
      </c>
      <c r="AF91" s="11">
        <v>0</v>
      </c>
      <c r="AG91" s="11">
        <v>0</v>
      </c>
      <c r="AH91" s="11">
        <v>777200</v>
      </c>
      <c r="AI91" s="10">
        <f t="shared" si="9"/>
        <v>777200</v>
      </c>
    </row>
    <row r="92" spans="1:35" ht="14.65" hidden="1" customHeight="1" x14ac:dyDescent="0.3">
      <c r="A92" t="str">
        <f t="shared" si="7"/>
        <v>1.6-03-2018_212038_216024710</v>
      </c>
      <c r="B92" s="39" t="s">
        <v>190</v>
      </c>
      <c r="C92" s="39" t="s">
        <v>191</v>
      </c>
      <c r="D92" s="34" t="s">
        <v>486</v>
      </c>
      <c r="E92" s="39" t="s">
        <v>34</v>
      </c>
      <c r="F92" s="39" t="s">
        <v>35</v>
      </c>
      <c r="G92" s="39" t="s">
        <v>87</v>
      </c>
      <c r="H92" s="39" t="s">
        <v>88</v>
      </c>
      <c r="I92" s="39" t="s">
        <v>89</v>
      </c>
      <c r="J92" s="39" t="s">
        <v>90</v>
      </c>
      <c r="K92" s="39">
        <v>2</v>
      </c>
      <c r="L92" s="39" t="s">
        <v>91</v>
      </c>
      <c r="M92" s="39">
        <v>60</v>
      </c>
      <c r="N92" s="39" t="s">
        <v>92</v>
      </c>
      <c r="O92" s="39" t="s">
        <v>93</v>
      </c>
      <c r="P92" s="39" t="s">
        <v>94</v>
      </c>
      <c r="Q92" s="39">
        <v>2000</v>
      </c>
      <c r="R92" t="s">
        <v>95</v>
      </c>
      <c r="S92" s="39">
        <v>2471</v>
      </c>
      <c r="T92" t="s">
        <v>148</v>
      </c>
      <c r="U92" s="39">
        <v>0</v>
      </c>
      <c r="V92" s="39" t="s">
        <v>46</v>
      </c>
      <c r="W92" s="8">
        <v>30750.22</v>
      </c>
      <c r="X92" s="8">
        <v>0</v>
      </c>
      <c r="Y92" s="8">
        <v>30750.22</v>
      </c>
      <c r="Z92" s="8">
        <v>30750.22</v>
      </c>
      <c r="AA92" s="8">
        <v>30750.22</v>
      </c>
      <c r="AB92" s="8">
        <f t="shared" si="8"/>
        <v>0</v>
      </c>
      <c r="AC92" s="8">
        <v>30750.22</v>
      </c>
      <c r="AD92" s="8">
        <v>30750.22</v>
      </c>
      <c r="AE92" s="9">
        <v>0</v>
      </c>
      <c r="AF92" s="8">
        <v>0</v>
      </c>
      <c r="AG92" s="8">
        <v>0</v>
      </c>
      <c r="AH92" s="8">
        <v>0</v>
      </c>
      <c r="AI92" s="10">
        <f t="shared" si="9"/>
        <v>30750.22</v>
      </c>
    </row>
    <row r="93" spans="1:35" ht="14.65" hidden="1" customHeight="1" x14ac:dyDescent="0.3">
      <c r="A93" t="str">
        <f t="shared" si="7"/>
        <v>1.1-00-2118_215037_215924710</v>
      </c>
      <c r="B93" s="39" t="s">
        <v>32</v>
      </c>
      <c r="C93" s="7" t="s">
        <v>33</v>
      </c>
      <c r="D93" s="34" t="s">
        <v>486</v>
      </c>
      <c r="E93" s="39" t="s">
        <v>117</v>
      </c>
      <c r="F93" s="39" t="s">
        <v>118</v>
      </c>
      <c r="G93" s="39" t="s">
        <v>111</v>
      </c>
      <c r="H93" s="39" t="s">
        <v>112</v>
      </c>
      <c r="I93" s="39" t="s">
        <v>89</v>
      </c>
      <c r="J93" s="39" t="s">
        <v>90</v>
      </c>
      <c r="K93" s="39">
        <v>5</v>
      </c>
      <c r="L93" s="39" t="s">
        <v>121</v>
      </c>
      <c r="M93" s="39">
        <v>59</v>
      </c>
      <c r="N93" s="39" t="s">
        <v>207</v>
      </c>
      <c r="O93" s="39" t="s">
        <v>208</v>
      </c>
      <c r="P93" s="39" t="s">
        <v>209</v>
      </c>
      <c r="Q93" s="39">
        <v>2000</v>
      </c>
      <c r="R93" s="39" t="s">
        <v>95</v>
      </c>
      <c r="S93" s="39">
        <v>2471</v>
      </c>
      <c r="T93" s="39" t="s">
        <v>148</v>
      </c>
      <c r="U93" s="39">
        <v>0</v>
      </c>
      <c r="V93" s="39" t="s">
        <v>46</v>
      </c>
      <c r="W93" s="8">
        <v>1165107.6499999999</v>
      </c>
      <c r="X93" s="8">
        <v>1500000</v>
      </c>
      <c r="Y93" s="8">
        <v>1165107.6499999999</v>
      </c>
      <c r="Z93" s="8">
        <v>1165107.6499999999</v>
      </c>
      <c r="AA93" s="8">
        <v>1132263.4099999999</v>
      </c>
      <c r="AB93" s="8">
        <f t="shared" si="8"/>
        <v>32844.239999999991</v>
      </c>
      <c r="AC93" s="8">
        <v>1132263.4099999999</v>
      </c>
      <c r="AD93" s="8">
        <v>537455.43999999994</v>
      </c>
      <c r="AE93" s="9">
        <v>0</v>
      </c>
      <c r="AF93" s="8">
        <v>0</v>
      </c>
      <c r="AG93" s="8">
        <v>0</v>
      </c>
      <c r="AH93" s="8">
        <v>0</v>
      </c>
      <c r="AI93" s="10">
        <f t="shared" si="9"/>
        <v>1165107.6499999999</v>
      </c>
    </row>
    <row r="94" spans="1:35" ht="14.65" hidden="1" customHeight="1" x14ac:dyDescent="0.3">
      <c r="A94" t="str">
        <f t="shared" si="7"/>
        <v>1.1-00-2101_218003_21524710</v>
      </c>
      <c r="B94" t="s">
        <v>32</v>
      </c>
      <c r="C94" s="7" t="s">
        <v>33</v>
      </c>
      <c r="D94" s="34" t="s">
        <v>486</v>
      </c>
      <c r="E94" t="s">
        <v>143</v>
      </c>
      <c r="F94" t="s">
        <v>144</v>
      </c>
      <c r="G94" t="s">
        <v>125</v>
      </c>
      <c r="H94" t="s">
        <v>126</v>
      </c>
      <c r="I94" t="s">
        <v>127</v>
      </c>
      <c r="J94" t="s">
        <v>128</v>
      </c>
      <c r="K94">
        <v>8</v>
      </c>
      <c r="L94" t="s">
        <v>40</v>
      </c>
      <c r="M94">
        <v>5</v>
      </c>
      <c r="N94" t="s">
        <v>145</v>
      </c>
      <c r="O94" t="s">
        <v>146</v>
      </c>
      <c r="P94" t="s">
        <v>147</v>
      </c>
      <c r="Q94">
        <v>2000</v>
      </c>
      <c r="R94" t="s">
        <v>95</v>
      </c>
      <c r="S94">
        <v>2471</v>
      </c>
      <c r="T94" t="s">
        <v>148</v>
      </c>
      <c r="U94">
        <v>0</v>
      </c>
      <c r="V94" t="s">
        <v>46</v>
      </c>
      <c r="W94" s="8">
        <v>1220.32</v>
      </c>
      <c r="X94" s="8">
        <v>0</v>
      </c>
      <c r="Y94" s="8">
        <v>1220.32</v>
      </c>
      <c r="Z94" s="8">
        <v>1220.32</v>
      </c>
      <c r="AA94" s="8">
        <v>157.76</v>
      </c>
      <c r="AB94" s="8">
        <f t="shared" si="8"/>
        <v>1062.56</v>
      </c>
      <c r="AC94" s="8">
        <v>157.76</v>
      </c>
      <c r="AD94" s="8">
        <v>0</v>
      </c>
      <c r="AE94" s="9">
        <v>0</v>
      </c>
      <c r="AF94" s="8">
        <v>0</v>
      </c>
      <c r="AG94" s="8">
        <v>0</v>
      </c>
      <c r="AH94" s="8">
        <v>0</v>
      </c>
      <c r="AI94" s="10">
        <f t="shared" si="9"/>
        <v>1220.32</v>
      </c>
    </row>
    <row r="95" spans="1:35" ht="14.65" hidden="1" customHeight="1" x14ac:dyDescent="0.3">
      <c r="A95" t="str">
        <f t="shared" si="7"/>
        <v>1.1-00-2102_216008_211224710</v>
      </c>
      <c r="B95" t="s">
        <v>32</v>
      </c>
      <c r="C95" s="7" t="s">
        <v>33</v>
      </c>
      <c r="D95" s="34" t="s">
        <v>486</v>
      </c>
      <c r="E95" t="s">
        <v>109</v>
      </c>
      <c r="F95" t="s">
        <v>110</v>
      </c>
      <c r="G95" t="s">
        <v>111</v>
      </c>
      <c r="H95" t="s">
        <v>112</v>
      </c>
      <c r="I95" t="s">
        <v>68</v>
      </c>
      <c r="J95" t="s">
        <v>69</v>
      </c>
      <c r="K95">
        <v>6</v>
      </c>
      <c r="L95" t="s">
        <v>113</v>
      </c>
      <c r="M95">
        <v>12</v>
      </c>
      <c r="N95" t="s">
        <v>114</v>
      </c>
      <c r="O95" t="s">
        <v>115</v>
      </c>
      <c r="P95" t="s">
        <v>116</v>
      </c>
      <c r="Q95">
        <v>2000</v>
      </c>
      <c r="R95" t="s">
        <v>95</v>
      </c>
      <c r="S95">
        <v>2471</v>
      </c>
      <c r="T95" t="s">
        <v>148</v>
      </c>
      <c r="U95">
        <v>0</v>
      </c>
      <c r="V95" t="s">
        <v>46</v>
      </c>
      <c r="W95" s="8">
        <v>3467.13</v>
      </c>
      <c r="X95" s="8">
        <v>0</v>
      </c>
      <c r="Y95" s="8">
        <v>3467.13</v>
      </c>
      <c r="Z95" s="8">
        <v>3467.13</v>
      </c>
      <c r="AA95" s="8">
        <v>3467.13</v>
      </c>
      <c r="AB95" s="8">
        <f t="shared" si="8"/>
        <v>0</v>
      </c>
      <c r="AC95" s="8">
        <v>3467.13</v>
      </c>
      <c r="AD95" s="8">
        <v>3467.13</v>
      </c>
      <c r="AE95" s="9">
        <v>0</v>
      </c>
      <c r="AF95" s="8">
        <v>0</v>
      </c>
      <c r="AG95" s="8">
        <v>0</v>
      </c>
      <c r="AH95" s="8">
        <v>0</v>
      </c>
      <c r="AI95" s="10">
        <f t="shared" si="9"/>
        <v>3467.13</v>
      </c>
    </row>
    <row r="96" spans="1:35" ht="14.65" hidden="1" customHeight="1" x14ac:dyDescent="0.3">
      <c r="A96" t="str">
        <f t="shared" si="7"/>
        <v>1.1-00-2117_215035_215724710</v>
      </c>
      <c r="B96" t="s">
        <v>32</v>
      </c>
      <c r="C96" s="7" t="s">
        <v>33</v>
      </c>
      <c r="D96" s="34" t="s">
        <v>486</v>
      </c>
      <c r="E96" t="s">
        <v>117</v>
      </c>
      <c r="F96" t="s">
        <v>118</v>
      </c>
      <c r="G96" t="s">
        <v>111</v>
      </c>
      <c r="H96" t="s">
        <v>112</v>
      </c>
      <c r="I96" t="s">
        <v>119</v>
      </c>
      <c r="J96" t="s">
        <v>120</v>
      </c>
      <c r="K96">
        <v>5</v>
      </c>
      <c r="L96" t="s">
        <v>121</v>
      </c>
      <c r="M96">
        <v>57</v>
      </c>
      <c r="N96" t="s">
        <v>122</v>
      </c>
      <c r="O96" t="s">
        <v>123</v>
      </c>
      <c r="P96" t="s">
        <v>124</v>
      </c>
      <c r="Q96">
        <v>2000</v>
      </c>
      <c r="R96" t="s">
        <v>95</v>
      </c>
      <c r="S96">
        <v>2471</v>
      </c>
      <c r="T96" t="s">
        <v>148</v>
      </c>
      <c r="U96">
        <v>0</v>
      </c>
      <c r="V96" t="s">
        <v>46</v>
      </c>
      <c r="W96" s="8">
        <v>35815.629999999997</v>
      </c>
      <c r="X96" s="8">
        <v>0</v>
      </c>
      <c r="Y96" s="8">
        <v>35815.629999999997</v>
      </c>
      <c r="Z96" s="8">
        <v>32211.05</v>
      </c>
      <c r="AA96" s="8">
        <v>32211.05</v>
      </c>
      <c r="AB96" s="8">
        <f t="shared" si="8"/>
        <v>0</v>
      </c>
      <c r="AC96" s="8">
        <v>22557.94</v>
      </c>
      <c r="AD96" s="8">
        <v>0</v>
      </c>
      <c r="AE96" s="9">
        <v>0</v>
      </c>
      <c r="AF96" s="8">
        <v>0</v>
      </c>
      <c r="AG96" s="8">
        <v>0</v>
      </c>
      <c r="AH96" s="8">
        <v>0</v>
      </c>
      <c r="AI96" s="10">
        <f t="shared" si="9"/>
        <v>35815.629999999997</v>
      </c>
    </row>
    <row r="97" spans="1:35" ht="14.65" hidden="1" customHeight="1" x14ac:dyDescent="0.3">
      <c r="A97" t="str">
        <f t="shared" si="7"/>
        <v>1.1-00-2101_219004_21724710</v>
      </c>
      <c r="B97" t="s">
        <v>32</v>
      </c>
      <c r="C97" s="7" t="s">
        <v>33</v>
      </c>
      <c r="D97" s="34" t="s">
        <v>486</v>
      </c>
      <c r="E97" t="s">
        <v>34</v>
      </c>
      <c r="F97" t="s">
        <v>35</v>
      </c>
      <c r="G97" t="s">
        <v>125</v>
      </c>
      <c r="H97" t="s">
        <v>126</v>
      </c>
      <c r="I97" t="s">
        <v>127</v>
      </c>
      <c r="J97" t="s">
        <v>128</v>
      </c>
      <c r="K97">
        <v>9</v>
      </c>
      <c r="L97" t="s">
        <v>129</v>
      </c>
      <c r="M97">
        <v>7</v>
      </c>
      <c r="N97" t="s">
        <v>130</v>
      </c>
      <c r="O97" t="s">
        <v>131</v>
      </c>
      <c r="P97" t="s">
        <v>132</v>
      </c>
      <c r="Q97">
        <v>2000</v>
      </c>
      <c r="R97" t="s">
        <v>95</v>
      </c>
      <c r="S97">
        <v>2471</v>
      </c>
      <c r="T97" t="s">
        <v>148</v>
      </c>
      <c r="U97">
        <v>0</v>
      </c>
      <c r="V97" t="s">
        <v>46</v>
      </c>
      <c r="W97" s="8">
        <v>248472</v>
      </c>
      <c r="X97" s="8">
        <v>0</v>
      </c>
      <c r="Y97" s="8">
        <v>248472</v>
      </c>
      <c r="Z97" s="8">
        <v>248472</v>
      </c>
      <c r="AA97" s="8">
        <v>248472</v>
      </c>
      <c r="AB97" s="8">
        <f t="shared" si="8"/>
        <v>0</v>
      </c>
      <c r="AC97" s="8">
        <v>248472</v>
      </c>
      <c r="AD97" s="8">
        <v>0</v>
      </c>
      <c r="AE97" s="9">
        <v>0</v>
      </c>
      <c r="AF97" s="8">
        <v>0</v>
      </c>
      <c r="AG97" s="8">
        <v>0</v>
      </c>
      <c r="AH97" s="8">
        <v>0</v>
      </c>
      <c r="AI97" s="10">
        <f t="shared" si="9"/>
        <v>248472</v>
      </c>
    </row>
    <row r="98" spans="1:35" ht="14.65" hidden="1" customHeight="1" x14ac:dyDescent="0.3">
      <c r="A98" t="str">
        <f t="shared" si="7"/>
        <v>1.1-00-2107_216019_213624710</v>
      </c>
      <c r="B98" t="s">
        <v>32</v>
      </c>
      <c r="C98" s="7" t="s">
        <v>33</v>
      </c>
      <c r="D98" s="34" t="s">
        <v>486</v>
      </c>
      <c r="E98" t="s">
        <v>34</v>
      </c>
      <c r="F98" t="s">
        <v>35</v>
      </c>
      <c r="G98" t="s">
        <v>125</v>
      </c>
      <c r="H98" t="s">
        <v>126</v>
      </c>
      <c r="I98" t="s">
        <v>175</v>
      </c>
      <c r="J98" t="s">
        <v>176</v>
      </c>
      <c r="K98">
        <v>6</v>
      </c>
      <c r="L98" t="s">
        <v>113</v>
      </c>
      <c r="M98">
        <v>36</v>
      </c>
      <c r="N98" t="s">
        <v>204</v>
      </c>
      <c r="O98" t="s">
        <v>205</v>
      </c>
      <c r="P98" t="s">
        <v>206</v>
      </c>
      <c r="Q98">
        <v>2000</v>
      </c>
      <c r="R98" t="s">
        <v>95</v>
      </c>
      <c r="S98">
        <v>2471</v>
      </c>
      <c r="T98" t="s">
        <v>148</v>
      </c>
      <c r="U98">
        <v>0</v>
      </c>
      <c r="V98" t="s">
        <v>46</v>
      </c>
      <c r="W98" s="8">
        <v>956489.47</v>
      </c>
      <c r="X98" s="8">
        <v>0</v>
      </c>
      <c r="Y98" s="8">
        <v>956489.23</v>
      </c>
      <c r="Z98" s="8">
        <v>951343.47</v>
      </c>
      <c r="AA98" s="8">
        <v>951343.47</v>
      </c>
      <c r="AB98" s="8">
        <f t="shared" si="8"/>
        <v>0</v>
      </c>
      <c r="AC98" s="8">
        <v>951343.47</v>
      </c>
      <c r="AD98" s="8">
        <v>951343.47</v>
      </c>
      <c r="AE98" s="9">
        <v>0.23999999999068677</v>
      </c>
      <c r="AF98" s="8">
        <v>0</v>
      </c>
      <c r="AG98" s="8">
        <v>0</v>
      </c>
      <c r="AH98" s="8">
        <v>0</v>
      </c>
      <c r="AI98" s="10">
        <f t="shared" si="9"/>
        <v>956489.47</v>
      </c>
    </row>
    <row r="99" spans="1:35" ht="14.65" hidden="1" customHeight="1" x14ac:dyDescent="0.3">
      <c r="A99" t="str">
        <f t="shared" si="7"/>
        <v>1.1-00-2105_218012_212124710</v>
      </c>
      <c r="B99" t="s">
        <v>32</v>
      </c>
      <c r="C99" s="7" t="s">
        <v>33</v>
      </c>
      <c r="D99" s="34" t="s">
        <v>486</v>
      </c>
      <c r="E99" t="s">
        <v>34</v>
      </c>
      <c r="F99" t="s">
        <v>35</v>
      </c>
      <c r="G99" t="s">
        <v>36</v>
      </c>
      <c r="H99" t="s">
        <v>37</v>
      </c>
      <c r="I99" t="s">
        <v>38</v>
      </c>
      <c r="J99" t="s">
        <v>39</v>
      </c>
      <c r="K99">
        <v>8</v>
      </c>
      <c r="L99" t="s">
        <v>40</v>
      </c>
      <c r="M99">
        <v>21</v>
      </c>
      <c r="N99" t="s">
        <v>150</v>
      </c>
      <c r="O99" t="s">
        <v>42</v>
      </c>
      <c r="P99" t="s">
        <v>43</v>
      </c>
      <c r="Q99">
        <v>2000</v>
      </c>
      <c r="R99" t="s">
        <v>95</v>
      </c>
      <c r="S99">
        <v>2471</v>
      </c>
      <c r="T99" t="s">
        <v>148</v>
      </c>
      <c r="U99">
        <v>0</v>
      </c>
      <c r="V99" t="s">
        <v>46</v>
      </c>
      <c r="W99" s="8">
        <v>162463.49</v>
      </c>
      <c r="X99" s="8">
        <v>120000</v>
      </c>
      <c r="Y99" s="8">
        <v>162463.49</v>
      </c>
      <c r="Z99" s="8">
        <v>5533.59</v>
      </c>
      <c r="AA99" s="8">
        <v>5533.59</v>
      </c>
      <c r="AB99" s="8">
        <f t="shared" si="8"/>
        <v>0</v>
      </c>
      <c r="AC99" s="8">
        <v>5533.59</v>
      </c>
      <c r="AD99" s="8">
        <v>5533.59</v>
      </c>
      <c r="AE99" s="9">
        <v>0</v>
      </c>
      <c r="AF99" s="8">
        <v>0</v>
      </c>
      <c r="AG99" s="8">
        <v>0</v>
      </c>
      <c r="AH99" s="8">
        <v>0</v>
      </c>
      <c r="AI99" s="10">
        <f t="shared" si="9"/>
        <v>162463.49</v>
      </c>
    </row>
    <row r="100" spans="1:35" ht="14.65" hidden="1" customHeight="1" x14ac:dyDescent="0.3">
      <c r="A100" t="str">
        <f t="shared" si="7"/>
        <v>1.1-00-2107_216020_213824810</v>
      </c>
      <c r="B100" t="s">
        <v>32</v>
      </c>
      <c r="C100" s="7" t="s">
        <v>33</v>
      </c>
      <c r="D100" s="34" t="s">
        <v>486</v>
      </c>
      <c r="E100" t="s">
        <v>34</v>
      </c>
      <c r="F100" t="s">
        <v>35</v>
      </c>
      <c r="G100" t="s">
        <v>125</v>
      </c>
      <c r="H100" t="s">
        <v>126</v>
      </c>
      <c r="I100" t="s">
        <v>175</v>
      </c>
      <c r="J100" t="s">
        <v>176</v>
      </c>
      <c r="K100">
        <v>6</v>
      </c>
      <c r="L100" t="s">
        <v>113</v>
      </c>
      <c r="M100">
        <v>38</v>
      </c>
      <c r="N100" t="s">
        <v>219</v>
      </c>
      <c r="O100" t="s">
        <v>220</v>
      </c>
      <c r="P100" t="s">
        <v>221</v>
      </c>
      <c r="Q100">
        <v>2000</v>
      </c>
      <c r="R100" t="s">
        <v>95</v>
      </c>
      <c r="S100">
        <v>2481</v>
      </c>
      <c r="T100" t="s">
        <v>222</v>
      </c>
      <c r="U100">
        <v>0</v>
      </c>
      <c r="V100" t="s">
        <v>46</v>
      </c>
      <c r="W100" s="8">
        <v>1630.99</v>
      </c>
      <c r="X100" s="8">
        <v>0</v>
      </c>
      <c r="Y100" s="8">
        <v>1630.99</v>
      </c>
      <c r="Z100" s="8">
        <v>1630.99</v>
      </c>
      <c r="AA100" s="8">
        <v>1630.99</v>
      </c>
      <c r="AB100" s="8">
        <f t="shared" si="8"/>
        <v>0</v>
      </c>
      <c r="AC100" s="8">
        <v>1630.99</v>
      </c>
      <c r="AD100" s="8">
        <v>1630.99</v>
      </c>
      <c r="AE100" s="9">
        <v>0</v>
      </c>
      <c r="AF100" s="8">
        <v>0</v>
      </c>
      <c r="AG100" s="8">
        <v>0</v>
      </c>
      <c r="AH100" s="8">
        <v>0</v>
      </c>
      <c r="AI100" s="10">
        <f t="shared" si="9"/>
        <v>1630.99</v>
      </c>
    </row>
    <row r="101" spans="1:35" ht="14.65" hidden="1" customHeight="1" x14ac:dyDescent="0.3">
      <c r="A101" t="str">
        <f t="shared" si="7"/>
        <v>2.6-02-2118_212038_216024910</v>
      </c>
      <c r="B101" s="15" t="s">
        <v>97</v>
      </c>
      <c r="C101" s="15" t="s">
        <v>98</v>
      </c>
      <c r="D101" s="34" t="s">
        <v>486</v>
      </c>
      <c r="E101" s="15" t="s">
        <v>34</v>
      </c>
      <c r="F101" s="15" t="s">
        <v>35</v>
      </c>
      <c r="G101" s="15" t="s">
        <v>87</v>
      </c>
      <c r="H101" s="15" t="s">
        <v>88</v>
      </c>
      <c r="I101" s="15" t="s">
        <v>89</v>
      </c>
      <c r="J101" s="15" t="s">
        <v>90</v>
      </c>
      <c r="K101" s="15">
        <v>2</v>
      </c>
      <c r="L101" s="15" t="s">
        <v>91</v>
      </c>
      <c r="M101" s="15">
        <v>60</v>
      </c>
      <c r="N101" s="15" t="s">
        <v>92</v>
      </c>
      <c r="O101" s="15" t="s">
        <v>93</v>
      </c>
      <c r="P101" s="15" t="s">
        <v>94</v>
      </c>
      <c r="Q101" s="15">
        <v>2000</v>
      </c>
      <c r="R101" s="15" t="s">
        <v>95</v>
      </c>
      <c r="S101" s="15">
        <v>2491</v>
      </c>
      <c r="T101" s="15" t="s">
        <v>101</v>
      </c>
      <c r="U101" s="15">
        <v>0</v>
      </c>
      <c r="V101" s="15" t="s">
        <v>46</v>
      </c>
      <c r="W101" s="11">
        <v>0</v>
      </c>
      <c r="X101" s="11">
        <v>0</v>
      </c>
      <c r="Y101" s="11">
        <v>201956.93</v>
      </c>
      <c r="Z101" s="11">
        <v>201956.93</v>
      </c>
      <c r="AA101" s="11">
        <v>0</v>
      </c>
      <c r="AB101" s="8">
        <f t="shared" si="8"/>
        <v>201956.93</v>
      </c>
      <c r="AC101" s="11">
        <v>0</v>
      </c>
      <c r="AD101" s="11">
        <v>0</v>
      </c>
      <c r="AE101" s="11">
        <v>-201956.93</v>
      </c>
      <c r="AF101" s="11">
        <v>0</v>
      </c>
      <c r="AG101" s="11">
        <v>0</v>
      </c>
      <c r="AH101" s="11">
        <v>201956.93</v>
      </c>
      <c r="AI101" s="10">
        <f t="shared" si="9"/>
        <v>201956.93</v>
      </c>
    </row>
    <row r="102" spans="1:35" ht="14.65" hidden="1" customHeight="1" x14ac:dyDescent="0.3">
      <c r="A102" t="str">
        <f t="shared" si="7"/>
        <v>2.6-02-2118_212038_216024710</v>
      </c>
      <c r="B102" s="15" t="s">
        <v>97</v>
      </c>
      <c r="C102" s="15" t="s">
        <v>98</v>
      </c>
      <c r="D102" s="34" t="s">
        <v>486</v>
      </c>
      <c r="E102" s="15" t="s">
        <v>34</v>
      </c>
      <c r="F102" s="15" t="s">
        <v>35</v>
      </c>
      <c r="G102" s="15" t="s">
        <v>87</v>
      </c>
      <c r="H102" s="15" t="s">
        <v>88</v>
      </c>
      <c r="I102" s="15" t="s">
        <v>89</v>
      </c>
      <c r="J102" s="15" t="s">
        <v>90</v>
      </c>
      <c r="K102" s="15">
        <v>2</v>
      </c>
      <c r="L102" s="15" t="s">
        <v>91</v>
      </c>
      <c r="M102" s="15">
        <v>60</v>
      </c>
      <c r="N102" s="15" t="s">
        <v>92</v>
      </c>
      <c r="O102" s="15" t="s">
        <v>93</v>
      </c>
      <c r="P102" s="15" t="s">
        <v>94</v>
      </c>
      <c r="Q102" s="15">
        <v>2000</v>
      </c>
      <c r="R102" s="15" t="s">
        <v>95</v>
      </c>
      <c r="S102" s="15">
        <v>2471</v>
      </c>
      <c r="T102" s="15" t="s">
        <v>148</v>
      </c>
      <c r="U102" s="15">
        <v>0</v>
      </c>
      <c r="V102" s="15" t="s">
        <v>46</v>
      </c>
      <c r="W102" s="11">
        <v>0</v>
      </c>
      <c r="X102" s="11">
        <v>0</v>
      </c>
      <c r="Y102" s="11">
        <v>143411.79</v>
      </c>
      <c r="Z102" s="11">
        <v>143411.79</v>
      </c>
      <c r="AA102" s="11">
        <v>0</v>
      </c>
      <c r="AB102" s="8">
        <f t="shared" si="8"/>
        <v>143411.79</v>
      </c>
      <c r="AC102" s="11">
        <v>0</v>
      </c>
      <c r="AD102" s="11">
        <v>0</v>
      </c>
      <c r="AE102" s="11">
        <v>-143411.79</v>
      </c>
      <c r="AF102" s="11">
        <v>0</v>
      </c>
      <c r="AG102" s="11">
        <v>0</v>
      </c>
      <c r="AH102" s="11">
        <v>136523.18</v>
      </c>
      <c r="AI102" s="10">
        <f t="shared" si="9"/>
        <v>136523.18</v>
      </c>
    </row>
    <row r="103" spans="1:35" ht="14.65" hidden="1" customHeight="1" x14ac:dyDescent="0.3">
      <c r="A103" t="str">
        <f t="shared" si="7"/>
        <v>1.6-03-2018_212038_216024910</v>
      </c>
      <c r="B103" t="s">
        <v>190</v>
      </c>
      <c r="C103" s="39" t="s">
        <v>191</v>
      </c>
      <c r="D103" s="34" t="s">
        <v>486</v>
      </c>
      <c r="E103" t="s">
        <v>34</v>
      </c>
      <c r="F103" t="s">
        <v>35</v>
      </c>
      <c r="G103" t="s">
        <v>87</v>
      </c>
      <c r="H103" t="s">
        <v>88</v>
      </c>
      <c r="I103" t="s">
        <v>89</v>
      </c>
      <c r="J103" t="s">
        <v>90</v>
      </c>
      <c r="K103">
        <v>2</v>
      </c>
      <c r="L103" t="s">
        <v>91</v>
      </c>
      <c r="M103">
        <v>60</v>
      </c>
      <c r="N103" t="s">
        <v>92</v>
      </c>
      <c r="O103" t="s">
        <v>93</v>
      </c>
      <c r="P103" t="s">
        <v>94</v>
      </c>
      <c r="Q103">
        <v>2000</v>
      </c>
      <c r="R103" t="s">
        <v>95</v>
      </c>
      <c r="S103">
        <v>2491</v>
      </c>
      <c r="T103" t="s">
        <v>101</v>
      </c>
      <c r="U103">
        <v>0</v>
      </c>
      <c r="V103" t="s">
        <v>46</v>
      </c>
      <c r="W103" s="8">
        <v>1377754.4</v>
      </c>
      <c r="X103" s="8">
        <v>0</v>
      </c>
      <c r="Y103" s="8">
        <v>1377754.4</v>
      </c>
      <c r="Z103" s="8">
        <v>1377754.4</v>
      </c>
      <c r="AA103" s="8">
        <v>1376441.43</v>
      </c>
      <c r="AB103" s="8">
        <f t="shared" si="8"/>
        <v>1312.9699999999721</v>
      </c>
      <c r="AC103" s="8">
        <v>1376441.43</v>
      </c>
      <c r="AD103" s="8">
        <v>1376441.43</v>
      </c>
      <c r="AE103" s="9">
        <v>0</v>
      </c>
      <c r="AF103" s="8">
        <v>0</v>
      </c>
      <c r="AG103" s="8">
        <v>0</v>
      </c>
      <c r="AH103" s="8">
        <v>0</v>
      </c>
      <c r="AI103" s="10">
        <f t="shared" si="9"/>
        <v>1377754.4</v>
      </c>
    </row>
    <row r="104" spans="1:35" ht="14.65" hidden="1" customHeight="1" x14ac:dyDescent="0.3">
      <c r="A104" t="str">
        <f t="shared" si="7"/>
        <v>1.1-00-2107_216019_213724910</v>
      </c>
      <c r="B104" t="s">
        <v>32</v>
      </c>
      <c r="C104" s="7" t="s">
        <v>33</v>
      </c>
      <c r="D104" s="34" t="s">
        <v>486</v>
      </c>
      <c r="E104" t="s">
        <v>34</v>
      </c>
      <c r="F104" t="s">
        <v>35</v>
      </c>
      <c r="G104" t="s">
        <v>125</v>
      </c>
      <c r="H104" t="s">
        <v>126</v>
      </c>
      <c r="I104" t="s">
        <v>175</v>
      </c>
      <c r="J104" t="s">
        <v>176</v>
      </c>
      <c r="K104">
        <v>6</v>
      </c>
      <c r="L104" t="s">
        <v>113</v>
      </c>
      <c r="M104">
        <v>37</v>
      </c>
      <c r="N104" t="s">
        <v>223</v>
      </c>
      <c r="O104" t="s">
        <v>205</v>
      </c>
      <c r="P104" t="s">
        <v>206</v>
      </c>
      <c r="Q104">
        <v>2000</v>
      </c>
      <c r="R104" t="s">
        <v>95</v>
      </c>
      <c r="S104">
        <v>2491</v>
      </c>
      <c r="T104" t="s">
        <v>101</v>
      </c>
      <c r="U104">
        <v>0</v>
      </c>
      <c r="V104" t="s">
        <v>46</v>
      </c>
      <c r="W104" s="8">
        <v>3541820.25</v>
      </c>
      <c r="X104" s="8">
        <v>3000000</v>
      </c>
      <c r="Y104" s="8">
        <v>3556204.25</v>
      </c>
      <c r="Z104" s="8">
        <v>3396504.73</v>
      </c>
      <c r="AA104" s="8">
        <v>2722771.95</v>
      </c>
      <c r="AB104" s="8">
        <f t="shared" si="8"/>
        <v>673732.7799999998</v>
      </c>
      <c r="AC104" s="8">
        <v>2717003.5</v>
      </c>
      <c r="AD104" s="16">
        <v>1650030.4</v>
      </c>
      <c r="AE104" s="16">
        <v>-14384</v>
      </c>
      <c r="AF104" s="8">
        <v>0</v>
      </c>
      <c r="AG104" s="8">
        <v>14384</v>
      </c>
      <c r="AH104" s="8">
        <v>0</v>
      </c>
      <c r="AI104" s="10">
        <f t="shared" si="9"/>
        <v>3556204.25</v>
      </c>
    </row>
    <row r="105" spans="1:35" ht="14.65" hidden="1" customHeight="1" x14ac:dyDescent="0.3">
      <c r="A105" t="str">
        <f t="shared" si="7"/>
        <v>1.1-00-2117_215035_215724910</v>
      </c>
      <c r="B105" t="s">
        <v>32</v>
      </c>
      <c r="C105" s="7" t="s">
        <v>33</v>
      </c>
      <c r="D105" s="34" t="s">
        <v>486</v>
      </c>
      <c r="E105" t="s">
        <v>117</v>
      </c>
      <c r="F105" t="s">
        <v>118</v>
      </c>
      <c r="G105" t="s">
        <v>111</v>
      </c>
      <c r="H105" t="s">
        <v>112</v>
      </c>
      <c r="I105" t="s">
        <v>119</v>
      </c>
      <c r="J105" t="s">
        <v>120</v>
      </c>
      <c r="K105">
        <v>5</v>
      </c>
      <c r="L105" t="s">
        <v>121</v>
      </c>
      <c r="M105">
        <v>57</v>
      </c>
      <c r="N105" t="s">
        <v>122</v>
      </c>
      <c r="O105" t="s">
        <v>123</v>
      </c>
      <c r="P105" t="s">
        <v>124</v>
      </c>
      <c r="Q105">
        <v>2000</v>
      </c>
      <c r="R105" t="s">
        <v>95</v>
      </c>
      <c r="S105">
        <v>2491</v>
      </c>
      <c r="T105" t="s">
        <v>101</v>
      </c>
      <c r="U105">
        <v>0</v>
      </c>
      <c r="V105" t="s">
        <v>46</v>
      </c>
      <c r="W105" s="8">
        <v>365652</v>
      </c>
      <c r="X105" s="8">
        <v>0</v>
      </c>
      <c r="Y105" s="8">
        <v>365652</v>
      </c>
      <c r="Z105" s="8">
        <v>361732.59</v>
      </c>
      <c r="AA105" s="8">
        <v>358026.39</v>
      </c>
      <c r="AB105" s="8">
        <f t="shared" si="8"/>
        <v>3706.2000000000116</v>
      </c>
      <c r="AC105" s="8">
        <v>358026.39</v>
      </c>
      <c r="AD105" s="8">
        <v>46140.49</v>
      </c>
      <c r="AE105" s="9">
        <v>0</v>
      </c>
      <c r="AF105" s="8">
        <v>0</v>
      </c>
      <c r="AG105" s="8">
        <v>0</v>
      </c>
      <c r="AH105" s="8">
        <v>0</v>
      </c>
      <c r="AI105" s="10">
        <f t="shared" si="9"/>
        <v>365652</v>
      </c>
    </row>
    <row r="106" spans="1:35" ht="14.65" hidden="1" customHeight="1" x14ac:dyDescent="0.3">
      <c r="A106" t="str">
        <f t="shared" si="7"/>
        <v>1.1-00-2101_218003_21524910</v>
      </c>
      <c r="B106" t="s">
        <v>32</v>
      </c>
      <c r="C106" s="7" t="s">
        <v>33</v>
      </c>
      <c r="D106" s="34" t="s">
        <v>486</v>
      </c>
      <c r="E106" t="s">
        <v>143</v>
      </c>
      <c r="F106" t="s">
        <v>144</v>
      </c>
      <c r="G106" t="s">
        <v>125</v>
      </c>
      <c r="H106" t="s">
        <v>126</v>
      </c>
      <c r="I106" t="s">
        <v>127</v>
      </c>
      <c r="J106" t="s">
        <v>128</v>
      </c>
      <c r="K106">
        <v>8</v>
      </c>
      <c r="L106" t="s">
        <v>40</v>
      </c>
      <c r="M106">
        <v>5</v>
      </c>
      <c r="N106" t="s">
        <v>145</v>
      </c>
      <c r="O106" t="s">
        <v>146</v>
      </c>
      <c r="P106" t="s">
        <v>147</v>
      </c>
      <c r="Q106">
        <v>2000</v>
      </c>
      <c r="R106" t="s">
        <v>95</v>
      </c>
      <c r="S106">
        <v>2491</v>
      </c>
      <c r="T106" t="s">
        <v>101</v>
      </c>
      <c r="U106">
        <v>0</v>
      </c>
      <c r="V106" t="s">
        <v>46</v>
      </c>
      <c r="W106" s="8">
        <v>1333.3</v>
      </c>
      <c r="X106" s="8">
        <v>0</v>
      </c>
      <c r="Y106" s="8">
        <v>1333.3</v>
      </c>
      <c r="Z106" s="8">
        <v>405.3</v>
      </c>
      <c r="AA106" s="8">
        <v>405.3</v>
      </c>
      <c r="AB106" s="8">
        <f t="shared" si="8"/>
        <v>0</v>
      </c>
      <c r="AC106" s="8">
        <v>405.3</v>
      </c>
      <c r="AD106" s="8">
        <v>405.3</v>
      </c>
      <c r="AE106" s="9">
        <v>0</v>
      </c>
      <c r="AF106" s="8">
        <v>0</v>
      </c>
      <c r="AG106" s="8">
        <v>0</v>
      </c>
      <c r="AH106" s="8">
        <v>0</v>
      </c>
      <c r="AI106" s="10">
        <f t="shared" si="9"/>
        <v>1333.3</v>
      </c>
    </row>
    <row r="107" spans="1:35" ht="14.45" hidden="1" x14ac:dyDescent="0.3">
      <c r="A107" t="str">
        <f t="shared" si="7"/>
        <v>1.1-00-2101_219004_21724910</v>
      </c>
      <c r="B107" t="s">
        <v>32</v>
      </c>
      <c r="C107" s="7" t="s">
        <v>33</v>
      </c>
      <c r="D107" s="34" t="s">
        <v>486</v>
      </c>
      <c r="E107" t="s">
        <v>34</v>
      </c>
      <c r="F107" t="s">
        <v>35</v>
      </c>
      <c r="G107" t="s">
        <v>125</v>
      </c>
      <c r="H107" t="s">
        <v>126</v>
      </c>
      <c r="I107" t="s">
        <v>127</v>
      </c>
      <c r="J107" t="s">
        <v>128</v>
      </c>
      <c r="K107">
        <v>9</v>
      </c>
      <c r="L107" t="s">
        <v>129</v>
      </c>
      <c r="M107">
        <v>7</v>
      </c>
      <c r="N107" t="s">
        <v>130</v>
      </c>
      <c r="O107" t="s">
        <v>131</v>
      </c>
      <c r="P107" t="s">
        <v>132</v>
      </c>
      <c r="Q107">
        <v>2000</v>
      </c>
      <c r="R107" t="s">
        <v>95</v>
      </c>
      <c r="S107">
        <v>2491</v>
      </c>
      <c r="T107" t="s">
        <v>101</v>
      </c>
      <c r="U107">
        <v>0</v>
      </c>
      <c r="V107" t="s">
        <v>46</v>
      </c>
      <c r="W107" s="8">
        <v>17361.72</v>
      </c>
      <c r="X107" s="8">
        <v>0</v>
      </c>
      <c r="Y107" s="8">
        <v>17361.72</v>
      </c>
      <c r="Z107" s="8">
        <v>9444.7199999999993</v>
      </c>
      <c r="AA107" s="8">
        <v>9444.7199999999993</v>
      </c>
      <c r="AB107" s="8">
        <f t="shared" si="8"/>
        <v>0</v>
      </c>
      <c r="AC107" s="8">
        <v>9444.7199999999993</v>
      </c>
      <c r="AD107" s="8">
        <v>0</v>
      </c>
      <c r="AE107" s="9">
        <v>0</v>
      </c>
      <c r="AF107" s="8">
        <v>0</v>
      </c>
      <c r="AG107" s="8">
        <v>0</v>
      </c>
      <c r="AH107" s="8">
        <v>0</v>
      </c>
      <c r="AI107" s="10">
        <f t="shared" si="9"/>
        <v>17361.72</v>
      </c>
    </row>
    <row r="108" spans="1:35" ht="14.65" hidden="1" customHeight="1" x14ac:dyDescent="0.3">
      <c r="A108" t="str">
        <f t="shared" si="7"/>
        <v>1.1-00-2107_216020_213824910</v>
      </c>
      <c r="B108" t="s">
        <v>32</v>
      </c>
      <c r="C108" s="7" t="s">
        <v>33</v>
      </c>
      <c r="D108" s="34" t="s">
        <v>486</v>
      </c>
      <c r="E108" t="s">
        <v>34</v>
      </c>
      <c r="F108" t="s">
        <v>35</v>
      </c>
      <c r="G108" t="s">
        <v>125</v>
      </c>
      <c r="H108" t="s">
        <v>126</v>
      </c>
      <c r="I108" t="s">
        <v>175</v>
      </c>
      <c r="J108" t="s">
        <v>176</v>
      </c>
      <c r="K108">
        <v>6</v>
      </c>
      <c r="L108" t="s">
        <v>113</v>
      </c>
      <c r="M108">
        <v>38</v>
      </c>
      <c r="N108" t="s">
        <v>219</v>
      </c>
      <c r="O108" t="s">
        <v>220</v>
      </c>
      <c r="P108" t="s">
        <v>221</v>
      </c>
      <c r="Q108">
        <v>2000</v>
      </c>
      <c r="R108" t="s">
        <v>95</v>
      </c>
      <c r="S108">
        <v>2491</v>
      </c>
      <c r="T108" t="s">
        <v>101</v>
      </c>
      <c r="U108">
        <v>0</v>
      </c>
      <c r="V108" t="s">
        <v>46</v>
      </c>
      <c r="W108" s="8">
        <v>2100.62</v>
      </c>
      <c r="X108" s="8">
        <v>0</v>
      </c>
      <c r="Y108" s="8">
        <v>2100.62</v>
      </c>
      <c r="Z108" s="8">
        <v>2100.62</v>
      </c>
      <c r="AA108" s="8">
        <v>2100.62</v>
      </c>
      <c r="AB108" s="8">
        <f t="shared" si="8"/>
        <v>0</v>
      </c>
      <c r="AC108" s="8">
        <v>2100.62</v>
      </c>
      <c r="AD108" s="8">
        <v>2100.62</v>
      </c>
      <c r="AE108" s="9">
        <v>0</v>
      </c>
      <c r="AF108" s="8">
        <v>0</v>
      </c>
      <c r="AG108" s="8">
        <v>0</v>
      </c>
      <c r="AH108" s="8">
        <v>0</v>
      </c>
      <c r="AI108" s="10">
        <f t="shared" si="9"/>
        <v>2100.62</v>
      </c>
    </row>
    <row r="109" spans="1:35" ht="14.65" hidden="1" customHeight="1" x14ac:dyDescent="0.3">
      <c r="A109" t="str">
        <f t="shared" si="7"/>
        <v>1.1-00-2105_218012_212124910</v>
      </c>
      <c r="B109" t="s">
        <v>32</v>
      </c>
      <c r="C109" s="7" t="s">
        <v>33</v>
      </c>
      <c r="D109" s="34" t="s">
        <v>486</v>
      </c>
      <c r="E109" t="s">
        <v>34</v>
      </c>
      <c r="F109" t="s">
        <v>35</v>
      </c>
      <c r="G109" t="s">
        <v>36</v>
      </c>
      <c r="H109" t="s">
        <v>37</v>
      </c>
      <c r="I109" t="s">
        <v>38</v>
      </c>
      <c r="J109" t="s">
        <v>39</v>
      </c>
      <c r="K109">
        <v>8</v>
      </c>
      <c r="L109" t="s">
        <v>40</v>
      </c>
      <c r="M109">
        <v>21</v>
      </c>
      <c r="N109" t="s">
        <v>150</v>
      </c>
      <c r="O109" t="s">
        <v>42</v>
      </c>
      <c r="P109" t="s">
        <v>43</v>
      </c>
      <c r="Q109">
        <v>2000</v>
      </c>
      <c r="R109" t="s">
        <v>95</v>
      </c>
      <c r="S109">
        <v>2491</v>
      </c>
      <c r="T109" t="s">
        <v>101</v>
      </c>
      <c r="U109">
        <v>0</v>
      </c>
      <c r="V109" t="s">
        <v>46</v>
      </c>
      <c r="W109" s="8">
        <v>183319.56</v>
      </c>
      <c r="X109" s="8">
        <v>120000</v>
      </c>
      <c r="Y109" s="8">
        <v>183319.56</v>
      </c>
      <c r="Z109" s="8">
        <v>183319.56</v>
      </c>
      <c r="AA109" s="8">
        <v>183319.56</v>
      </c>
      <c r="AB109" s="8">
        <f t="shared" si="8"/>
        <v>0</v>
      </c>
      <c r="AC109" s="8">
        <v>183319.56</v>
      </c>
      <c r="AD109" s="8">
        <v>136124.5</v>
      </c>
      <c r="AE109" s="9">
        <v>0</v>
      </c>
      <c r="AF109" s="8">
        <v>0</v>
      </c>
      <c r="AG109" s="8">
        <v>0</v>
      </c>
      <c r="AH109" s="8">
        <v>0</v>
      </c>
      <c r="AI109" s="10">
        <f t="shared" si="9"/>
        <v>183319.56</v>
      </c>
    </row>
    <row r="110" spans="1:35" ht="14.65" hidden="1" customHeight="1" x14ac:dyDescent="0.3">
      <c r="A110" t="str">
        <f t="shared" si="7"/>
        <v>1.1-00-2109_217023_214224910</v>
      </c>
      <c r="B110" t="s">
        <v>32</v>
      </c>
      <c r="C110" s="7" t="s">
        <v>33</v>
      </c>
      <c r="D110" s="34" t="s">
        <v>486</v>
      </c>
      <c r="E110" t="s">
        <v>182</v>
      </c>
      <c r="F110" t="s">
        <v>183</v>
      </c>
      <c r="G110" t="s">
        <v>125</v>
      </c>
      <c r="H110" t="s">
        <v>126</v>
      </c>
      <c r="I110" t="s">
        <v>184</v>
      </c>
      <c r="J110" t="s">
        <v>185</v>
      </c>
      <c r="K110">
        <v>7</v>
      </c>
      <c r="L110" t="s">
        <v>186</v>
      </c>
      <c r="M110">
        <v>42</v>
      </c>
      <c r="N110" t="s">
        <v>187</v>
      </c>
      <c r="O110" t="s">
        <v>188</v>
      </c>
      <c r="P110" t="s">
        <v>189</v>
      </c>
      <c r="Q110">
        <v>2000</v>
      </c>
      <c r="R110" t="s">
        <v>95</v>
      </c>
      <c r="S110">
        <v>2491</v>
      </c>
      <c r="T110" t="s">
        <v>101</v>
      </c>
      <c r="U110">
        <v>0</v>
      </c>
      <c r="V110" t="s">
        <v>46</v>
      </c>
      <c r="W110" s="8">
        <v>45704</v>
      </c>
      <c r="X110" s="8">
        <v>0</v>
      </c>
      <c r="Y110" s="8">
        <v>45704</v>
      </c>
      <c r="Z110" s="8">
        <v>45704</v>
      </c>
      <c r="AA110" s="8">
        <v>45704</v>
      </c>
      <c r="AB110" s="8">
        <f t="shared" si="8"/>
        <v>0</v>
      </c>
      <c r="AC110" s="8">
        <v>45704</v>
      </c>
      <c r="AD110" s="8">
        <v>45704</v>
      </c>
      <c r="AE110" s="9">
        <v>0</v>
      </c>
      <c r="AF110" s="8">
        <v>0</v>
      </c>
      <c r="AG110" s="8">
        <v>0</v>
      </c>
      <c r="AH110" s="8">
        <v>0</v>
      </c>
      <c r="AI110" s="10">
        <f t="shared" si="9"/>
        <v>45704</v>
      </c>
    </row>
    <row r="111" spans="1:35" ht="14.65" hidden="1" customHeight="1" x14ac:dyDescent="0.3">
      <c r="A111" t="str">
        <f t="shared" si="7"/>
        <v>1.1-00-2118_215037_215925110</v>
      </c>
      <c r="B111" t="s">
        <v>32</v>
      </c>
      <c r="C111" s="7" t="s">
        <v>33</v>
      </c>
      <c r="D111" s="34" t="s">
        <v>486</v>
      </c>
      <c r="E111" t="s">
        <v>117</v>
      </c>
      <c r="F111" t="s">
        <v>118</v>
      </c>
      <c r="G111" t="s">
        <v>111</v>
      </c>
      <c r="H111" t="s">
        <v>112</v>
      </c>
      <c r="I111" t="s">
        <v>89</v>
      </c>
      <c r="J111" t="s">
        <v>90</v>
      </c>
      <c r="K111">
        <v>5</v>
      </c>
      <c r="L111" t="s">
        <v>121</v>
      </c>
      <c r="M111">
        <v>59</v>
      </c>
      <c r="N111" t="s">
        <v>207</v>
      </c>
      <c r="O111" t="s">
        <v>208</v>
      </c>
      <c r="P111" t="s">
        <v>209</v>
      </c>
      <c r="Q111">
        <v>2000</v>
      </c>
      <c r="R111" t="s">
        <v>95</v>
      </c>
      <c r="S111">
        <v>2511</v>
      </c>
      <c r="T111" t="s">
        <v>224</v>
      </c>
      <c r="U111">
        <v>0</v>
      </c>
      <c r="V111" t="s">
        <v>46</v>
      </c>
      <c r="W111" s="8">
        <v>577796</v>
      </c>
      <c r="X111" s="8">
        <v>1600000</v>
      </c>
      <c r="Y111" s="8">
        <v>577796</v>
      </c>
      <c r="Z111" s="8">
        <v>309024</v>
      </c>
      <c r="AA111" s="8">
        <v>309024</v>
      </c>
      <c r="AB111" s="8">
        <f t="shared" si="8"/>
        <v>0</v>
      </c>
      <c r="AC111" s="8">
        <v>0</v>
      </c>
      <c r="AD111" s="8">
        <v>0</v>
      </c>
      <c r="AE111" s="9">
        <v>0</v>
      </c>
      <c r="AF111" s="8">
        <v>0</v>
      </c>
      <c r="AG111" s="8">
        <v>0</v>
      </c>
      <c r="AH111" s="8">
        <v>0</v>
      </c>
      <c r="AI111" s="10">
        <f t="shared" si="9"/>
        <v>577796</v>
      </c>
    </row>
    <row r="112" spans="1:35" ht="14.65" hidden="1" customHeight="1" x14ac:dyDescent="0.3">
      <c r="A112" t="str">
        <f t="shared" si="7"/>
        <v>1.1-00-2107_216018_213325110</v>
      </c>
      <c r="B112" t="s">
        <v>32</v>
      </c>
      <c r="C112" s="7" t="s">
        <v>33</v>
      </c>
      <c r="D112" s="34" t="s">
        <v>486</v>
      </c>
      <c r="E112" t="s">
        <v>34</v>
      </c>
      <c r="F112" t="s">
        <v>35</v>
      </c>
      <c r="G112" t="s">
        <v>125</v>
      </c>
      <c r="H112" t="s">
        <v>126</v>
      </c>
      <c r="I112" t="s">
        <v>175</v>
      </c>
      <c r="J112" t="s">
        <v>176</v>
      </c>
      <c r="K112">
        <v>6</v>
      </c>
      <c r="L112" t="s">
        <v>113</v>
      </c>
      <c r="M112">
        <v>33</v>
      </c>
      <c r="N112" t="s">
        <v>225</v>
      </c>
      <c r="O112" t="s">
        <v>226</v>
      </c>
      <c r="P112" t="s">
        <v>227</v>
      </c>
      <c r="Q112">
        <v>2000</v>
      </c>
      <c r="R112" t="s">
        <v>95</v>
      </c>
      <c r="S112">
        <v>2511</v>
      </c>
      <c r="T112" t="s">
        <v>224</v>
      </c>
      <c r="U112">
        <v>0</v>
      </c>
      <c r="V112" t="s">
        <v>46</v>
      </c>
      <c r="W112" s="8">
        <v>0</v>
      </c>
      <c r="X112" s="8">
        <v>0</v>
      </c>
      <c r="Y112" s="8">
        <v>0</v>
      </c>
      <c r="Z112" s="8">
        <v>0</v>
      </c>
      <c r="AA112" s="8">
        <v>0</v>
      </c>
      <c r="AB112" s="8">
        <f t="shared" si="8"/>
        <v>0</v>
      </c>
      <c r="AC112" s="8">
        <v>0</v>
      </c>
      <c r="AD112" s="8">
        <v>0</v>
      </c>
      <c r="AE112" s="9">
        <v>0</v>
      </c>
      <c r="AF112" s="8">
        <v>0</v>
      </c>
      <c r="AG112" s="8">
        <v>0</v>
      </c>
      <c r="AH112" s="8">
        <v>0</v>
      </c>
      <c r="AI112" s="10">
        <f t="shared" si="9"/>
        <v>0</v>
      </c>
    </row>
    <row r="113" spans="1:35" ht="14.65" hidden="1" customHeight="1" x14ac:dyDescent="0.3">
      <c r="A113" t="str">
        <f t="shared" si="7"/>
        <v>1.1-00-2107_216017_213225210</v>
      </c>
      <c r="B113" t="s">
        <v>32</v>
      </c>
      <c r="C113" s="7" t="s">
        <v>33</v>
      </c>
      <c r="D113" s="34" t="s">
        <v>486</v>
      </c>
      <c r="E113" t="s">
        <v>34</v>
      </c>
      <c r="F113" t="s">
        <v>35</v>
      </c>
      <c r="G113" t="s">
        <v>125</v>
      </c>
      <c r="H113" t="s">
        <v>126</v>
      </c>
      <c r="I113" t="s">
        <v>175</v>
      </c>
      <c r="J113" t="s">
        <v>176</v>
      </c>
      <c r="K113">
        <v>6</v>
      </c>
      <c r="L113" t="s">
        <v>113</v>
      </c>
      <c r="M113">
        <v>32</v>
      </c>
      <c r="N113" t="s">
        <v>228</v>
      </c>
      <c r="O113" t="s">
        <v>229</v>
      </c>
      <c r="P113" t="s">
        <v>230</v>
      </c>
      <c r="Q113">
        <v>2000</v>
      </c>
      <c r="R113" t="s">
        <v>95</v>
      </c>
      <c r="S113">
        <v>2521</v>
      </c>
      <c r="T113" t="s">
        <v>231</v>
      </c>
      <c r="U113">
        <v>0</v>
      </c>
      <c r="V113" t="s">
        <v>46</v>
      </c>
      <c r="W113" s="8">
        <v>0</v>
      </c>
      <c r="X113" s="8">
        <v>10000</v>
      </c>
      <c r="Y113" s="8">
        <v>0</v>
      </c>
      <c r="Z113" s="8">
        <v>0</v>
      </c>
      <c r="AA113" s="8">
        <v>0</v>
      </c>
      <c r="AB113" s="8">
        <f t="shared" si="8"/>
        <v>0</v>
      </c>
      <c r="AC113" s="8">
        <v>0</v>
      </c>
      <c r="AD113" s="8">
        <v>0</v>
      </c>
      <c r="AE113" s="9">
        <v>0</v>
      </c>
      <c r="AF113" s="8">
        <v>0</v>
      </c>
      <c r="AG113" s="8">
        <v>0</v>
      </c>
      <c r="AH113" s="8">
        <v>0</v>
      </c>
      <c r="AI113" s="10">
        <f t="shared" si="9"/>
        <v>0</v>
      </c>
    </row>
    <row r="114" spans="1:35" ht="14.65" hidden="1" customHeight="1" x14ac:dyDescent="0.3">
      <c r="A114" t="str">
        <f t="shared" si="7"/>
        <v>1.1-00-2107_216020_213825210</v>
      </c>
      <c r="B114" t="s">
        <v>32</v>
      </c>
      <c r="C114" s="7" t="s">
        <v>33</v>
      </c>
      <c r="D114" s="34" t="s">
        <v>486</v>
      </c>
      <c r="E114" t="s">
        <v>34</v>
      </c>
      <c r="F114" t="s">
        <v>35</v>
      </c>
      <c r="G114" t="s">
        <v>125</v>
      </c>
      <c r="H114" t="s">
        <v>126</v>
      </c>
      <c r="I114" t="s">
        <v>175</v>
      </c>
      <c r="J114" t="s">
        <v>176</v>
      </c>
      <c r="K114">
        <v>6</v>
      </c>
      <c r="L114" t="s">
        <v>113</v>
      </c>
      <c r="M114">
        <v>38</v>
      </c>
      <c r="N114" t="s">
        <v>219</v>
      </c>
      <c r="O114" t="s">
        <v>220</v>
      </c>
      <c r="P114" t="s">
        <v>221</v>
      </c>
      <c r="Q114">
        <v>2000</v>
      </c>
      <c r="R114" t="s">
        <v>95</v>
      </c>
      <c r="S114">
        <v>2521</v>
      </c>
      <c r="T114" t="s">
        <v>231</v>
      </c>
      <c r="U114">
        <v>0</v>
      </c>
      <c r="V114" t="s">
        <v>46</v>
      </c>
      <c r="W114" s="8">
        <v>319695.55</v>
      </c>
      <c r="X114" s="8">
        <v>300000</v>
      </c>
      <c r="Y114" s="8">
        <v>319695.55</v>
      </c>
      <c r="Z114" s="8">
        <v>294291.55</v>
      </c>
      <c r="AA114" s="8">
        <v>294291.55</v>
      </c>
      <c r="AB114" s="8">
        <f t="shared" si="8"/>
        <v>0</v>
      </c>
      <c r="AC114" s="8">
        <v>294291.55</v>
      </c>
      <c r="AD114" s="8">
        <v>294291.55</v>
      </c>
      <c r="AE114" s="9">
        <v>0</v>
      </c>
      <c r="AF114" s="8">
        <v>0</v>
      </c>
      <c r="AG114" s="8">
        <v>0</v>
      </c>
      <c r="AH114" s="8">
        <v>0</v>
      </c>
      <c r="AI114" s="10">
        <f t="shared" si="9"/>
        <v>319695.55</v>
      </c>
    </row>
    <row r="115" spans="1:35" ht="14.65" hidden="1" customHeight="1" x14ac:dyDescent="0.3">
      <c r="A115" t="str">
        <f t="shared" si="7"/>
        <v>1.1-00-2111_212029_215125210</v>
      </c>
      <c r="B115" t="s">
        <v>32</v>
      </c>
      <c r="C115" s="7" t="s">
        <v>33</v>
      </c>
      <c r="D115" s="34" t="s">
        <v>486</v>
      </c>
      <c r="E115" t="s">
        <v>34</v>
      </c>
      <c r="F115" t="s">
        <v>35</v>
      </c>
      <c r="G115" t="s">
        <v>125</v>
      </c>
      <c r="H115" t="s">
        <v>126</v>
      </c>
      <c r="I115" t="s">
        <v>210</v>
      </c>
      <c r="J115" t="s">
        <v>211</v>
      </c>
      <c r="K115">
        <v>2</v>
      </c>
      <c r="L115" t="s">
        <v>91</v>
      </c>
      <c r="M115">
        <v>51</v>
      </c>
      <c r="N115" t="s">
        <v>212</v>
      </c>
      <c r="O115" t="s">
        <v>213</v>
      </c>
      <c r="P115" t="s">
        <v>214</v>
      </c>
      <c r="Q115">
        <v>2000</v>
      </c>
      <c r="R115" t="s">
        <v>95</v>
      </c>
      <c r="S115">
        <v>2521</v>
      </c>
      <c r="T115" t="s">
        <v>231</v>
      </c>
      <c r="U115">
        <v>0</v>
      </c>
      <c r="V115" t="s">
        <v>46</v>
      </c>
      <c r="W115" s="8">
        <v>0</v>
      </c>
      <c r="X115" s="8">
        <v>0</v>
      </c>
      <c r="Y115" s="8">
        <v>0</v>
      </c>
      <c r="Z115" s="8">
        <v>0</v>
      </c>
      <c r="AA115" s="8">
        <v>0</v>
      </c>
      <c r="AB115" s="8">
        <f t="shared" si="8"/>
        <v>0</v>
      </c>
      <c r="AC115" s="8">
        <v>0</v>
      </c>
      <c r="AD115" s="8">
        <v>0</v>
      </c>
      <c r="AE115" s="9">
        <v>0</v>
      </c>
      <c r="AF115" s="8">
        <v>0</v>
      </c>
      <c r="AG115" s="8">
        <v>0</v>
      </c>
      <c r="AH115" s="8">
        <v>0</v>
      </c>
      <c r="AI115" s="10">
        <f t="shared" si="9"/>
        <v>0</v>
      </c>
    </row>
    <row r="116" spans="1:35" ht="14.45" hidden="1" x14ac:dyDescent="0.3">
      <c r="A116" t="str">
        <f t="shared" si="7"/>
        <v>1.1-00-2105_218012_212125210</v>
      </c>
      <c r="B116" t="s">
        <v>32</v>
      </c>
      <c r="C116" s="7" t="s">
        <v>33</v>
      </c>
      <c r="D116" s="34" t="s">
        <v>486</v>
      </c>
      <c r="E116" t="s">
        <v>34</v>
      </c>
      <c r="F116" t="s">
        <v>35</v>
      </c>
      <c r="G116" t="s">
        <v>36</v>
      </c>
      <c r="H116" t="s">
        <v>37</v>
      </c>
      <c r="I116" t="s">
        <v>38</v>
      </c>
      <c r="J116" t="s">
        <v>39</v>
      </c>
      <c r="K116">
        <v>8</v>
      </c>
      <c r="L116" t="s">
        <v>40</v>
      </c>
      <c r="M116">
        <v>21</v>
      </c>
      <c r="N116" t="s">
        <v>150</v>
      </c>
      <c r="O116" t="s">
        <v>42</v>
      </c>
      <c r="P116" t="s">
        <v>43</v>
      </c>
      <c r="Q116">
        <v>2000</v>
      </c>
      <c r="R116" t="s">
        <v>95</v>
      </c>
      <c r="S116">
        <v>2521</v>
      </c>
      <c r="T116" t="s">
        <v>231</v>
      </c>
      <c r="U116">
        <v>0</v>
      </c>
      <c r="V116" t="s">
        <v>46</v>
      </c>
      <c r="W116" s="8">
        <v>78118.399999999994</v>
      </c>
      <c r="X116" s="8">
        <v>25000</v>
      </c>
      <c r="Y116" s="8">
        <v>78118.399999999994</v>
      </c>
      <c r="Z116" s="8">
        <v>78118.399999999994</v>
      </c>
      <c r="AA116" s="8">
        <v>78118.399999999994</v>
      </c>
      <c r="AB116" s="8">
        <f t="shared" si="8"/>
        <v>0</v>
      </c>
      <c r="AC116" s="8">
        <v>37493.4</v>
      </c>
      <c r="AD116" s="8">
        <v>37493.4</v>
      </c>
      <c r="AE116" s="9">
        <v>0</v>
      </c>
      <c r="AF116" s="8">
        <v>0</v>
      </c>
      <c r="AG116" s="8">
        <v>0</v>
      </c>
      <c r="AH116" s="8">
        <v>0</v>
      </c>
      <c r="AI116" s="10">
        <f t="shared" si="9"/>
        <v>78118.399999999994</v>
      </c>
    </row>
    <row r="117" spans="1:35" ht="14.45" hidden="1" x14ac:dyDescent="0.3">
      <c r="A117" t="str">
        <f t="shared" si="7"/>
        <v>1.1-00-2109_217024_214625210</v>
      </c>
      <c r="B117" t="s">
        <v>32</v>
      </c>
      <c r="C117" s="7" t="s">
        <v>33</v>
      </c>
      <c r="D117" s="34" t="s">
        <v>486</v>
      </c>
      <c r="E117" t="s">
        <v>182</v>
      </c>
      <c r="F117" t="s">
        <v>183</v>
      </c>
      <c r="G117" t="s">
        <v>125</v>
      </c>
      <c r="H117" t="s">
        <v>126</v>
      </c>
      <c r="I117" t="s">
        <v>184</v>
      </c>
      <c r="J117" t="s">
        <v>185</v>
      </c>
      <c r="K117">
        <v>7</v>
      </c>
      <c r="L117" t="s">
        <v>186</v>
      </c>
      <c r="M117">
        <v>46</v>
      </c>
      <c r="N117" t="s">
        <v>232</v>
      </c>
      <c r="O117" t="s">
        <v>233</v>
      </c>
      <c r="P117" t="s">
        <v>234</v>
      </c>
      <c r="Q117">
        <v>2000</v>
      </c>
      <c r="R117" t="s">
        <v>95</v>
      </c>
      <c r="S117">
        <v>2521</v>
      </c>
      <c r="T117" t="s">
        <v>231</v>
      </c>
      <c r="U117">
        <v>0</v>
      </c>
      <c r="V117" t="s">
        <v>46</v>
      </c>
      <c r="W117" s="8">
        <v>322456.8</v>
      </c>
      <c r="X117" s="8">
        <v>330000</v>
      </c>
      <c r="Y117" s="8">
        <v>322456.8</v>
      </c>
      <c r="Z117" s="8">
        <v>322456.8</v>
      </c>
      <c r="AA117" s="8">
        <v>322456.8</v>
      </c>
      <c r="AB117" s="8">
        <f t="shared" si="8"/>
        <v>0</v>
      </c>
      <c r="AC117" s="8">
        <v>322456.8</v>
      </c>
      <c r="AD117" s="8">
        <v>322456.8</v>
      </c>
      <c r="AE117" s="9">
        <v>0</v>
      </c>
      <c r="AF117" s="8">
        <v>0</v>
      </c>
      <c r="AG117" s="8">
        <v>0</v>
      </c>
      <c r="AH117" s="8">
        <v>0</v>
      </c>
      <c r="AI117" s="10">
        <f t="shared" si="9"/>
        <v>322456.8</v>
      </c>
    </row>
    <row r="118" spans="1:35" ht="14.65" hidden="1" customHeight="1" x14ac:dyDescent="0.3">
      <c r="A118" t="str">
        <f t="shared" si="7"/>
        <v>1.6-03-2118_212038_216029110</v>
      </c>
      <c r="B118" s="13" t="s">
        <v>85</v>
      </c>
      <c r="C118" s="13" t="s">
        <v>86</v>
      </c>
      <c r="D118" s="34" t="s">
        <v>486</v>
      </c>
      <c r="E118" s="13" t="s">
        <v>34</v>
      </c>
      <c r="F118" s="13" t="s">
        <v>35</v>
      </c>
      <c r="G118" s="13" t="s">
        <v>87</v>
      </c>
      <c r="H118" s="13" t="s">
        <v>88</v>
      </c>
      <c r="I118" s="13" t="s">
        <v>89</v>
      </c>
      <c r="J118" s="13" t="s">
        <v>90</v>
      </c>
      <c r="K118" s="13">
        <v>2</v>
      </c>
      <c r="L118" s="13" t="s">
        <v>91</v>
      </c>
      <c r="M118" s="13">
        <v>60</v>
      </c>
      <c r="N118" s="13" t="s">
        <v>92</v>
      </c>
      <c r="O118" s="13" t="s">
        <v>93</v>
      </c>
      <c r="P118" s="13" t="s">
        <v>94</v>
      </c>
      <c r="Q118" s="13">
        <v>2000</v>
      </c>
      <c r="R118" s="13" t="s">
        <v>95</v>
      </c>
      <c r="S118" s="13">
        <v>2911</v>
      </c>
      <c r="T118" s="13" t="s">
        <v>149</v>
      </c>
      <c r="U118" s="13">
        <v>0</v>
      </c>
      <c r="V118" s="13" t="s">
        <v>46</v>
      </c>
      <c r="W118" s="14">
        <v>0</v>
      </c>
      <c r="X118" s="14">
        <v>0</v>
      </c>
      <c r="Y118" s="14">
        <v>73487.28</v>
      </c>
      <c r="Z118" s="14">
        <v>73487.28</v>
      </c>
      <c r="AA118" s="14">
        <v>0</v>
      </c>
      <c r="AB118" s="8">
        <f t="shared" si="8"/>
        <v>73487.28</v>
      </c>
      <c r="AC118" s="14">
        <v>0</v>
      </c>
      <c r="AD118" s="14">
        <v>0</v>
      </c>
      <c r="AE118" s="14">
        <v>-73487.28</v>
      </c>
      <c r="AF118" s="14">
        <v>0</v>
      </c>
      <c r="AG118" s="14">
        <v>0</v>
      </c>
      <c r="AH118" s="14">
        <v>73487.28</v>
      </c>
      <c r="AI118" s="10">
        <f t="shared" si="9"/>
        <v>73487.28</v>
      </c>
    </row>
    <row r="119" spans="1:35" ht="14.65" hidden="1" customHeight="1" x14ac:dyDescent="0.3">
      <c r="A119" t="str">
        <f t="shared" si="7"/>
        <v>1.1-00-2107_214021_213925310</v>
      </c>
      <c r="B119" t="s">
        <v>32</v>
      </c>
      <c r="C119" s="7" t="s">
        <v>33</v>
      </c>
      <c r="D119" s="34" t="s">
        <v>486</v>
      </c>
      <c r="E119" t="s">
        <v>173</v>
      </c>
      <c r="F119" t="s">
        <v>174</v>
      </c>
      <c r="G119" t="s">
        <v>111</v>
      </c>
      <c r="H119" t="s">
        <v>112</v>
      </c>
      <c r="I119" t="s">
        <v>175</v>
      </c>
      <c r="J119" t="s">
        <v>176</v>
      </c>
      <c r="K119">
        <v>4</v>
      </c>
      <c r="L119" t="s">
        <v>177</v>
      </c>
      <c r="M119">
        <v>39</v>
      </c>
      <c r="N119" t="s">
        <v>178</v>
      </c>
      <c r="O119" t="s">
        <v>179</v>
      </c>
      <c r="P119" t="s">
        <v>180</v>
      </c>
      <c r="Q119">
        <v>2000</v>
      </c>
      <c r="R119" t="s">
        <v>95</v>
      </c>
      <c r="S119">
        <v>2531</v>
      </c>
      <c r="T119" t="s">
        <v>235</v>
      </c>
      <c r="U119">
        <v>0</v>
      </c>
      <c r="V119" t="s">
        <v>46</v>
      </c>
      <c r="W119" s="8">
        <v>340914.4</v>
      </c>
      <c r="X119" s="8">
        <v>350000</v>
      </c>
      <c r="Y119" s="8">
        <v>340914.4</v>
      </c>
      <c r="Z119" s="8">
        <v>273969.40000000002</v>
      </c>
      <c r="AA119" s="8">
        <v>270669.40000000002</v>
      </c>
      <c r="AB119" s="8">
        <f t="shared" si="8"/>
        <v>3300</v>
      </c>
      <c r="AC119" s="8">
        <v>270669.40000000002</v>
      </c>
      <c r="AD119" s="8">
        <v>270669.40000000002</v>
      </c>
      <c r="AE119" s="9">
        <v>0</v>
      </c>
      <c r="AF119" s="8">
        <v>0</v>
      </c>
      <c r="AG119" s="8">
        <v>0</v>
      </c>
      <c r="AH119" s="8">
        <v>0</v>
      </c>
      <c r="AI119" s="10">
        <f t="shared" si="9"/>
        <v>340914.4</v>
      </c>
    </row>
    <row r="120" spans="1:35" ht="14.65" hidden="1" customHeight="1" x14ac:dyDescent="0.3">
      <c r="A120" t="str">
        <f t="shared" ref="A120:A151" si="10">CONCATENATE(B120,I120,K120,O120,M120,S120,U120)</f>
        <v>1.1-00-2102_216008_211325310</v>
      </c>
      <c r="B120" t="s">
        <v>32</v>
      </c>
      <c r="C120" s="7" t="s">
        <v>33</v>
      </c>
      <c r="D120" s="34" t="s">
        <v>486</v>
      </c>
      <c r="E120" t="s">
        <v>109</v>
      </c>
      <c r="F120" t="s">
        <v>110</v>
      </c>
      <c r="G120" t="s">
        <v>111</v>
      </c>
      <c r="H120" t="s">
        <v>112</v>
      </c>
      <c r="I120" t="s">
        <v>68</v>
      </c>
      <c r="J120" t="s">
        <v>69</v>
      </c>
      <c r="K120">
        <v>6</v>
      </c>
      <c r="L120" t="s">
        <v>113</v>
      </c>
      <c r="M120">
        <v>13</v>
      </c>
      <c r="N120" t="s">
        <v>236</v>
      </c>
      <c r="O120" t="s">
        <v>115</v>
      </c>
      <c r="P120" t="s">
        <v>116</v>
      </c>
      <c r="Q120">
        <v>2000</v>
      </c>
      <c r="R120" t="s">
        <v>95</v>
      </c>
      <c r="S120">
        <v>2531</v>
      </c>
      <c r="T120" t="s">
        <v>235</v>
      </c>
      <c r="U120">
        <v>0</v>
      </c>
      <c r="V120" t="s">
        <v>46</v>
      </c>
      <c r="W120" s="8">
        <v>23001.85</v>
      </c>
      <c r="X120" s="8">
        <v>30000</v>
      </c>
      <c r="Y120" s="8">
        <v>23001.85</v>
      </c>
      <c r="Z120" s="8">
        <v>23001.85</v>
      </c>
      <c r="AA120" s="8">
        <v>23001.85</v>
      </c>
      <c r="AB120" s="8">
        <f t="shared" ref="AB120:AB151" si="11">Z120-AA120</f>
        <v>0</v>
      </c>
      <c r="AC120" s="8">
        <v>23001.85</v>
      </c>
      <c r="AD120" s="8">
        <v>2543.5</v>
      </c>
      <c r="AE120" s="9">
        <v>0</v>
      </c>
      <c r="AF120" s="8">
        <v>0</v>
      </c>
      <c r="AG120" s="8">
        <v>0</v>
      </c>
      <c r="AH120" s="8">
        <v>0</v>
      </c>
      <c r="AI120" s="10">
        <f t="shared" ref="AI120:AI151" si="12">W120-AF120+AG120+AH120</f>
        <v>23001.85</v>
      </c>
    </row>
    <row r="121" spans="1:35" ht="14.65" hidden="1" customHeight="1" x14ac:dyDescent="0.3">
      <c r="A121" t="str">
        <f t="shared" si="10"/>
        <v>2.6-06-2102_211007_211025411</v>
      </c>
      <c r="B121" t="s">
        <v>51</v>
      </c>
      <c r="C121" s="39" t="s">
        <v>52</v>
      </c>
      <c r="D121" s="34" t="s">
        <v>486</v>
      </c>
      <c r="E121" t="s">
        <v>34</v>
      </c>
      <c r="F121" t="s">
        <v>35</v>
      </c>
      <c r="G121" t="s">
        <v>66</v>
      </c>
      <c r="H121" t="s">
        <v>67</v>
      </c>
      <c r="I121" t="s">
        <v>68</v>
      </c>
      <c r="J121" t="s">
        <v>69</v>
      </c>
      <c r="K121">
        <v>1</v>
      </c>
      <c r="L121" t="s">
        <v>70</v>
      </c>
      <c r="M121">
        <v>10</v>
      </c>
      <c r="N121" t="s">
        <v>71</v>
      </c>
      <c r="O121" t="s">
        <v>72</v>
      </c>
      <c r="P121" t="s">
        <v>73</v>
      </c>
      <c r="Q121">
        <v>2000</v>
      </c>
      <c r="R121" t="s">
        <v>95</v>
      </c>
      <c r="S121">
        <v>2541</v>
      </c>
      <c r="T121" t="s">
        <v>199</v>
      </c>
      <c r="U121">
        <v>1</v>
      </c>
      <c r="V121" t="s">
        <v>54</v>
      </c>
      <c r="W121" s="8">
        <v>690.2</v>
      </c>
      <c r="X121" s="8">
        <v>0</v>
      </c>
      <c r="Y121" s="8">
        <v>690.2</v>
      </c>
      <c r="Z121" s="8">
        <v>690.2</v>
      </c>
      <c r="AA121" s="8">
        <v>690.2</v>
      </c>
      <c r="AB121" s="8">
        <f t="shared" si="11"/>
        <v>0</v>
      </c>
      <c r="AC121" s="8">
        <v>690.2</v>
      </c>
      <c r="AD121" s="8">
        <v>690.2</v>
      </c>
      <c r="AE121" s="9">
        <v>0</v>
      </c>
      <c r="AF121" s="8">
        <v>0</v>
      </c>
      <c r="AG121" s="8">
        <v>0</v>
      </c>
      <c r="AH121" s="8">
        <v>0</v>
      </c>
      <c r="AI121" s="10">
        <f t="shared" si="12"/>
        <v>690.2</v>
      </c>
    </row>
    <row r="122" spans="1:35" ht="14.65" hidden="1" customHeight="1" x14ac:dyDescent="0.3">
      <c r="A122" t="str">
        <f t="shared" si="10"/>
        <v>2.6-06-2102_211007_211025412</v>
      </c>
      <c r="B122" t="s">
        <v>51</v>
      </c>
      <c r="C122" s="39" t="s">
        <v>52</v>
      </c>
      <c r="D122" s="34" t="s">
        <v>486</v>
      </c>
      <c r="E122" t="s">
        <v>34</v>
      </c>
      <c r="F122" t="s">
        <v>35</v>
      </c>
      <c r="G122" t="s">
        <v>66</v>
      </c>
      <c r="H122" t="s">
        <v>67</v>
      </c>
      <c r="I122" t="s">
        <v>68</v>
      </c>
      <c r="J122" t="s">
        <v>69</v>
      </c>
      <c r="K122">
        <v>1</v>
      </c>
      <c r="L122" t="s">
        <v>70</v>
      </c>
      <c r="M122">
        <v>10</v>
      </c>
      <c r="N122" t="s">
        <v>71</v>
      </c>
      <c r="O122" t="s">
        <v>72</v>
      </c>
      <c r="P122" t="s">
        <v>73</v>
      </c>
      <c r="Q122">
        <v>2000</v>
      </c>
      <c r="R122" t="s">
        <v>95</v>
      </c>
      <c r="S122">
        <v>2541</v>
      </c>
      <c r="T122" t="s">
        <v>199</v>
      </c>
      <c r="U122">
        <v>2</v>
      </c>
      <c r="V122" t="s">
        <v>55</v>
      </c>
      <c r="W122" s="8">
        <v>690.2</v>
      </c>
      <c r="X122" s="8">
        <v>0</v>
      </c>
      <c r="Y122" s="8">
        <v>690.2</v>
      </c>
      <c r="Z122" s="8">
        <v>690.2</v>
      </c>
      <c r="AA122" s="8">
        <v>690.2</v>
      </c>
      <c r="AB122" s="8">
        <f t="shared" si="11"/>
        <v>0</v>
      </c>
      <c r="AC122" s="8">
        <v>690.2</v>
      </c>
      <c r="AD122" s="8">
        <v>690.2</v>
      </c>
      <c r="AE122" s="9">
        <v>0</v>
      </c>
      <c r="AF122" s="8">
        <v>0</v>
      </c>
      <c r="AG122" s="8">
        <v>0</v>
      </c>
      <c r="AH122" s="8">
        <v>0</v>
      </c>
      <c r="AI122" s="10">
        <f t="shared" si="12"/>
        <v>690.2</v>
      </c>
    </row>
    <row r="123" spans="1:35" ht="14.65" hidden="1" customHeight="1" x14ac:dyDescent="0.3">
      <c r="A123" t="str">
        <f t="shared" si="10"/>
        <v>2.6-06-2102_211007_211025413</v>
      </c>
      <c r="B123" t="s">
        <v>51</v>
      </c>
      <c r="C123" s="39" t="s">
        <v>52</v>
      </c>
      <c r="D123" s="34" t="s">
        <v>486</v>
      </c>
      <c r="E123" t="s">
        <v>34</v>
      </c>
      <c r="F123" t="s">
        <v>35</v>
      </c>
      <c r="G123" t="s">
        <v>66</v>
      </c>
      <c r="H123" t="s">
        <v>67</v>
      </c>
      <c r="I123" t="s">
        <v>68</v>
      </c>
      <c r="J123" t="s">
        <v>69</v>
      </c>
      <c r="K123">
        <v>1</v>
      </c>
      <c r="L123" t="s">
        <v>70</v>
      </c>
      <c r="M123">
        <v>10</v>
      </c>
      <c r="N123" t="s">
        <v>71</v>
      </c>
      <c r="O123" t="s">
        <v>72</v>
      </c>
      <c r="P123" t="s">
        <v>73</v>
      </c>
      <c r="Q123">
        <v>2000</v>
      </c>
      <c r="R123" t="s">
        <v>95</v>
      </c>
      <c r="S123">
        <v>2541</v>
      </c>
      <c r="T123" t="s">
        <v>199</v>
      </c>
      <c r="U123">
        <v>3</v>
      </c>
      <c r="V123" t="s">
        <v>56</v>
      </c>
      <c r="W123" s="8">
        <v>690.2</v>
      </c>
      <c r="X123" s="8">
        <v>0</v>
      </c>
      <c r="Y123" s="8">
        <v>690.2</v>
      </c>
      <c r="Z123" s="8">
        <v>690.2</v>
      </c>
      <c r="AA123" s="8">
        <v>690.2</v>
      </c>
      <c r="AB123" s="8">
        <f t="shared" si="11"/>
        <v>0</v>
      </c>
      <c r="AC123" s="8">
        <v>690.2</v>
      </c>
      <c r="AD123" s="8">
        <v>690.2</v>
      </c>
      <c r="AE123" s="9">
        <v>0</v>
      </c>
      <c r="AF123" s="8">
        <v>0</v>
      </c>
      <c r="AG123" s="8">
        <v>0</v>
      </c>
      <c r="AH123" s="8">
        <v>0</v>
      </c>
      <c r="AI123" s="10">
        <f t="shared" si="12"/>
        <v>690.2</v>
      </c>
    </row>
    <row r="124" spans="1:35" ht="14.65" hidden="1" customHeight="1" x14ac:dyDescent="0.3">
      <c r="A124" t="str">
        <f t="shared" si="10"/>
        <v>1.1-00-2107_216020_213825410</v>
      </c>
      <c r="B124" t="s">
        <v>32</v>
      </c>
      <c r="C124" s="7" t="s">
        <v>33</v>
      </c>
      <c r="D124" s="34" t="s">
        <v>486</v>
      </c>
      <c r="E124" t="s">
        <v>34</v>
      </c>
      <c r="F124" t="s">
        <v>35</v>
      </c>
      <c r="G124" t="s">
        <v>125</v>
      </c>
      <c r="H124" t="s">
        <v>126</v>
      </c>
      <c r="I124" t="s">
        <v>175</v>
      </c>
      <c r="J124" t="s">
        <v>176</v>
      </c>
      <c r="K124">
        <v>6</v>
      </c>
      <c r="L124" t="s">
        <v>113</v>
      </c>
      <c r="M124">
        <v>38</v>
      </c>
      <c r="N124" t="s">
        <v>219</v>
      </c>
      <c r="O124" t="s">
        <v>220</v>
      </c>
      <c r="P124" t="s">
        <v>221</v>
      </c>
      <c r="Q124">
        <v>2000</v>
      </c>
      <c r="R124" t="s">
        <v>95</v>
      </c>
      <c r="S124">
        <v>2541</v>
      </c>
      <c r="T124" t="s">
        <v>199</v>
      </c>
      <c r="U124">
        <v>0</v>
      </c>
      <c r="V124" t="s">
        <v>46</v>
      </c>
      <c r="W124" s="8">
        <v>5458019.5</v>
      </c>
      <c r="X124" s="8">
        <v>6000000</v>
      </c>
      <c r="Y124" s="8">
        <v>5452219.5</v>
      </c>
      <c r="Z124" s="8">
        <v>5180643.1900000004</v>
      </c>
      <c r="AA124" s="8">
        <v>4322509.12</v>
      </c>
      <c r="AB124" s="8">
        <f t="shared" si="11"/>
        <v>858134.0700000003</v>
      </c>
      <c r="AC124" s="8">
        <v>4155840.32</v>
      </c>
      <c r="AD124" s="12">
        <v>3570540.07</v>
      </c>
      <c r="AE124" s="12">
        <v>5800</v>
      </c>
      <c r="AF124" s="8">
        <v>0</v>
      </c>
      <c r="AG124" s="8">
        <v>0</v>
      </c>
      <c r="AH124" s="8">
        <v>0</v>
      </c>
      <c r="AI124" s="10">
        <f t="shared" si="12"/>
        <v>5458019.5</v>
      </c>
    </row>
    <row r="125" spans="1:35" ht="14.65" hidden="1" customHeight="1" x14ac:dyDescent="0.3">
      <c r="A125" t="str">
        <f t="shared" si="10"/>
        <v>1.1-00-2107_214021_213925410</v>
      </c>
      <c r="B125" t="s">
        <v>32</v>
      </c>
      <c r="C125" s="7" t="s">
        <v>33</v>
      </c>
      <c r="D125" s="34" t="s">
        <v>486</v>
      </c>
      <c r="E125" t="s">
        <v>173</v>
      </c>
      <c r="F125" t="s">
        <v>174</v>
      </c>
      <c r="G125" t="s">
        <v>111</v>
      </c>
      <c r="H125" t="s">
        <v>112</v>
      </c>
      <c r="I125" t="s">
        <v>175</v>
      </c>
      <c r="J125" t="s">
        <v>176</v>
      </c>
      <c r="K125">
        <v>4</v>
      </c>
      <c r="L125" t="s">
        <v>177</v>
      </c>
      <c r="M125">
        <v>39</v>
      </c>
      <c r="N125" t="s">
        <v>178</v>
      </c>
      <c r="O125" t="s">
        <v>179</v>
      </c>
      <c r="P125" t="s">
        <v>180</v>
      </c>
      <c r="Q125">
        <v>2000</v>
      </c>
      <c r="R125" t="s">
        <v>95</v>
      </c>
      <c r="S125">
        <v>2541</v>
      </c>
      <c r="T125" t="s">
        <v>199</v>
      </c>
      <c r="U125">
        <v>0</v>
      </c>
      <c r="V125" t="s">
        <v>46</v>
      </c>
      <c r="W125" s="8">
        <v>304538.01</v>
      </c>
      <c r="X125" s="8">
        <v>200000</v>
      </c>
      <c r="Y125" s="8">
        <v>304538.01</v>
      </c>
      <c r="Z125" s="8">
        <v>178730.21</v>
      </c>
      <c r="AA125" s="8">
        <v>178730.21</v>
      </c>
      <c r="AB125" s="8">
        <f t="shared" si="11"/>
        <v>0</v>
      </c>
      <c r="AC125" s="8">
        <v>178730.21</v>
      </c>
      <c r="AD125" s="8">
        <v>88860</v>
      </c>
      <c r="AE125" s="9">
        <v>0</v>
      </c>
      <c r="AF125" s="8">
        <v>0</v>
      </c>
      <c r="AG125" s="8">
        <v>0</v>
      </c>
      <c r="AH125" s="8">
        <v>0</v>
      </c>
      <c r="AI125" s="10">
        <f t="shared" si="12"/>
        <v>304538.01</v>
      </c>
    </row>
    <row r="126" spans="1:35" ht="14.65" hidden="1" customHeight="1" x14ac:dyDescent="0.3">
      <c r="A126" t="str">
        <f t="shared" si="10"/>
        <v>1.1-00-2102_216008_211325410</v>
      </c>
      <c r="B126" t="s">
        <v>32</v>
      </c>
      <c r="C126" s="7" t="s">
        <v>33</v>
      </c>
      <c r="D126" s="34" t="s">
        <v>486</v>
      </c>
      <c r="E126" t="s">
        <v>109</v>
      </c>
      <c r="F126" t="s">
        <v>110</v>
      </c>
      <c r="G126" t="s">
        <v>111</v>
      </c>
      <c r="H126" t="s">
        <v>112</v>
      </c>
      <c r="I126" t="s">
        <v>68</v>
      </c>
      <c r="J126" t="s">
        <v>69</v>
      </c>
      <c r="K126">
        <v>6</v>
      </c>
      <c r="L126" t="s">
        <v>113</v>
      </c>
      <c r="M126">
        <v>13</v>
      </c>
      <c r="N126" t="s">
        <v>236</v>
      </c>
      <c r="O126" t="s">
        <v>115</v>
      </c>
      <c r="P126" t="s">
        <v>116</v>
      </c>
      <c r="Q126">
        <v>2000</v>
      </c>
      <c r="R126" t="s">
        <v>95</v>
      </c>
      <c r="S126">
        <v>2541</v>
      </c>
      <c r="T126" t="s">
        <v>199</v>
      </c>
      <c r="U126">
        <v>0</v>
      </c>
      <c r="V126" t="s">
        <v>46</v>
      </c>
      <c r="W126" s="8">
        <v>31423.11</v>
      </c>
      <c r="X126" s="8">
        <v>40000</v>
      </c>
      <c r="Y126" s="8">
        <v>31423.11</v>
      </c>
      <c r="Z126" s="8">
        <v>29103.11</v>
      </c>
      <c r="AA126" s="8">
        <v>29103.11</v>
      </c>
      <c r="AB126" s="8">
        <f t="shared" si="11"/>
        <v>0</v>
      </c>
      <c r="AC126" s="8">
        <v>29103.11</v>
      </c>
      <c r="AD126" s="8">
        <v>23322.02</v>
      </c>
      <c r="AE126" s="9">
        <v>0</v>
      </c>
      <c r="AF126" s="8">
        <v>0</v>
      </c>
      <c r="AG126" s="8">
        <v>0</v>
      </c>
      <c r="AH126" s="8">
        <v>0</v>
      </c>
      <c r="AI126" s="10">
        <f t="shared" si="12"/>
        <v>31423.11</v>
      </c>
    </row>
    <row r="127" spans="1:35" ht="14.65" hidden="1" customHeight="1" x14ac:dyDescent="0.3">
      <c r="A127" t="str">
        <f t="shared" si="10"/>
        <v>1.1-00-2101_219004_21725410</v>
      </c>
      <c r="B127" t="s">
        <v>32</v>
      </c>
      <c r="C127" s="7" t="s">
        <v>33</v>
      </c>
      <c r="D127" s="34" t="s">
        <v>486</v>
      </c>
      <c r="E127" t="s">
        <v>34</v>
      </c>
      <c r="F127" t="s">
        <v>35</v>
      </c>
      <c r="G127" t="s">
        <v>125</v>
      </c>
      <c r="H127" t="s">
        <v>126</v>
      </c>
      <c r="I127" t="s">
        <v>127</v>
      </c>
      <c r="J127" t="s">
        <v>128</v>
      </c>
      <c r="K127">
        <v>9</v>
      </c>
      <c r="L127" t="s">
        <v>129</v>
      </c>
      <c r="M127">
        <v>7</v>
      </c>
      <c r="N127" t="s">
        <v>130</v>
      </c>
      <c r="O127" t="s">
        <v>131</v>
      </c>
      <c r="P127" t="s">
        <v>132</v>
      </c>
      <c r="Q127">
        <v>2000</v>
      </c>
      <c r="R127" t="s">
        <v>95</v>
      </c>
      <c r="S127">
        <v>2541</v>
      </c>
      <c r="T127" t="s">
        <v>199</v>
      </c>
      <c r="U127">
        <v>0</v>
      </c>
      <c r="V127" t="s">
        <v>46</v>
      </c>
      <c r="W127" s="8">
        <v>2463.84</v>
      </c>
      <c r="X127" s="8">
        <v>0</v>
      </c>
      <c r="Y127" s="8">
        <v>2463.84</v>
      </c>
      <c r="Z127" s="8">
        <v>2463.84</v>
      </c>
      <c r="AA127" s="8">
        <v>2463.84</v>
      </c>
      <c r="AB127" s="8">
        <f t="shared" si="11"/>
        <v>0</v>
      </c>
      <c r="AC127" s="8">
        <v>2463.84</v>
      </c>
      <c r="AD127" s="8">
        <v>2463.84</v>
      </c>
      <c r="AE127" s="9">
        <v>0</v>
      </c>
      <c r="AF127" s="8">
        <v>0</v>
      </c>
      <c r="AG127" s="8">
        <v>0</v>
      </c>
      <c r="AH127" s="8">
        <v>0</v>
      </c>
      <c r="AI127" s="10">
        <f t="shared" si="12"/>
        <v>2463.84</v>
      </c>
    </row>
    <row r="128" spans="1:35" ht="14.65" hidden="1" customHeight="1" x14ac:dyDescent="0.3">
      <c r="A128" t="str">
        <f t="shared" si="10"/>
        <v>1.1-00-2118_215037_215925610</v>
      </c>
      <c r="B128" t="s">
        <v>32</v>
      </c>
      <c r="C128" s="7" t="s">
        <v>33</v>
      </c>
      <c r="D128" s="34" t="s">
        <v>486</v>
      </c>
      <c r="E128" t="s">
        <v>117</v>
      </c>
      <c r="F128" t="s">
        <v>118</v>
      </c>
      <c r="G128" t="s">
        <v>111</v>
      </c>
      <c r="H128" t="s">
        <v>112</v>
      </c>
      <c r="I128" t="s">
        <v>89</v>
      </c>
      <c r="J128" t="s">
        <v>90</v>
      </c>
      <c r="K128">
        <v>5</v>
      </c>
      <c r="L128" t="s">
        <v>121</v>
      </c>
      <c r="M128">
        <v>59</v>
      </c>
      <c r="N128" t="s">
        <v>207</v>
      </c>
      <c r="O128" t="s">
        <v>208</v>
      </c>
      <c r="P128" t="s">
        <v>209</v>
      </c>
      <c r="Q128">
        <v>2000</v>
      </c>
      <c r="R128" t="s">
        <v>95</v>
      </c>
      <c r="S128">
        <v>2561</v>
      </c>
      <c r="T128" t="s">
        <v>237</v>
      </c>
      <c r="U128">
        <v>0</v>
      </c>
      <c r="V128" t="s">
        <v>46</v>
      </c>
      <c r="W128" s="8">
        <v>1653883.07</v>
      </c>
      <c r="X128" s="8">
        <v>0</v>
      </c>
      <c r="Y128" s="8">
        <v>1653883.07</v>
      </c>
      <c r="Z128" s="8">
        <v>1653883.07</v>
      </c>
      <c r="AA128" s="8">
        <v>1653883.06</v>
      </c>
      <c r="AB128" s="8">
        <f t="shared" si="11"/>
        <v>1.0000000009313226E-2</v>
      </c>
      <c r="AC128" s="8">
        <v>1653883.06</v>
      </c>
      <c r="AD128" s="8">
        <v>1012242.4</v>
      </c>
      <c r="AE128" s="9">
        <v>0</v>
      </c>
      <c r="AF128" s="8">
        <v>0</v>
      </c>
      <c r="AG128" s="8">
        <v>0</v>
      </c>
      <c r="AH128" s="8">
        <v>0</v>
      </c>
      <c r="AI128" s="10">
        <f t="shared" si="12"/>
        <v>1653883.07</v>
      </c>
    </row>
    <row r="129" spans="1:35" ht="14.65" hidden="1" customHeight="1" x14ac:dyDescent="0.3">
      <c r="A129" t="str">
        <f t="shared" si="10"/>
        <v>1.1-00-2102_216008_211225610</v>
      </c>
      <c r="B129" t="s">
        <v>32</v>
      </c>
      <c r="C129" s="7" t="s">
        <v>33</v>
      </c>
      <c r="D129" s="34" t="s">
        <v>486</v>
      </c>
      <c r="E129" t="s">
        <v>109</v>
      </c>
      <c r="F129" t="s">
        <v>110</v>
      </c>
      <c r="G129" t="s">
        <v>111</v>
      </c>
      <c r="H129" t="s">
        <v>112</v>
      </c>
      <c r="I129" t="s">
        <v>68</v>
      </c>
      <c r="J129" t="s">
        <v>69</v>
      </c>
      <c r="K129">
        <v>6</v>
      </c>
      <c r="L129" t="s">
        <v>113</v>
      </c>
      <c r="M129">
        <v>12</v>
      </c>
      <c r="N129" t="s">
        <v>114</v>
      </c>
      <c r="O129" t="s">
        <v>115</v>
      </c>
      <c r="P129" t="s">
        <v>116</v>
      </c>
      <c r="Q129">
        <v>2000</v>
      </c>
      <c r="R129" t="s">
        <v>95</v>
      </c>
      <c r="S129">
        <v>2561</v>
      </c>
      <c r="T129" t="s">
        <v>237</v>
      </c>
      <c r="U129">
        <v>0</v>
      </c>
      <c r="V129" t="s">
        <v>46</v>
      </c>
      <c r="W129" s="8">
        <v>0</v>
      </c>
      <c r="X129" s="8">
        <v>0</v>
      </c>
      <c r="Y129" s="8">
        <v>0</v>
      </c>
      <c r="Z129" s="8">
        <v>0</v>
      </c>
      <c r="AA129" s="8">
        <v>0</v>
      </c>
      <c r="AB129" s="8">
        <f t="shared" si="11"/>
        <v>0</v>
      </c>
      <c r="AC129" s="8">
        <v>0</v>
      </c>
      <c r="AD129" s="8">
        <v>0</v>
      </c>
      <c r="AE129" s="9">
        <v>0</v>
      </c>
      <c r="AF129" s="8">
        <v>0</v>
      </c>
      <c r="AG129" s="8">
        <v>0</v>
      </c>
      <c r="AH129" s="8">
        <v>0</v>
      </c>
      <c r="AI129" s="10">
        <f t="shared" si="12"/>
        <v>0</v>
      </c>
    </row>
    <row r="130" spans="1:35" ht="14.65" hidden="1" customHeight="1" x14ac:dyDescent="0.3">
      <c r="A130" t="str">
        <f t="shared" si="10"/>
        <v>1.1-00-2101_219004_21725610</v>
      </c>
      <c r="B130" t="s">
        <v>32</v>
      </c>
      <c r="C130" s="7" t="s">
        <v>33</v>
      </c>
      <c r="D130" s="34" t="s">
        <v>486</v>
      </c>
      <c r="E130" t="s">
        <v>34</v>
      </c>
      <c r="F130" t="s">
        <v>35</v>
      </c>
      <c r="G130" t="s">
        <v>125</v>
      </c>
      <c r="H130" t="s">
        <v>126</v>
      </c>
      <c r="I130" t="s">
        <v>127</v>
      </c>
      <c r="J130" t="s">
        <v>128</v>
      </c>
      <c r="K130">
        <v>9</v>
      </c>
      <c r="L130" t="s">
        <v>129</v>
      </c>
      <c r="M130">
        <v>7</v>
      </c>
      <c r="N130" t="s">
        <v>130</v>
      </c>
      <c r="O130" t="s">
        <v>131</v>
      </c>
      <c r="P130" t="s">
        <v>132</v>
      </c>
      <c r="Q130">
        <v>2000</v>
      </c>
      <c r="R130" t="s">
        <v>95</v>
      </c>
      <c r="S130">
        <v>2561</v>
      </c>
      <c r="T130" t="s">
        <v>237</v>
      </c>
      <c r="U130">
        <v>0</v>
      </c>
      <c r="V130" t="s">
        <v>46</v>
      </c>
      <c r="W130" s="8">
        <v>788.8</v>
      </c>
      <c r="X130" s="8">
        <v>0</v>
      </c>
      <c r="Y130" s="8">
        <v>788.8</v>
      </c>
      <c r="Z130" s="8">
        <v>788.8</v>
      </c>
      <c r="AA130" s="8">
        <v>788.8</v>
      </c>
      <c r="AB130" s="8">
        <f t="shared" si="11"/>
        <v>0</v>
      </c>
      <c r="AC130" s="8">
        <v>788.8</v>
      </c>
      <c r="AD130" s="8">
        <v>0</v>
      </c>
      <c r="AE130" s="9">
        <v>0</v>
      </c>
      <c r="AF130" s="8">
        <v>0</v>
      </c>
      <c r="AG130" s="8">
        <v>0</v>
      </c>
      <c r="AH130" s="8">
        <v>0</v>
      </c>
      <c r="AI130" s="10">
        <f t="shared" si="12"/>
        <v>788.8</v>
      </c>
    </row>
    <row r="131" spans="1:35" ht="14.65" hidden="1" customHeight="1" x14ac:dyDescent="0.3">
      <c r="A131" t="str">
        <f t="shared" si="10"/>
        <v>1.1-00-2111_212028_215025910</v>
      </c>
      <c r="B131" t="s">
        <v>32</v>
      </c>
      <c r="C131" s="7" t="s">
        <v>33</v>
      </c>
      <c r="D131" s="34" t="s">
        <v>486</v>
      </c>
      <c r="E131" t="s">
        <v>34</v>
      </c>
      <c r="F131" t="s">
        <v>35</v>
      </c>
      <c r="G131" t="s">
        <v>125</v>
      </c>
      <c r="H131" t="s">
        <v>126</v>
      </c>
      <c r="I131" t="s">
        <v>210</v>
      </c>
      <c r="J131" t="s">
        <v>211</v>
      </c>
      <c r="K131">
        <v>2</v>
      </c>
      <c r="L131" t="s">
        <v>91</v>
      </c>
      <c r="M131">
        <v>50</v>
      </c>
      <c r="N131" t="s">
        <v>238</v>
      </c>
      <c r="O131" t="s">
        <v>239</v>
      </c>
      <c r="P131" t="s">
        <v>240</v>
      </c>
      <c r="Q131">
        <v>2000</v>
      </c>
      <c r="R131" t="s">
        <v>95</v>
      </c>
      <c r="S131">
        <v>2591</v>
      </c>
      <c r="T131" t="s">
        <v>241</v>
      </c>
      <c r="U131">
        <v>0</v>
      </c>
      <c r="V131" t="s">
        <v>46</v>
      </c>
      <c r="W131" s="8">
        <v>1299963.28</v>
      </c>
      <c r="X131" s="8">
        <v>2000000</v>
      </c>
      <c r="Y131" s="8">
        <v>1299963.28</v>
      </c>
      <c r="Z131" s="8">
        <v>1299963.28</v>
      </c>
      <c r="AA131" s="8">
        <v>1299963.28</v>
      </c>
      <c r="AB131" s="8">
        <f t="shared" si="11"/>
        <v>0</v>
      </c>
      <c r="AC131" s="8">
        <v>1299963.28</v>
      </c>
      <c r="AD131" s="8">
        <v>1299963.28</v>
      </c>
      <c r="AE131" s="9">
        <v>0</v>
      </c>
      <c r="AF131" s="8">
        <v>0</v>
      </c>
      <c r="AG131" s="8">
        <v>0</v>
      </c>
      <c r="AH131" s="8">
        <v>0</v>
      </c>
      <c r="AI131" s="10">
        <f t="shared" si="12"/>
        <v>1299963.28</v>
      </c>
    </row>
    <row r="132" spans="1:35" ht="14.65" hidden="1" customHeight="1" x14ac:dyDescent="0.3">
      <c r="A132" t="str">
        <f t="shared" si="10"/>
        <v>1.1-00-2111_212029_215125910</v>
      </c>
      <c r="B132" t="s">
        <v>32</v>
      </c>
      <c r="C132" s="7" t="s">
        <v>33</v>
      </c>
      <c r="D132" s="34" t="s">
        <v>486</v>
      </c>
      <c r="E132" t="s">
        <v>34</v>
      </c>
      <c r="F132" t="s">
        <v>35</v>
      </c>
      <c r="G132" t="s">
        <v>125</v>
      </c>
      <c r="H132" t="s">
        <v>126</v>
      </c>
      <c r="I132" t="s">
        <v>210</v>
      </c>
      <c r="J132" t="s">
        <v>211</v>
      </c>
      <c r="K132">
        <v>2</v>
      </c>
      <c r="L132" t="s">
        <v>91</v>
      </c>
      <c r="M132">
        <v>51</v>
      </c>
      <c r="N132" t="s">
        <v>212</v>
      </c>
      <c r="O132" t="s">
        <v>213</v>
      </c>
      <c r="P132" t="s">
        <v>214</v>
      </c>
      <c r="Q132">
        <v>2000</v>
      </c>
      <c r="R132" t="s">
        <v>95</v>
      </c>
      <c r="S132">
        <v>2591</v>
      </c>
      <c r="T132" t="s">
        <v>241</v>
      </c>
      <c r="U132">
        <v>0</v>
      </c>
      <c r="V132" t="s">
        <v>46</v>
      </c>
      <c r="W132" s="8">
        <v>0</v>
      </c>
      <c r="X132" s="8">
        <v>0</v>
      </c>
      <c r="Y132" s="8">
        <v>0</v>
      </c>
      <c r="Z132" s="8">
        <v>0</v>
      </c>
      <c r="AA132" s="8">
        <v>0</v>
      </c>
      <c r="AB132" s="8">
        <f t="shared" si="11"/>
        <v>0</v>
      </c>
      <c r="AC132" s="8">
        <v>0</v>
      </c>
      <c r="AD132" s="8">
        <v>0</v>
      </c>
      <c r="AE132" s="9">
        <v>0</v>
      </c>
      <c r="AF132" s="8">
        <v>0</v>
      </c>
      <c r="AG132" s="8">
        <v>0</v>
      </c>
      <c r="AH132" s="8">
        <v>0</v>
      </c>
      <c r="AI132" s="10">
        <f t="shared" si="12"/>
        <v>0</v>
      </c>
    </row>
    <row r="133" spans="1:35" ht="14.45" hidden="1" x14ac:dyDescent="0.3">
      <c r="A133" t="str">
        <f t="shared" si="10"/>
        <v>2.5-02-2105_218012_212126112</v>
      </c>
      <c r="B133" t="s">
        <v>195</v>
      </c>
      <c r="C133" s="39" t="s">
        <v>196</v>
      </c>
      <c r="D133" s="34" t="s">
        <v>486</v>
      </c>
      <c r="E133" t="s">
        <v>34</v>
      </c>
      <c r="F133" t="s">
        <v>35</v>
      </c>
      <c r="G133" t="s">
        <v>36</v>
      </c>
      <c r="H133" t="s">
        <v>37</v>
      </c>
      <c r="I133" t="s">
        <v>38</v>
      </c>
      <c r="J133" t="s">
        <v>39</v>
      </c>
      <c r="K133">
        <v>8</v>
      </c>
      <c r="L133" t="s">
        <v>40</v>
      </c>
      <c r="M133">
        <v>21</v>
      </c>
      <c r="N133" t="s">
        <v>150</v>
      </c>
      <c r="O133" t="s">
        <v>42</v>
      </c>
      <c r="P133" t="s">
        <v>43</v>
      </c>
      <c r="Q133">
        <v>2000</v>
      </c>
      <c r="R133" t="s">
        <v>95</v>
      </c>
      <c r="S133">
        <v>2611</v>
      </c>
      <c r="T133" t="s">
        <v>197</v>
      </c>
      <c r="U133">
        <v>2</v>
      </c>
      <c r="V133" t="s">
        <v>198</v>
      </c>
      <c r="W133" s="8">
        <v>9174810.2899999991</v>
      </c>
      <c r="X133" s="8">
        <v>10000000</v>
      </c>
      <c r="Y133" s="8">
        <v>7173838.7199999997</v>
      </c>
      <c r="Z133" s="8">
        <v>6779839.1200000001</v>
      </c>
      <c r="AA133" s="8">
        <v>6779838.9400000004</v>
      </c>
      <c r="AB133" s="8">
        <f t="shared" si="11"/>
        <v>0.17999999970197678</v>
      </c>
      <c r="AC133" s="8">
        <v>6779838.9400000004</v>
      </c>
      <c r="AD133" s="8">
        <v>6779838.9400000004</v>
      </c>
      <c r="AE133" s="9">
        <v>2000971.5699999994</v>
      </c>
      <c r="AF133" s="8">
        <v>2000971.5699999994</v>
      </c>
      <c r="AG133" s="8">
        <v>0</v>
      </c>
      <c r="AH133" s="8">
        <v>0</v>
      </c>
      <c r="AI133" s="10">
        <f t="shared" si="12"/>
        <v>7173838.7199999997</v>
      </c>
    </row>
    <row r="134" spans="1:35" ht="14.65" hidden="1" customHeight="1" x14ac:dyDescent="0.3">
      <c r="A134" t="str">
        <f t="shared" si="10"/>
        <v>1.6-03-2118_212038_216024410</v>
      </c>
      <c r="B134" s="13" t="s">
        <v>85</v>
      </c>
      <c r="C134" s="13" t="s">
        <v>86</v>
      </c>
      <c r="D134" s="34" t="s">
        <v>486</v>
      </c>
      <c r="E134" s="13" t="s">
        <v>34</v>
      </c>
      <c r="F134" s="13" t="s">
        <v>35</v>
      </c>
      <c r="G134" s="13" t="s">
        <v>87</v>
      </c>
      <c r="H134" s="13" t="s">
        <v>88</v>
      </c>
      <c r="I134" s="13" t="s">
        <v>89</v>
      </c>
      <c r="J134" s="13" t="s">
        <v>90</v>
      </c>
      <c r="K134" s="13">
        <v>2</v>
      </c>
      <c r="L134" s="13" t="s">
        <v>91</v>
      </c>
      <c r="M134" s="13">
        <v>60</v>
      </c>
      <c r="N134" s="13" t="s">
        <v>92</v>
      </c>
      <c r="O134" s="13" t="s">
        <v>93</v>
      </c>
      <c r="P134" s="13" t="s">
        <v>94</v>
      </c>
      <c r="Q134" s="13">
        <v>2000</v>
      </c>
      <c r="R134" s="13" t="s">
        <v>95</v>
      </c>
      <c r="S134" s="13">
        <v>2441</v>
      </c>
      <c r="T134" s="13" t="s">
        <v>151</v>
      </c>
      <c r="U134" s="13">
        <v>0</v>
      </c>
      <c r="V134" s="13" t="s">
        <v>46</v>
      </c>
      <c r="W134" s="14">
        <v>0</v>
      </c>
      <c r="X134" s="14">
        <v>0</v>
      </c>
      <c r="Y134" s="14">
        <v>59823.199999999997</v>
      </c>
      <c r="Z134" s="14">
        <v>59823.199999999997</v>
      </c>
      <c r="AA134" s="14">
        <v>0</v>
      </c>
      <c r="AB134" s="8">
        <f t="shared" si="11"/>
        <v>59823.199999999997</v>
      </c>
      <c r="AC134" s="14">
        <v>0</v>
      </c>
      <c r="AD134" s="14">
        <v>0</v>
      </c>
      <c r="AE134" s="14">
        <v>-59823.199999999997</v>
      </c>
      <c r="AF134" s="14">
        <v>0</v>
      </c>
      <c r="AG134" s="14">
        <v>0</v>
      </c>
      <c r="AH134" s="14">
        <v>59823.199999999997</v>
      </c>
      <c r="AI134" s="10">
        <f t="shared" si="12"/>
        <v>59823.199999999997</v>
      </c>
    </row>
    <row r="135" spans="1:35" ht="14.65" hidden="1" customHeight="1" x14ac:dyDescent="0.3">
      <c r="A135" t="str">
        <f t="shared" si="10"/>
        <v>1.6-03-2118_212038_216026110</v>
      </c>
      <c r="B135" s="13" t="s">
        <v>85</v>
      </c>
      <c r="C135" s="13" t="s">
        <v>86</v>
      </c>
      <c r="D135" s="34" t="s">
        <v>486</v>
      </c>
      <c r="E135" s="13" t="s">
        <v>34</v>
      </c>
      <c r="F135" s="13" t="s">
        <v>35</v>
      </c>
      <c r="G135" s="13" t="s">
        <v>87</v>
      </c>
      <c r="H135" s="13" t="s">
        <v>88</v>
      </c>
      <c r="I135" s="13" t="s">
        <v>89</v>
      </c>
      <c r="J135" s="13" t="s">
        <v>90</v>
      </c>
      <c r="K135" s="13">
        <v>2</v>
      </c>
      <c r="L135" s="13" t="s">
        <v>91</v>
      </c>
      <c r="M135" s="13">
        <v>60</v>
      </c>
      <c r="N135" s="13" t="s">
        <v>92</v>
      </c>
      <c r="O135" s="13" t="s">
        <v>93</v>
      </c>
      <c r="P135" s="13" t="s">
        <v>94</v>
      </c>
      <c r="Q135" s="13">
        <v>2000</v>
      </c>
      <c r="R135" s="13" t="s">
        <v>95</v>
      </c>
      <c r="S135" s="13">
        <v>2611</v>
      </c>
      <c r="T135" s="13" t="s">
        <v>197</v>
      </c>
      <c r="U135" s="13">
        <v>0</v>
      </c>
      <c r="V135" s="13" t="s">
        <v>46</v>
      </c>
      <c r="W135" s="14">
        <v>0</v>
      </c>
      <c r="X135" s="14">
        <v>0</v>
      </c>
      <c r="Y135" s="14">
        <v>29000</v>
      </c>
      <c r="Z135" s="14">
        <v>0</v>
      </c>
      <c r="AA135" s="14">
        <v>0</v>
      </c>
      <c r="AB135" s="8">
        <f t="shared" si="11"/>
        <v>0</v>
      </c>
      <c r="AC135" s="14">
        <v>0</v>
      </c>
      <c r="AD135" s="14">
        <v>0</v>
      </c>
      <c r="AE135" s="14">
        <v>-29000</v>
      </c>
      <c r="AF135" s="14">
        <v>0</v>
      </c>
      <c r="AG135" s="14">
        <v>0</v>
      </c>
      <c r="AH135" s="14">
        <v>29000</v>
      </c>
      <c r="AI135" s="10">
        <f t="shared" si="12"/>
        <v>29000</v>
      </c>
    </row>
    <row r="136" spans="1:35" ht="14.65" hidden="1" customHeight="1" x14ac:dyDescent="0.3">
      <c r="A136" t="str">
        <f t="shared" si="10"/>
        <v>2.6-07-2005_218012_212126110</v>
      </c>
      <c r="B136" t="s">
        <v>102</v>
      </c>
      <c r="C136" s="39" t="s">
        <v>103</v>
      </c>
      <c r="D136" s="34" t="s">
        <v>486</v>
      </c>
      <c r="E136" t="s">
        <v>34</v>
      </c>
      <c r="F136" t="s">
        <v>35</v>
      </c>
      <c r="G136" t="s">
        <v>36</v>
      </c>
      <c r="H136" t="s">
        <v>37</v>
      </c>
      <c r="I136" t="s">
        <v>38</v>
      </c>
      <c r="J136" t="s">
        <v>39</v>
      </c>
      <c r="K136">
        <v>8</v>
      </c>
      <c r="L136" t="s">
        <v>40</v>
      </c>
      <c r="M136">
        <v>21</v>
      </c>
      <c r="N136" t="s">
        <v>150</v>
      </c>
      <c r="O136" t="s">
        <v>42</v>
      </c>
      <c r="P136" t="s">
        <v>43</v>
      </c>
      <c r="Q136">
        <v>2000</v>
      </c>
      <c r="R136" t="s">
        <v>95</v>
      </c>
      <c r="S136">
        <v>2611</v>
      </c>
      <c r="T136" t="s">
        <v>197</v>
      </c>
      <c r="U136">
        <v>0</v>
      </c>
      <c r="V136" t="s">
        <v>46</v>
      </c>
      <c r="W136" s="8">
        <v>464360.07</v>
      </c>
      <c r="X136" s="8">
        <v>0</v>
      </c>
      <c r="Y136" s="8">
        <v>464360.07</v>
      </c>
      <c r="Z136" s="8">
        <v>464360.07</v>
      </c>
      <c r="AA136" s="8">
        <v>464360.07</v>
      </c>
      <c r="AB136" s="8">
        <f t="shared" si="11"/>
        <v>0</v>
      </c>
      <c r="AC136" s="8">
        <v>464360.07</v>
      </c>
      <c r="AD136" s="8">
        <v>464360.07</v>
      </c>
      <c r="AE136" s="9">
        <v>0</v>
      </c>
      <c r="AF136" s="8">
        <v>0</v>
      </c>
      <c r="AG136" s="8">
        <v>0</v>
      </c>
      <c r="AH136" s="8">
        <v>0</v>
      </c>
      <c r="AI136" s="10">
        <f t="shared" si="12"/>
        <v>464360.07</v>
      </c>
    </row>
    <row r="137" spans="1:35" ht="14.65" hidden="1" customHeight="1" x14ac:dyDescent="0.3">
      <c r="A137" t="str">
        <f t="shared" si="10"/>
        <v>1.1-00-2102_216008_211226111</v>
      </c>
      <c r="B137" t="s">
        <v>32</v>
      </c>
      <c r="C137" s="7" t="s">
        <v>33</v>
      </c>
      <c r="D137" s="34" t="s">
        <v>486</v>
      </c>
      <c r="E137" t="s">
        <v>109</v>
      </c>
      <c r="F137" t="s">
        <v>110</v>
      </c>
      <c r="G137" t="s">
        <v>111</v>
      </c>
      <c r="H137" t="s">
        <v>112</v>
      </c>
      <c r="I137" t="s">
        <v>68</v>
      </c>
      <c r="J137" t="s">
        <v>69</v>
      </c>
      <c r="K137">
        <v>6</v>
      </c>
      <c r="L137" t="s">
        <v>113</v>
      </c>
      <c r="M137">
        <v>12</v>
      </c>
      <c r="N137" t="s">
        <v>114</v>
      </c>
      <c r="O137" t="s">
        <v>115</v>
      </c>
      <c r="P137" t="s">
        <v>116</v>
      </c>
      <c r="Q137">
        <v>2000</v>
      </c>
      <c r="R137" t="s">
        <v>95</v>
      </c>
      <c r="S137">
        <v>2611</v>
      </c>
      <c r="T137" t="s">
        <v>197</v>
      </c>
      <c r="U137">
        <v>1</v>
      </c>
      <c r="V137" t="s">
        <v>242</v>
      </c>
      <c r="W137" s="8">
        <v>2004.03</v>
      </c>
      <c r="X137" s="8">
        <v>0</v>
      </c>
      <c r="Y137" s="8">
        <v>2004.03</v>
      </c>
      <c r="Z137" s="8">
        <v>2004.03</v>
      </c>
      <c r="AA137" s="8">
        <v>2004.03</v>
      </c>
      <c r="AB137" s="8">
        <f t="shared" si="11"/>
        <v>0</v>
      </c>
      <c r="AC137" s="8">
        <v>2004.03</v>
      </c>
      <c r="AD137" s="8">
        <v>2004.03</v>
      </c>
      <c r="AE137" s="9">
        <v>0</v>
      </c>
      <c r="AF137" s="8">
        <v>0</v>
      </c>
      <c r="AG137" s="8">
        <v>0</v>
      </c>
      <c r="AH137" s="8">
        <v>0</v>
      </c>
      <c r="AI137" s="10">
        <f t="shared" si="12"/>
        <v>2004.03</v>
      </c>
    </row>
    <row r="138" spans="1:35" ht="14.65" hidden="1" customHeight="1" x14ac:dyDescent="0.3">
      <c r="A138" t="str">
        <f t="shared" si="10"/>
        <v>1.1-00-2105_218012_212126113</v>
      </c>
      <c r="B138" t="s">
        <v>32</v>
      </c>
      <c r="C138" s="7" t="s">
        <v>33</v>
      </c>
      <c r="D138" s="34" t="s">
        <v>486</v>
      </c>
      <c r="E138" t="s">
        <v>34</v>
      </c>
      <c r="F138" t="s">
        <v>35</v>
      </c>
      <c r="G138" t="s">
        <v>36</v>
      </c>
      <c r="H138" t="s">
        <v>37</v>
      </c>
      <c r="I138" t="s">
        <v>38</v>
      </c>
      <c r="J138" t="s">
        <v>39</v>
      </c>
      <c r="K138">
        <v>8</v>
      </c>
      <c r="L138" t="s">
        <v>40</v>
      </c>
      <c r="M138">
        <v>21</v>
      </c>
      <c r="N138" t="s">
        <v>150</v>
      </c>
      <c r="O138" t="s">
        <v>42</v>
      </c>
      <c r="P138" t="s">
        <v>43</v>
      </c>
      <c r="Q138">
        <v>2000</v>
      </c>
      <c r="R138" t="s">
        <v>95</v>
      </c>
      <c r="S138">
        <v>2611</v>
      </c>
      <c r="T138" t="s">
        <v>197</v>
      </c>
      <c r="U138">
        <v>3</v>
      </c>
      <c r="V138" t="s">
        <v>243</v>
      </c>
      <c r="W138" s="8">
        <v>0</v>
      </c>
      <c r="X138" s="8">
        <v>0</v>
      </c>
      <c r="Y138" s="8">
        <v>0</v>
      </c>
      <c r="Z138" s="8">
        <v>0</v>
      </c>
      <c r="AA138" s="8">
        <v>0</v>
      </c>
      <c r="AB138" s="8">
        <f t="shared" si="11"/>
        <v>0</v>
      </c>
      <c r="AC138" s="8">
        <v>0</v>
      </c>
      <c r="AD138" s="8">
        <v>0</v>
      </c>
      <c r="AE138" s="9">
        <v>0</v>
      </c>
      <c r="AF138" s="8">
        <v>0</v>
      </c>
      <c r="AG138" s="8">
        <v>0</v>
      </c>
      <c r="AH138" s="8">
        <v>0</v>
      </c>
      <c r="AI138" s="10">
        <f t="shared" si="12"/>
        <v>0</v>
      </c>
    </row>
    <row r="139" spans="1:35" ht="14.65" hidden="1" customHeight="1" x14ac:dyDescent="0.3">
      <c r="A139" t="str">
        <f t="shared" si="10"/>
        <v>1.1-00-2105_218012_212126110</v>
      </c>
      <c r="B139" t="s">
        <v>32</v>
      </c>
      <c r="C139" s="7" t="s">
        <v>33</v>
      </c>
      <c r="D139" s="34" t="s">
        <v>486</v>
      </c>
      <c r="E139" t="s">
        <v>34</v>
      </c>
      <c r="F139" t="s">
        <v>35</v>
      </c>
      <c r="G139" t="s">
        <v>36</v>
      </c>
      <c r="H139" t="s">
        <v>37</v>
      </c>
      <c r="I139" t="s">
        <v>38</v>
      </c>
      <c r="J139" t="s">
        <v>39</v>
      </c>
      <c r="K139">
        <v>8</v>
      </c>
      <c r="L139" t="s">
        <v>40</v>
      </c>
      <c r="M139">
        <v>21</v>
      </c>
      <c r="N139" t="s">
        <v>150</v>
      </c>
      <c r="O139" t="s">
        <v>42</v>
      </c>
      <c r="P139" t="s">
        <v>43</v>
      </c>
      <c r="Q139">
        <v>2000</v>
      </c>
      <c r="R139" t="s">
        <v>95</v>
      </c>
      <c r="S139">
        <v>2611</v>
      </c>
      <c r="T139" t="s">
        <v>197</v>
      </c>
      <c r="U139">
        <v>0</v>
      </c>
      <c r="V139" t="s">
        <v>46</v>
      </c>
      <c r="W139" s="8">
        <v>37750000</v>
      </c>
      <c r="X139" s="8">
        <v>28000000</v>
      </c>
      <c r="Y139" s="8">
        <v>38145354.869999997</v>
      </c>
      <c r="Z139" s="8">
        <v>38119609.759999998</v>
      </c>
      <c r="AA139" s="8">
        <v>38119609.770000003</v>
      </c>
      <c r="AB139" s="8">
        <f t="shared" si="11"/>
        <v>-1.000000536441803E-2</v>
      </c>
      <c r="AC139" s="8">
        <v>38119609.770000003</v>
      </c>
      <c r="AD139" s="16">
        <v>37622078.039999999</v>
      </c>
      <c r="AE139" s="16">
        <v>-395354.86999999732</v>
      </c>
      <c r="AF139" s="8">
        <v>0</v>
      </c>
      <c r="AG139" s="8">
        <v>3800000</v>
      </c>
      <c r="AH139" s="8">
        <v>0</v>
      </c>
      <c r="AI139" s="10">
        <f t="shared" si="12"/>
        <v>41550000</v>
      </c>
    </row>
    <row r="140" spans="1:35" ht="14.65" hidden="1" customHeight="1" x14ac:dyDescent="0.3">
      <c r="A140" t="str">
        <f t="shared" si="10"/>
        <v>2.5-02-2105_218012_212126111</v>
      </c>
      <c r="B140" t="s">
        <v>195</v>
      </c>
      <c r="C140" s="39" t="s">
        <v>196</v>
      </c>
      <c r="D140" s="34" t="s">
        <v>486</v>
      </c>
      <c r="E140" t="s">
        <v>34</v>
      </c>
      <c r="F140" t="s">
        <v>35</v>
      </c>
      <c r="G140" t="s">
        <v>36</v>
      </c>
      <c r="H140" t="s">
        <v>37</v>
      </c>
      <c r="I140" t="s">
        <v>38</v>
      </c>
      <c r="J140" t="s">
        <v>39</v>
      </c>
      <c r="K140">
        <v>8</v>
      </c>
      <c r="L140" t="s">
        <v>40</v>
      </c>
      <c r="M140">
        <v>21</v>
      </c>
      <c r="N140" t="s">
        <v>150</v>
      </c>
      <c r="O140" t="s">
        <v>42</v>
      </c>
      <c r="P140" t="s">
        <v>43</v>
      </c>
      <c r="Q140">
        <v>2000</v>
      </c>
      <c r="R140" t="s">
        <v>95</v>
      </c>
      <c r="S140">
        <v>2611</v>
      </c>
      <c r="T140" t="s">
        <v>197</v>
      </c>
      <c r="U140">
        <v>1</v>
      </c>
      <c r="V140" t="s">
        <v>259</v>
      </c>
      <c r="W140" s="8">
        <v>27325189.710000001</v>
      </c>
      <c r="X140" s="8">
        <v>26500000</v>
      </c>
      <c r="Y140" s="8">
        <v>27325189.710000001</v>
      </c>
      <c r="Z140" s="8">
        <v>27325189.75</v>
      </c>
      <c r="AA140" s="8">
        <v>27325189.84</v>
      </c>
      <c r="AB140" s="8">
        <f t="shared" si="11"/>
        <v>-8.9999999850988388E-2</v>
      </c>
      <c r="AC140" s="8">
        <v>27325189.84</v>
      </c>
      <c r="AD140" s="8">
        <v>27325189.84</v>
      </c>
      <c r="AE140" s="9">
        <v>-2142957.5</v>
      </c>
      <c r="AF140" s="8">
        <v>0</v>
      </c>
      <c r="AG140" s="8">
        <v>2000971.5699999994</v>
      </c>
      <c r="AH140" s="8">
        <v>0</v>
      </c>
      <c r="AI140" s="10">
        <f t="shared" si="12"/>
        <v>29326161.280000001</v>
      </c>
    </row>
    <row r="141" spans="1:35" ht="14.45" hidden="1" x14ac:dyDescent="0.3">
      <c r="A141" t="str">
        <f t="shared" si="10"/>
        <v>1.1-00-2108_213022_214127110</v>
      </c>
      <c r="B141" t="s">
        <v>32</v>
      </c>
      <c r="C141" s="7" t="s">
        <v>33</v>
      </c>
      <c r="D141" s="34" t="s">
        <v>486</v>
      </c>
      <c r="E141" t="s">
        <v>134</v>
      </c>
      <c r="F141" t="s">
        <v>135</v>
      </c>
      <c r="G141" t="s">
        <v>111</v>
      </c>
      <c r="H141" t="s">
        <v>112</v>
      </c>
      <c r="I141" t="s">
        <v>136</v>
      </c>
      <c r="J141" t="s">
        <v>137</v>
      </c>
      <c r="K141">
        <v>3</v>
      </c>
      <c r="L141" t="s">
        <v>138</v>
      </c>
      <c r="M141">
        <v>41</v>
      </c>
      <c r="N141" t="s">
        <v>139</v>
      </c>
      <c r="O141" t="s">
        <v>140</v>
      </c>
      <c r="P141" t="s">
        <v>141</v>
      </c>
      <c r="Q141">
        <v>2000</v>
      </c>
      <c r="R141" t="s">
        <v>95</v>
      </c>
      <c r="S141">
        <v>2711</v>
      </c>
      <c r="T141" t="s">
        <v>244</v>
      </c>
      <c r="U141">
        <v>0</v>
      </c>
      <c r="V141" t="s">
        <v>46</v>
      </c>
      <c r="W141" s="8">
        <v>1255066</v>
      </c>
      <c r="X141" s="8">
        <v>3000000</v>
      </c>
      <c r="Y141" s="8">
        <v>1255066</v>
      </c>
      <c r="Z141" s="8">
        <v>956134</v>
      </c>
      <c r="AA141" s="8">
        <v>906134</v>
      </c>
      <c r="AB141" s="8">
        <f t="shared" si="11"/>
        <v>50000</v>
      </c>
      <c r="AC141" s="8">
        <v>565205.36</v>
      </c>
      <c r="AD141" s="8">
        <v>179104</v>
      </c>
      <c r="AE141" s="9">
        <v>0</v>
      </c>
      <c r="AF141" s="8">
        <v>0</v>
      </c>
      <c r="AG141" s="8">
        <v>0</v>
      </c>
      <c r="AH141" s="8">
        <v>0</v>
      </c>
      <c r="AI141" s="10">
        <f t="shared" si="12"/>
        <v>1255066</v>
      </c>
    </row>
    <row r="142" spans="1:35" ht="14.65" hidden="1" customHeight="1" x14ac:dyDescent="0.3">
      <c r="A142" t="str">
        <f t="shared" si="10"/>
        <v>1.1-00-2109_217023_214227110</v>
      </c>
      <c r="B142" t="s">
        <v>32</v>
      </c>
      <c r="C142" s="7" t="s">
        <v>33</v>
      </c>
      <c r="D142" s="34" t="s">
        <v>486</v>
      </c>
      <c r="E142" t="s">
        <v>182</v>
      </c>
      <c r="F142" t="s">
        <v>183</v>
      </c>
      <c r="G142" t="s">
        <v>125</v>
      </c>
      <c r="H142" t="s">
        <v>126</v>
      </c>
      <c r="I142" t="s">
        <v>184</v>
      </c>
      <c r="J142" t="s">
        <v>185</v>
      </c>
      <c r="K142">
        <v>7</v>
      </c>
      <c r="L142" t="s">
        <v>186</v>
      </c>
      <c r="M142">
        <v>42</v>
      </c>
      <c r="N142" t="s">
        <v>187</v>
      </c>
      <c r="O142" t="s">
        <v>188</v>
      </c>
      <c r="P142" t="s">
        <v>189</v>
      </c>
      <c r="Q142">
        <v>2000</v>
      </c>
      <c r="R142" t="s">
        <v>95</v>
      </c>
      <c r="S142">
        <v>2711</v>
      </c>
      <c r="T142" t="s">
        <v>244</v>
      </c>
      <c r="U142">
        <v>0</v>
      </c>
      <c r="V142" t="s">
        <v>46</v>
      </c>
      <c r="W142" s="8">
        <v>21543.52</v>
      </c>
      <c r="X142" s="8">
        <v>0</v>
      </c>
      <c r="Y142" s="8">
        <v>21543.52</v>
      </c>
      <c r="Z142" s="8">
        <v>21543.52</v>
      </c>
      <c r="AA142" s="8">
        <v>0</v>
      </c>
      <c r="AB142" s="8">
        <f t="shared" si="11"/>
        <v>21543.52</v>
      </c>
      <c r="AC142" s="8">
        <v>0</v>
      </c>
      <c r="AD142" s="8">
        <v>0</v>
      </c>
      <c r="AE142" s="9">
        <v>0</v>
      </c>
      <c r="AF142" s="8">
        <v>0</v>
      </c>
      <c r="AG142" s="8">
        <v>0</v>
      </c>
      <c r="AH142" s="8">
        <v>0</v>
      </c>
      <c r="AI142" s="10">
        <f t="shared" si="12"/>
        <v>21543.52</v>
      </c>
    </row>
    <row r="143" spans="1:35" ht="14.65" hidden="1" customHeight="1" x14ac:dyDescent="0.3">
      <c r="A143" t="str">
        <f t="shared" si="10"/>
        <v>1.1-00-2117_215035_215727110</v>
      </c>
      <c r="B143" t="s">
        <v>32</v>
      </c>
      <c r="C143" s="7" t="s">
        <v>33</v>
      </c>
      <c r="D143" s="34" t="s">
        <v>486</v>
      </c>
      <c r="E143" t="s">
        <v>117</v>
      </c>
      <c r="F143" t="s">
        <v>118</v>
      </c>
      <c r="G143" t="s">
        <v>111</v>
      </c>
      <c r="H143" t="s">
        <v>112</v>
      </c>
      <c r="I143" t="s">
        <v>119</v>
      </c>
      <c r="J143" t="s">
        <v>120</v>
      </c>
      <c r="K143">
        <v>5</v>
      </c>
      <c r="L143" t="s">
        <v>121</v>
      </c>
      <c r="M143">
        <v>57</v>
      </c>
      <c r="N143" t="s">
        <v>122</v>
      </c>
      <c r="O143" t="s">
        <v>123</v>
      </c>
      <c r="P143" t="s">
        <v>124</v>
      </c>
      <c r="Q143">
        <v>2000</v>
      </c>
      <c r="R143" t="s">
        <v>95</v>
      </c>
      <c r="S143">
        <v>2711</v>
      </c>
      <c r="T143" t="s">
        <v>244</v>
      </c>
      <c r="U143">
        <v>0</v>
      </c>
      <c r="V143" t="s">
        <v>46</v>
      </c>
      <c r="W143" s="8">
        <v>0</v>
      </c>
      <c r="X143" s="8">
        <v>0</v>
      </c>
      <c r="Y143" s="8">
        <v>0</v>
      </c>
      <c r="Z143" s="8">
        <v>0</v>
      </c>
      <c r="AA143" s="8">
        <v>0</v>
      </c>
      <c r="AB143" s="8">
        <f t="shared" si="11"/>
        <v>0</v>
      </c>
      <c r="AC143" s="8">
        <v>0</v>
      </c>
      <c r="AD143" s="8">
        <v>0</v>
      </c>
      <c r="AE143" s="9">
        <v>0</v>
      </c>
      <c r="AF143" s="8">
        <v>0</v>
      </c>
      <c r="AG143" s="8">
        <v>0</v>
      </c>
      <c r="AH143" s="8">
        <v>0</v>
      </c>
      <c r="AI143" s="10">
        <f t="shared" si="12"/>
        <v>0</v>
      </c>
    </row>
    <row r="144" spans="1:35" ht="14.45" hidden="1" x14ac:dyDescent="0.3">
      <c r="A144" t="str">
        <f t="shared" si="10"/>
        <v>1.1-00-2101_218001_21127110</v>
      </c>
      <c r="B144" t="s">
        <v>32</v>
      </c>
      <c r="C144" s="7" t="s">
        <v>33</v>
      </c>
      <c r="D144" s="34" t="s">
        <v>486</v>
      </c>
      <c r="E144" t="s">
        <v>34</v>
      </c>
      <c r="F144" t="s">
        <v>35</v>
      </c>
      <c r="G144" t="s">
        <v>245</v>
      </c>
      <c r="H144" t="s">
        <v>246</v>
      </c>
      <c r="I144" t="s">
        <v>127</v>
      </c>
      <c r="J144" t="s">
        <v>128</v>
      </c>
      <c r="K144">
        <v>8</v>
      </c>
      <c r="L144" t="s">
        <v>40</v>
      </c>
      <c r="M144">
        <v>1</v>
      </c>
      <c r="N144" t="s">
        <v>247</v>
      </c>
      <c r="O144" t="s">
        <v>248</v>
      </c>
      <c r="P144" t="s">
        <v>249</v>
      </c>
      <c r="Q144">
        <v>2000</v>
      </c>
      <c r="R144" t="s">
        <v>95</v>
      </c>
      <c r="S144">
        <v>2711</v>
      </c>
      <c r="T144" t="s">
        <v>244</v>
      </c>
      <c r="U144">
        <v>0</v>
      </c>
      <c r="V144" t="s">
        <v>46</v>
      </c>
      <c r="W144" s="8">
        <v>0</v>
      </c>
      <c r="X144" s="8">
        <v>0</v>
      </c>
      <c r="Y144" s="8">
        <v>0</v>
      </c>
      <c r="Z144" s="8">
        <v>0</v>
      </c>
      <c r="AA144" s="8">
        <v>0</v>
      </c>
      <c r="AB144" s="8">
        <f t="shared" si="11"/>
        <v>0</v>
      </c>
      <c r="AC144" s="8">
        <v>0</v>
      </c>
      <c r="AD144" s="8">
        <v>0</v>
      </c>
      <c r="AE144" s="9">
        <v>0</v>
      </c>
      <c r="AF144" s="8">
        <v>0</v>
      </c>
      <c r="AG144" s="8">
        <v>0</v>
      </c>
      <c r="AH144" s="8">
        <v>0</v>
      </c>
      <c r="AI144" s="10">
        <f t="shared" si="12"/>
        <v>0</v>
      </c>
    </row>
    <row r="145" spans="1:35" ht="14.65" hidden="1" customHeight="1" x14ac:dyDescent="0.3">
      <c r="A145" t="str">
        <f t="shared" si="10"/>
        <v>1.1-00-2105_218012_212127110</v>
      </c>
      <c r="B145" t="s">
        <v>32</v>
      </c>
      <c r="C145" s="7" t="s">
        <v>33</v>
      </c>
      <c r="D145" s="34" t="s">
        <v>486</v>
      </c>
      <c r="E145" t="s">
        <v>34</v>
      </c>
      <c r="F145" t="s">
        <v>35</v>
      </c>
      <c r="G145" t="s">
        <v>36</v>
      </c>
      <c r="H145" t="s">
        <v>37</v>
      </c>
      <c r="I145" t="s">
        <v>38</v>
      </c>
      <c r="J145" t="s">
        <v>39</v>
      </c>
      <c r="K145">
        <v>8</v>
      </c>
      <c r="L145" t="s">
        <v>40</v>
      </c>
      <c r="M145">
        <v>21</v>
      </c>
      <c r="N145" t="s">
        <v>150</v>
      </c>
      <c r="O145" t="s">
        <v>42</v>
      </c>
      <c r="P145" t="s">
        <v>43</v>
      </c>
      <c r="Q145">
        <v>2000</v>
      </c>
      <c r="R145" t="s">
        <v>95</v>
      </c>
      <c r="S145">
        <v>2711</v>
      </c>
      <c r="T145" t="s">
        <v>244</v>
      </c>
      <c r="U145">
        <v>0</v>
      </c>
      <c r="V145" t="s">
        <v>46</v>
      </c>
      <c r="W145" s="8">
        <v>858168</v>
      </c>
      <c r="X145" s="8">
        <v>0</v>
      </c>
      <c r="Y145" s="8">
        <v>858168</v>
      </c>
      <c r="Z145" s="8">
        <v>858168</v>
      </c>
      <c r="AA145" s="8">
        <v>858168</v>
      </c>
      <c r="AB145" s="8">
        <f t="shared" si="11"/>
        <v>0</v>
      </c>
      <c r="AC145" s="8">
        <v>858168</v>
      </c>
      <c r="AD145" s="8">
        <v>0</v>
      </c>
      <c r="AE145" s="9">
        <v>0</v>
      </c>
      <c r="AF145" s="8">
        <v>0</v>
      </c>
      <c r="AG145" s="8">
        <v>0</v>
      </c>
      <c r="AH145" s="8">
        <v>0</v>
      </c>
      <c r="AI145" s="10">
        <f t="shared" si="12"/>
        <v>858168</v>
      </c>
    </row>
    <row r="146" spans="1:35" ht="14.45" hidden="1" x14ac:dyDescent="0.3">
      <c r="A146" t="str">
        <f t="shared" si="10"/>
        <v>2.6-05-2108_213022_214127111</v>
      </c>
      <c r="B146" t="s">
        <v>200</v>
      </c>
      <c r="C146" s="39" t="s">
        <v>201</v>
      </c>
      <c r="D146" s="34" t="s">
        <v>486</v>
      </c>
      <c r="E146" t="s">
        <v>134</v>
      </c>
      <c r="F146" t="s">
        <v>135</v>
      </c>
      <c r="G146" t="s">
        <v>111</v>
      </c>
      <c r="H146" t="s">
        <v>112</v>
      </c>
      <c r="I146" t="s">
        <v>136</v>
      </c>
      <c r="J146" t="s">
        <v>137</v>
      </c>
      <c r="K146">
        <v>3</v>
      </c>
      <c r="L146" t="s">
        <v>138</v>
      </c>
      <c r="M146">
        <v>41</v>
      </c>
      <c r="N146" t="s">
        <v>139</v>
      </c>
      <c r="O146" t="s">
        <v>140</v>
      </c>
      <c r="P146" t="s">
        <v>141</v>
      </c>
      <c r="Q146">
        <v>2000</v>
      </c>
      <c r="R146" t="s">
        <v>95</v>
      </c>
      <c r="S146">
        <v>2711</v>
      </c>
      <c r="T146" t="s">
        <v>244</v>
      </c>
      <c r="U146">
        <v>1</v>
      </c>
      <c r="V146" t="s">
        <v>202</v>
      </c>
      <c r="W146" s="8">
        <v>25000</v>
      </c>
      <c r="X146" s="8">
        <v>0</v>
      </c>
      <c r="Y146" s="8">
        <v>25000</v>
      </c>
      <c r="Z146" s="8">
        <v>25000</v>
      </c>
      <c r="AA146" s="8">
        <v>25000.03</v>
      </c>
      <c r="AB146" s="8">
        <f t="shared" si="11"/>
        <v>-2.9999999998835847E-2</v>
      </c>
      <c r="AC146" s="8">
        <v>25000.03</v>
      </c>
      <c r="AD146" s="8">
        <v>25000.03</v>
      </c>
      <c r="AE146" s="9">
        <v>0</v>
      </c>
      <c r="AF146" s="8">
        <v>0</v>
      </c>
      <c r="AG146" s="8">
        <v>0</v>
      </c>
      <c r="AH146" s="8">
        <v>0</v>
      </c>
      <c r="AI146" s="10">
        <f t="shared" si="12"/>
        <v>25000</v>
      </c>
    </row>
    <row r="147" spans="1:35" ht="14.65" hidden="1" customHeight="1" x14ac:dyDescent="0.3">
      <c r="A147" t="str">
        <f t="shared" si="10"/>
        <v>1.1-00-2109_217023_214227210</v>
      </c>
      <c r="B147" t="s">
        <v>32</v>
      </c>
      <c r="C147" s="7" t="s">
        <v>33</v>
      </c>
      <c r="D147" s="34" t="s">
        <v>486</v>
      </c>
      <c r="E147" t="s">
        <v>182</v>
      </c>
      <c r="F147" t="s">
        <v>183</v>
      </c>
      <c r="G147" t="s">
        <v>125</v>
      </c>
      <c r="H147" t="s">
        <v>126</v>
      </c>
      <c r="I147" t="s">
        <v>184</v>
      </c>
      <c r="J147" t="s">
        <v>185</v>
      </c>
      <c r="K147">
        <v>7</v>
      </c>
      <c r="L147" t="s">
        <v>186</v>
      </c>
      <c r="M147">
        <v>42</v>
      </c>
      <c r="N147" t="s">
        <v>187</v>
      </c>
      <c r="O147" t="s">
        <v>188</v>
      </c>
      <c r="P147" t="s">
        <v>189</v>
      </c>
      <c r="Q147">
        <v>2000</v>
      </c>
      <c r="R147" t="s">
        <v>95</v>
      </c>
      <c r="S147">
        <v>2721</v>
      </c>
      <c r="T147" t="s">
        <v>250</v>
      </c>
      <c r="U147">
        <v>0</v>
      </c>
      <c r="V147" t="s">
        <v>46</v>
      </c>
      <c r="W147" s="8">
        <v>52223.199999999997</v>
      </c>
      <c r="X147" s="8">
        <v>0</v>
      </c>
      <c r="Y147" s="8">
        <v>52223.199999999997</v>
      </c>
      <c r="Z147" s="8">
        <v>49323.199999999997</v>
      </c>
      <c r="AA147" s="8">
        <v>22411.200000000001</v>
      </c>
      <c r="AB147" s="8">
        <f t="shared" si="11"/>
        <v>26911.999999999996</v>
      </c>
      <c r="AC147" s="8">
        <v>22411.200000000001</v>
      </c>
      <c r="AD147" s="8">
        <v>0</v>
      </c>
      <c r="AE147" s="9">
        <v>0</v>
      </c>
      <c r="AF147" s="8">
        <v>0</v>
      </c>
      <c r="AG147" s="8">
        <v>0</v>
      </c>
      <c r="AH147" s="8">
        <v>0</v>
      </c>
      <c r="AI147" s="10">
        <f t="shared" si="12"/>
        <v>52223.199999999997</v>
      </c>
    </row>
    <row r="148" spans="1:35" ht="14.65" hidden="1" customHeight="1" x14ac:dyDescent="0.3">
      <c r="A148" t="str">
        <f t="shared" si="10"/>
        <v>1.1-00-2102_216008_211427210</v>
      </c>
      <c r="B148" t="s">
        <v>32</v>
      </c>
      <c r="C148" s="7" t="s">
        <v>33</v>
      </c>
      <c r="D148" s="34" t="s">
        <v>486</v>
      </c>
      <c r="E148" t="s">
        <v>109</v>
      </c>
      <c r="F148" t="s">
        <v>110</v>
      </c>
      <c r="G148" t="s">
        <v>111</v>
      </c>
      <c r="H148" t="s">
        <v>112</v>
      </c>
      <c r="I148" t="s">
        <v>68</v>
      </c>
      <c r="J148" t="s">
        <v>69</v>
      </c>
      <c r="K148">
        <v>6</v>
      </c>
      <c r="L148" t="s">
        <v>113</v>
      </c>
      <c r="M148">
        <v>14</v>
      </c>
      <c r="N148" t="s">
        <v>251</v>
      </c>
      <c r="O148" t="s">
        <v>115</v>
      </c>
      <c r="P148" t="s">
        <v>116</v>
      </c>
      <c r="Q148">
        <v>2000</v>
      </c>
      <c r="R148" t="s">
        <v>95</v>
      </c>
      <c r="S148">
        <v>2721</v>
      </c>
      <c r="T148" t="s">
        <v>250</v>
      </c>
      <c r="U148">
        <v>0</v>
      </c>
      <c r="V148" t="s">
        <v>46</v>
      </c>
      <c r="W148" s="8">
        <v>1477801.84</v>
      </c>
      <c r="X148" s="8">
        <v>1500000</v>
      </c>
      <c r="Y148" s="8">
        <v>1477801.84</v>
      </c>
      <c r="Z148" s="8">
        <v>1477801.84</v>
      </c>
      <c r="AA148" s="8">
        <v>1454546.16</v>
      </c>
      <c r="AB148" s="8">
        <f t="shared" si="11"/>
        <v>23255.680000000168</v>
      </c>
      <c r="AC148" s="8">
        <v>474643.58</v>
      </c>
      <c r="AD148" s="8">
        <v>0</v>
      </c>
      <c r="AE148" s="9">
        <v>0</v>
      </c>
      <c r="AF148" s="8">
        <v>0</v>
      </c>
      <c r="AG148" s="8">
        <v>0</v>
      </c>
      <c r="AH148" s="8">
        <v>0</v>
      </c>
      <c r="AI148" s="10">
        <f t="shared" si="12"/>
        <v>1477801.84</v>
      </c>
    </row>
    <row r="149" spans="1:35" ht="14.65" hidden="1" customHeight="1" x14ac:dyDescent="0.3">
      <c r="A149" t="str">
        <f t="shared" si="10"/>
        <v>1.1-00-2117_215035_215727210</v>
      </c>
      <c r="B149" t="s">
        <v>32</v>
      </c>
      <c r="C149" s="7" t="s">
        <v>33</v>
      </c>
      <c r="D149" s="34" t="s">
        <v>486</v>
      </c>
      <c r="E149" t="s">
        <v>117</v>
      </c>
      <c r="F149" t="s">
        <v>118</v>
      </c>
      <c r="G149" t="s">
        <v>111</v>
      </c>
      <c r="H149" t="s">
        <v>112</v>
      </c>
      <c r="I149" t="s">
        <v>119</v>
      </c>
      <c r="J149" t="s">
        <v>120</v>
      </c>
      <c r="K149">
        <v>5</v>
      </c>
      <c r="L149" t="s">
        <v>121</v>
      </c>
      <c r="M149">
        <v>57</v>
      </c>
      <c r="N149" t="s">
        <v>122</v>
      </c>
      <c r="O149" t="s">
        <v>123</v>
      </c>
      <c r="P149" t="s">
        <v>124</v>
      </c>
      <c r="Q149">
        <v>2000</v>
      </c>
      <c r="R149" t="s">
        <v>95</v>
      </c>
      <c r="S149">
        <v>2721</v>
      </c>
      <c r="T149" t="s">
        <v>250</v>
      </c>
      <c r="U149">
        <v>0</v>
      </c>
      <c r="V149" t="s">
        <v>46</v>
      </c>
      <c r="W149" s="8">
        <v>4969.6899999999996</v>
      </c>
      <c r="X149" s="8">
        <v>0</v>
      </c>
      <c r="Y149" s="8">
        <v>4969.6899999999996</v>
      </c>
      <c r="Z149" s="8">
        <v>4969.6899999999996</v>
      </c>
      <c r="AA149" s="8">
        <v>0</v>
      </c>
      <c r="AB149" s="8">
        <f t="shared" si="11"/>
        <v>4969.6899999999996</v>
      </c>
      <c r="AC149" s="8">
        <v>0</v>
      </c>
      <c r="AD149" s="8">
        <v>0</v>
      </c>
      <c r="AE149" s="9">
        <v>0</v>
      </c>
      <c r="AF149" s="8">
        <v>0</v>
      </c>
      <c r="AG149" s="8">
        <v>0</v>
      </c>
      <c r="AH149" s="8">
        <v>0</v>
      </c>
      <c r="AI149" s="10">
        <f t="shared" si="12"/>
        <v>4969.6899999999996</v>
      </c>
    </row>
    <row r="150" spans="1:35" ht="14.65" hidden="1" customHeight="1" x14ac:dyDescent="0.3">
      <c r="A150" t="str">
        <f t="shared" si="10"/>
        <v>1.5-01-2101_218001_21127210</v>
      </c>
      <c r="B150" t="s">
        <v>47</v>
      </c>
      <c r="C150" s="7" t="s">
        <v>48</v>
      </c>
      <c r="D150" s="34" t="s">
        <v>486</v>
      </c>
      <c r="E150" t="s">
        <v>34</v>
      </c>
      <c r="F150" t="s">
        <v>35</v>
      </c>
      <c r="G150" t="s">
        <v>245</v>
      </c>
      <c r="H150" t="s">
        <v>246</v>
      </c>
      <c r="I150" t="s">
        <v>127</v>
      </c>
      <c r="J150" t="s">
        <v>128</v>
      </c>
      <c r="K150">
        <v>8</v>
      </c>
      <c r="L150" t="s">
        <v>40</v>
      </c>
      <c r="M150">
        <v>1</v>
      </c>
      <c r="N150" t="s">
        <v>247</v>
      </c>
      <c r="O150" t="s">
        <v>248</v>
      </c>
      <c r="P150" t="s">
        <v>249</v>
      </c>
      <c r="Q150">
        <v>2000</v>
      </c>
      <c r="R150" t="s">
        <v>95</v>
      </c>
      <c r="S150">
        <v>2721</v>
      </c>
      <c r="T150" t="s">
        <v>250</v>
      </c>
      <c r="U150">
        <v>0</v>
      </c>
      <c r="V150" t="s">
        <v>46</v>
      </c>
      <c r="W150" s="8">
        <v>0</v>
      </c>
      <c r="X150" s="8">
        <v>0</v>
      </c>
      <c r="Y150" s="8">
        <v>0</v>
      </c>
      <c r="Z150" s="8">
        <v>0</v>
      </c>
      <c r="AA150" s="8">
        <v>0</v>
      </c>
      <c r="AB150" s="8">
        <f t="shared" si="11"/>
        <v>0</v>
      </c>
      <c r="AC150" s="8">
        <v>0</v>
      </c>
      <c r="AD150" s="8">
        <v>0</v>
      </c>
      <c r="AE150" s="9">
        <v>0</v>
      </c>
      <c r="AF150" s="8">
        <v>0</v>
      </c>
      <c r="AG150" s="8">
        <v>0</v>
      </c>
      <c r="AH150" s="8">
        <v>0</v>
      </c>
      <c r="AI150" s="10">
        <f t="shared" si="12"/>
        <v>0</v>
      </c>
    </row>
    <row r="151" spans="1:35" ht="14.65" hidden="1" customHeight="1" x14ac:dyDescent="0.3">
      <c r="A151" t="str">
        <f t="shared" si="10"/>
        <v>1.1-00-2118_215037_215927210</v>
      </c>
      <c r="B151" t="s">
        <v>32</v>
      </c>
      <c r="C151" s="7" t="s">
        <v>33</v>
      </c>
      <c r="D151" s="34" t="s">
        <v>486</v>
      </c>
      <c r="E151" t="s">
        <v>117</v>
      </c>
      <c r="F151" t="s">
        <v>118</v>
      </c>
      <c r="G151" t="s">
        <v>111</v>
      </c>
      <c r="H151" t="s">
        <v>112</v>
      </c>
      <c r="I151" t="s">
        <v>89</v>
      </c>
      <c r="J151" t="s">
        <v>90</v>
      </c>
      <c r="K151">
        <v>5</v>
      </c>
      <c r="L151" t="s">
        <v>121</v>
      </c>
      <c r="M151">
        <v>59</v>
      </c>
      <c r="N151" t="s">
        <v>207</v>
      </c>
      <c r="O151" t="s">
        <v>208</v>
      </c>
      <c r="P151" t="s">
        <v>209</v>
      </c>
      <c r="Q151">
        <v>2000</v>
      </c>
      <c r="R151" t="s">
        <v>95</v>
      </c>
      <c r="S151">
        <v>2721</v>
      </c>
      <c r="T151" t="s">
        <v>250</v>
      </c>
      <c r="U151">
        <v>0</v>
      </c>
      <c r="V151" t="s">
        <v>46</v>
      </c>
      <c r="W151" s="8">
        <v>279772.18</v>
      </c>
      <c r="X151" s="8">
        <v>0</v>
      </c>
      <c r="Y151" s="8">
        <v>279772.18</v>
      </c>
      <c r="Z151" s="8">
        <v>279772.18</v>
      </c>
      <c r="AA151" s="8">
        <v>279772.18</v>
      </c>
      <c r="AB151" s="8">
        <f t="shared" si="11"/>
        <v>0</v>
      </c>
      <c r="AC151" s="8">
        <v>279772.18</v>
      </c>
      <c r="AD151" s="8">
        <v>247408.18</v>
      </c>
      <c r="AE151" s="9">
        <v>0</v>
      </c>
      <c r="AF151" s="8">
        <v>0</v>
      </c>
      <c r="AG151" s="8">
        <v>0</v>
      </c>
      <c r="AH151" s="8">
        <v>0</v>
      </c>
      <c r="AI151" s="10">
        <f t="shared" si="12"/>
        <v>279772.18</v>
      </c>
    </row>
    <row r="152" spans="1:35" ht="14.65" hidden="1" customHeight="1" x14ac:dyDescent="0.3">
      <c r="A152" t="str">
        <f t="shared" ref="A152:A157" si="13">CONCATENATE(B152,I152,K152,O152,M152,S152,U152)</f>
        <v>1.1-00-2101_218003_21527210</v>
      </c>
      <c r="B152" t="s">
        <v>32</v>
      </c>
      <c r="C152" s="7" t="s">
        <v>33</v>
      </c>
      <c r="D152" s="34" t="s">
        <v>486</v>
      </c>
      <c r="E152" t="s">
        <v>143</v>
      </c>
      <c r="F152" t="s">
        <v>144</v>
      </c>
      <c r="G152" t="s">
        <v>125</v>
      </c>
      <c r="H152" t="s">
        <v>126</v>
      </c>
      <c r="I152" t="s">
        <v>127</v>
      </c>
      <c r="J152" t="s">
        <v>128</v>
      </c>
      <c r="K152">
        <v>8</v>
      </c>
      <c r="L152" t="s">
        <v>40</v>
      </c>
      <c r="M152">
        <v>5</v>
      </c>
      <c r="N152" t="s">
        <v>145</v>
      </c>
      <c r="O152" t="s">
        <v>146</v>
      </c>
      <c r="P152" t="s">
        <v>147</v>
      </c>
      <c r="Q152">
        <v>2000</v>
      </c>
      <c r="R152" t="s">
        <v>95</v>
      </c>
      <c r="S152">
        <v>2721</v>
      </c>
      <c r="T152" t="s">
        <v>250</v>
      </c>
      <c r="U152">
        <v>0</v>
      </c>
      <c r="V152" t="s">
        <v>46</v>
      </c>
      <c r="W152" s="8">
        <v>25976.71</v>
      </c>
      <c r="X152" s="8">
        <v>0</v>
      </c>
      <c r="Y152" s="8">
        <v>25976.71</v>
      </c>
      <c r="Z152" s="8">
        <v>25976.71</v>
      </c>
      <c r="AA152" s="8">
        <v>25976.71</v>
      </c>
      <c r="AB152" s="8">
        <f t="shared" ref="AB152:AB157" si="14">Z152-AA152</f>
        <v>0</v>
      </c>
      <c r="AC152" s="8">
        <v>25976.71</v>
      </c>
      <c r="AD152" s="8">
        <v>25976.71</v>
      </c>
      <c r="AE152" s="9">
        <v>0</v>
      </c>
      <c r="AF152" s="8">
        <v>0</v>
      </c>
      <c r="AG152" s="8">
        <v>0</v>
      </c>
      <c r="AH152" s="8">
        <v>0</v>
      </c>
      <c r="AI152" s="10">
        <f t="shared" ref="AI152:AI157" si="15">W152-AF152+AG152+AH152</f>
        <v>25976.71</v>
      </c>
    </row>
    <row r="153" spans="1:35" ht="14.65" hidden="1" customHeight="1" x14ac:dyDescent="0.3">
      <c r="A153" t="str">
        <f t="shared" si="13"/>
        <v>1.1-00-2107_216018_213527210</v>
      </c>
      <c r="B153" t="s">
        <v>32</v>
      </c>
      <c r="C153" s="7" t="s">
        <v>33</v>
      </c>
      <c r="D153" s="34" t="s">
        <v>486</v>
      </c>
      <c r="E153" t="s">
        <v>34</v>
      </c>
      <c r="F153" t="s">
        <v>35</v>
      </c>
      <c r="G153" t="s">
        <v>125</v>
      </c>
      <c r="H153" t="s">
        <v>126</v>
      </c>
      <c r="I153" t="s">
        <v>175</v>
      </c>
      <c r="J153" t="s">
        <v>176</v>
      </c>
      <c r="K153">
        <v>6</v>
      </c>
      <c r="L153" t="s">
        <v>113</v>
      </c>
      <c r="M153">
        <v>35</v>
      </c>
      <c r="N153" t="s">
        <v>252</v>
      </c>
      <c r="O153" t="s">
        <v>226</v>
      </c>
      <c r="P153" t="s">
        <v>227</v>
      </c>
      <c r="Q153">
        <v>2000</v>
      </c>
      <c r="R153" t="s">
        <v>95</v>
      </c>
      <c r="S153">
        <v>2721</v>
      </c>
      <c r="T153" t="s">
        <v>250</v>
      </c>
      <c r="U153">
        <v>0</v>
      </c>
      <c r="V153" t="s">
        <v>46</v>
      </c>
      <c r="W153" s="8">
        <v>73190.34</v>
      </c>
      <c r="X153" s="8">
        <v>100000</v>
      </c>
      <c r="Y153" s="8">
        <v>73190.34</v>
      </c>
      <c r="Z153" s="8">
        <v>61862.8</v>
      </c>
      <c r="AA153" s="8">
        <v>61862.8</v>
      </c>
      <c r="AB153" s="8">
        <f t="shared" si="14"/>
        <v>0</v>
      </c>
      <c r="AC153" s="8">
        <v>61862.8</v>
      </c>
      <c r="AD153" s="8">
        <v>14732</v>
      </c>
      <c r="AE153" s="9">
        <v>0</v>
      </c>
      <c r="AF153" s="8">
        <v>0</v>
      </c>
      <c r="AG153" s="8">
        <v>0</v>
      </c>
      <c r="AH153" s="8">
        <v>0</v>
      </c>
      <c r="AI153" s="10">
        <f t="shared" si="15"/>
        <v>73190.34</v>
      </c>
    </row>
    <row r="154" spans="1:35" ht="14.65" hidden="1" customHeight="1" x14ac:dyDescent="0.3">
      <c r="A154" t="str">
        <f t="shared" si="13"/>
        <v>1.1-00-2105_218012_212127210</v>
      </c>
      <c r="B154" t="s">
        <v>32</v>
      </c>
      <c r="C154" s="7" t="s">
        <v>33</v>
      </c>
      <c r="D154" s="34" t="s">
        <v>486</v>
      </c>
      <c r="E154" t="s">
        <v>34</v>
      </c>
      <c r="F154" t="s">
        <v>35</v>
      </c>
      <c r="G154" t="s">
        <v>36</v>
      </c>
      <c r="H154" t="s">
        <v>37</v>
      </c>
      <c r="I154" t="s">
        <v>38</v>
      </c>
      <c r="J154" t="s">
        <v>39</v>
      </c>
      <c r="K154">
        <v>8</v>
      </c>
      <c r="L154" t="s">
        <v>40</v>
      </c>
      <c r="M154">
        <v>21</v>
      </c>
      <c r="N154" t="s">
        <v>150</v>
      </c>
      <c r="O154" t="s">
        <v>42</v>
      </c>
      <c r="P154" t="s">
        <v>43</v>
      </c>
      <c r="Q154">
        <v>2000</v>
      </c>
      <c r="R154" t="s">
        <v>95</v>
      </c>
      <c r="S154">
        <v>2721</v>
      </c>
      <c r="T154" t="s">
        <v>250</v>
      </c>
      <c r="U154">
        <v>0</v>
      </c>
      <c r="V154" t="s">
        <v>46</v>
      </c>
      <c r="W154" s="8">
        <v>43634.559999999998</v>
      </c>
      <c r="X154" s="8">
        <v>0</v>
      </c>
      <c r="Y154" s="8">
        <v>43634.559999999998</v>
      </c>
      <c r="Z154" s="8">
        <v>43634.559999999998</v>
      </c>
      <c r="AA154" s="8">
        <v>43634.559999999998</v>
      </c>
      <c r="AB154" s="8">
        <f t="shared" si="14"/>
        <v>0</v>
      </c>
      <c r="AC154" s="8">
        <v>43634.559999999998</v>
      </c>
      <c r="AD154" s="8">
        <v>9918</v>
      </c>
      <c r="AE154" s="9">
        <v>0</v>
      </c>
      <c r="AF154" s="8">
        <v>0</v>
      </c>
      <c r="AG154" s="8">
        <v>0</v>
      </c>
      <c r="AH154" s="8">
        <v>0</v>
      </c>
      <c r="AI154" s="10">
        <f t="shared" si="15"/>
        <v>43634.559999999998</v>
      </c>
    </row>
    <row r="155" spans="1:35" ht="14.65" hidden="1" customHeight="1" x14ac:dyDescent="0.3">
      <c r="A155" t="str">
        <f t="shared" si="13"/>
        <v>1.1-00-2108_213022_214128210</v>
      </c>
      <c r="B155" t="s">
        <v>32</v>
      </c>
      <c r="C155" s="7" t="s">
        <v>33</v>
      </c>
      <c r="D155" s="34" t="s">
        <v>486</v>
      </c>
      <c r="E155" t="s">
        <v>134</v>
      </c>
      <c r="F155" t="s">
        <v>135</v>
      </c>
      <c r="G155" t="s">
        <v>111</v>
      </c>
      <c r="H155" t="s">
        <v>112</v>
      </c>
      <c r="I155" t="s">
        <v>136</v>
      </c>
      <c r="J155" t="s">
        <v>137</v>
      </c>
      <c r="K155">
        <v>3</v>
      </c>
      <c r="L155" t="s">
        <v>138</v>
      </c>
      <c r="M155">
        <v>41</v>
      </c>
      <c r="N155" t="s">
        <v>139</v>
      </c>
      <c r="O155" t="s">
        <v>140</v>
      </c>
      <c r="P155" t="s">
        <v>141</v>
      </c>
      <c r="Q155">
        <v>2000</v>
      </c>
      <c r="R155" t="s">
        <v>95</v>
      </c>
      <c r="S155">
        <v>2821</v>
      </c>
      <c r="T155" t="s">
        <v>253</v>
      </c>
      <c r="U155">
        <v>0</v>
      </c>
      <c r="V155" t="s">
        <v>46</v>
      </c>
      <c r="W155" s="8">
        <v>193534.4</v>
      </c>
      <c r="X155" s="8">
        <v>0</v>
      </c>
      <c r="Y155" s="8">
        <v>193534.4</v>
      </c>
      <c r="Z155" s="8">
        <v>193534.4</v>
      </c>
      <c r="AA155" s="8">
        <v>193534.4</v>
      </c>
      <c r="AB155" s="8">
        <f t="shared" si="14"/>
        <v>0</v>
      </c>
      <c r="AC155" s="8">
        <v>193534.4</v>
      </c>
      <c r="AD155" s="8">
        <v>19720</v>
      </c>
      <c r="AE155" s="9">
        <v>0</v>
      </c>
      <c r="AF155" s="8">
        <v>0</v>
      </c>
      <c r="AG155" s="8">
        <v>0</v>
      </c>
      <c r="AH155" s="8">
        <v>0</v>
      </c>
      <c r="AI155" s="10">
        <f t="shared" si="15"/>
        <v>193534.4</v>
      </c>
    </row>
    <row r="156" spans="1:35" ht="14.65" hidden="1" customHeight="1" x14ac:dyDescent="0.3">
      <c r="A156" t="str">
        <f t="shared" si="13"/>
        <v>1.1-00-2108_213022_214128310</v>
      </c>
      <c r="B156" t="s">
        <v>32</v>
      </c>
      <c r="C156" s="7" t="s">
        <v>33</v>
      </c>
      <c r="D156" s="34" t="s">
        <v>486</v>
      </c>
      <c r="E156" t="s">
        <v>134</v>
      </c>
      <c r="F156" t="s">
        <v>135</v>
      </c>
      <c r="G156" t="s">
        <v>111</v>
      </c>
      <c r="H156" t="s">
        <v>112</v>
      </c>
      <c r="I156" t="s">
        <v>136</v>
      </c>
      <c r="J156" t="s">
        <v>137</v>
      </c>
      <c r="K156">
        <v>3</v>
      </c>
      <c r="L156" t="s">
        <v>138</v>
      </c>
      <c r="M156">
        <v>41</v>
      </c>
      <c r="N156" t="s">
        <v>139</v>
      </c>
      <c r="O156" t="s">
        <v>140</v>
      </c>
      <c r="P156" t="s">
        <v>141</v>
      </c>
      <c r="Q156">
        <v>2000</v>
      </c>
      <c r="R156" t="s">
        <v>95</v>
      </c>
      <c r="S156">
        <v>2831</v>
      </c>
      <c r="T156" t="s">
        <v>254</v>
      </c>
      <c r="U156">
        <v>0</v>
      </c>
      <c r="V156" t="s">
        <v>46</v>
      </c>
      <c r="W156" s="8">
        <v>3050711.03</v>
      </c>
      <c r="X156" s="8">
        <v>2000000</v>
      </c>
      <c r="Y156" s="8">
        <v>3050711.03</v>
      </c>
      <c r="Z156" s="8">
        <v>3027339</v>
      </c>
      <c r="AA156" s="8">
        <v>3027339</v>
      </c>
      <c r="AB156" s="8">
        <f t="shared" si="14"/>
        <v>0</v>
      </c>
      <c r="AC156" s="8">
        <v>3027339</v>
      </c>
      <c r="AD156" s="8">
        <v>3027339</v>
      </c>
      <c r="AE156" s="9">
        <v>0</v>
      </c>
      <c r="AF156" s="8">
        <v>0</v>
      </c>
      <c r="AG156" s="8">
        <v>0</v>
      </c>
      <c r="AH156" s="8">
        <v>0</v>
      </c>
      <c r="AI156" s="10">
        <f t="shared" si="15"/>
        <v>3050711.03</v>
      </c>
    </row>
    <row r="157" spans="1:35" ht="14.65" hidden="1" customHeight="1" x14ac:dyDescent="0.3">
      <c r="A157" t="str">
        <f t="shared" si="13"/>
        <v>1.6-03-2118_212038_216024710</v>
      </c>
      <c r="B157" s="13" t="s">
        <v>85</v>
      </c>
      <c r="C157" s="13" t="s">
        <v>86</v>
      </c>
      <c r="D157" s="34" t="s">
        <v>486</v>
      </c>
      <c r="E157" s="13" t="s">
        <v>34</v>
      </c>
      <c r="F157" s="13" t="s">
        <v>35</v>
      </c>
      <c r="G157" s="13" t="s">
        <v>87</v>
      </c>
      <c r="H157" s="13" t="s">
        <v>88</v>
      </c>
      <c r="I157" s="13" t="s">
        <v>89</v>
      </c>
      <c r="J157" s="13" t="s">
        <v>90</v>
      </c>
      <c r="K157" s="13">
        <v>2</v>
      </c>
      <c r="L157" s="13" t="s">
        <v>91</v>
      </c>
      <c r="M157" s="13">
        <v>60</v>
      </c>
      <c r="N157" s="13" t="s">
        <v>92</v>
      </c>
      <c r="O157" s="13" t="s">
        <v>93</v>
      </c>
      <c r="P157" s="13" t="s">
        <v>94</v>
      </c>
      <c r="Q157" s="13">
        <v>2000</v>
      </c>
      <c r="R157" s="13" t="s">
        <v>95</v>
      </c>
      <c r="S157" s="13">
        <v>2471</v>
      </c>
      <c r="T157" s="13" t="s">
        <v>148</v>
      </c>
      <c r="U157" s="13">
        <v>0</v>
      </c>
      <c r="V157" s="13" t="s">
        <v>46</v>
      </c>
      <c r="W157" s="14">
        <v>0</v>
      </c>
      <c r="X157" s="14">
        <v>0</v>
      </c>
      <c r="Y157" s="14">
        <v>23058.61</v>
      </c>
      <c r="Z157" s="14">
        <v>16170</v>
      </c>
      <c r="AA157" s="14">
        <v>0</v>
      </c>
      <c r="AB157" s="8">
        <f t="shared" si="14"/>
        <v>16170</v>
      </c>
      <c r="AC157" s="14">
        <v>0</v>
      </c>
      <c r="AD157" s="14">
        <v>0</v>
      </c>
      <c r="AE157" s="14">
        <v>-23058.61</v>
      </c>
      <c r="AF157" s="14">
        <v>0</v>
      </c>
      <c r="AG157" s="14">
        <v>0</v>
      </c>
      <c r="AH157" s="14">
        <v>23058.62</v>
      </c>
      <c r="AI157" s="10">
        <f t="shared" si="15"/>
        <v>23058.62</v>
      </c>
    </row>
    <row r="158" spans="1:35" ht="14.65" hidden="1" customHeight="1" x14ac:dyDescent="0.3">
      <c r="A158" t="str">
        <f t="shared" ref="A158:A174" si="16">CONCATENATE(B158,I158,K158,O158,M158,S158,U158)</f>
        <v>1.1-00-2107_216018_213329110</v>
      </c>
      <c r="B158" t="s">
        <v>32</v>
      </c>
      <c r="C158" s="7" t="s">
        <v>33</v>
      </c>
      <c r="D158" s="34" t="s">
        <v>486</v>
      </c>
      <c r="E158" t="s">
        <v>34</v>
      </c>
      <c r="F158" t="s">
        <v>35</v>
      </c>
      <c r="G158" t="s">
        <v>125</v>
      </c>
      <c r="H158" t="s">
        <v>126</v>
      </c>
      <c r="I158" t="s">
        <v>175</v>
      </c>
      <c r="J158" t="s">
        <v>176</v>
      </c>
      <c r="K158">
        <v>6</v>
      </c>
      <c r="L158" t="s">
        <v>113</v>
      </c>
      <c r="M158">
        <v>33</v>
      </c>
      <c r="N158" t="s">
        <v>225</v>
      </c>
      <c r="O158" t="s">
        <v>226</v>
      </c>
      <c r="P158" t="s">
        <v>227</v>
      </c>
      <c r="Q158">
        <v>2000</v>
      </c>
      <c r="R158" t="s">
        <v>95</v>
      </c>
      <c r="S158">
        <v>2911</v>
      </c>
      <c r="T158" t="s">
        <v>149</v>
      </c>
      <c r="U158">
        <v>0</v>
      </c>
      <c r="V158" t="s">
        <v>46</v>
      </c>
      <c r="W158" s="8">
        <v>1211481.17</v>
      </c>
      <c r="X158" s="8">
        <v>300000</v>
      </c>
      <c r="Y158" s="8">
        <v>1210019.57</v>
      </c>
      <c r="Z158" s="8">
        <v>1186982.57</v>
      </c>
      <c r="AA158" s="8">
        <v>919345.4</v>
      </c>
      <c r="AB158" s="8">
        <f t="shared" ref="AB158:AB174" si="17">Z158-AA158</f>
        <v>267637.17000000004</v>
      </c>
      <c r="AC158" s="8">
        <v>919345.4</v>
      </c>
      <c r="AD158" s="12">
        <v>503480.35</v>
      </c>
      <c r="AE158" s="12">
        <v>1461.5999999998603</v>
      </c>
      <c r="AF158" s="8">
        <v>0</v>
      </c>
      <c r="AG158" s="8">
        <v>0</v>
      </c>
      <c r="AH158" s="8">
        <v>0</v>
      </c>
      <c r="AI158" s="10">
        <f t="shared" ref="AI158:AI174" si="18">W158-AF158+AG158+AH158</f>
        <v>1211481.17</v>
      </c>
    </row>
    <row r="159" spans="1:35" ht="14.65" hidden="1" customHeight="1" x14ac:dyDescent="0.3">
      <c r="A159" t="str">
        <f t="shared" si="16"/>
        <v>1.1-00-2102_216008_211329110</v>
      </c>
      <c r="B159" t="s">
        <v>32</v>
      </c>
      <c r="C159" s="7" t="s">
        <v>33</v>
      </c>
      <c r="D159" s="34" t="s">
        <v>486</v>
      </c>
      <c r="E159" t="s">
        <v>109</v>
      </c>
      <c r="F159" t="s">
        <v>110</v>
      </c>
      <c r="G159" t="s">
        <v>111</v>
      </c>
      <c r="H159" t="s">
        <v>112</v>
      </c>
      <c r="I159" t="s">
        <v>68</v>
      </c>
      <c r="J159" t="s">
        <v>69</v>
      </c>
      <c r="K159">
        <v>6</v>
      </c>
      <c r="L159" t="s">
        <v>113</v>
      </c>
      <c r="M159">
        <v>13</v>
      </c>
      <c r="N159" t="s">
        <v>236</v>
      </c>
      <c r="O159" t="s">
        <v>115</v>
      </c>
      <c r="P159" t="s">
        <v>116</v>
      </c>
      <c r="Q159">
        <v>2000</v>
      </c>
      <c r="R159" t="s">
        <v>95</v>
      </c>
      <c r="S159">
        <v>2911</v>
      </c>
      <c r="T159" t="s">
        <v>149</v>
      </c>
      <c r="U159">
        <v>0</v>
      </c>
      <c r="V159" t="s">
        <v>46</v>
      </c>
      <c r="W159" s="8">
        <v>28878.99</v>
      </c>
      <c r="X159" s="8">
        <v>50000</v>
      </c>
      <c r="Y159" s="8">
        <v>28878.99</v>
      </c>
      <c r="Z159" s="8">
        <v>28878.99</v>
      </c>
      <c r="AA159" s="8">
        <v>4803.1899999999996</v>
      </c>
      <c r="AB159" s="8">
        <f t="shared" si="17"/>
        <v>24075.800000000003</v>
      </c>
      <c r="AC159" s="8">
        <v>4803.1899999999996</v>
      </c>
      <c r="AD159" s="8">
        <v>4803.1899999999996</v>
      </c>
      <c r="AE159" s="9">
        <v>0</v>
      </c>
      <c r="AF159" s="8">
        <v>0</v>
      </c>
      <c r="AG159" s="8">
        <v>0</v>
      </c>
      <c r="AH159" s="8">
        <v>0</v>
      </c>
      <c r="AI159" s="10">
        <f t="shared" si="18"/>
        <v>28878.99</v>
      </c>
    </row>
    <row r="160" spans="1:35" ht="14.65" hidden="1" customHeight="1" x14ac:dyDescent="0.3">
      <c r="A160" t="str">
        <f t="shared" si="16"/>
        <v>1.1-00-2105_218012_212129110</v>
      </c>
      <c r="B160" t="s">
        <v>32</v>
      </c>
      <c r="C160" s="7" t="s">
        <v>33</v>
      </c>
      <c r="D160" s="34" t="s">
        <v>486</v>
      </c>
      <c r="E160" t="s">
        <v>34</v>
      </c>
      <c r="F160" t="s">
        <v>35</v>
      </c>
      <c r="G160" t="s">
        <v>36</v>
      </c>
      <c r="H160" t="s">
        <v>37</v>
      </c>
      <c r="I160" t="s">
        <v>38</v>
      </c>
      <c r="J160" t="s">
        <v>39</v>
      </c>
      <c r="K160">
        <v>8</v>
      </c>
      <c r="L160" t="s">
        <v>40</v>
      </c>
      <c r="M160">
        <v>21</v>
      </c>
      <c r="N160" t="s">
        <v>150</v>
      </c>
      <c r="O160" t="s">
        <v>42</v>
      </c>
      <c r="P160" t="s">
        <v>43</v>
      </c>
      <c r="Q160">
        <v>2000</v>
      </c>
      <c r="R160" t="s">
        <v>95</v>
      </c>
      <c r="S160">
        <v>2911</v>
      </c>
      <c r="T160" t="s">
        <v>149</v>
      </c>
      <c r="U160">
        <v>0</v>
      </c>
      <c r="V160" t="s">
        <v>46</v>
      </c>
      <c r="W160" s="8">
        <v>347232.06</v>
      </c>
      <c r="X160" s="8">
        <v>50000</v>
      </c>
      <c r="Y160" s="8">
        <v>347232.06</v>
      </c>
      <c r="Z160" s="8">
        <v>202261.06</v>
      </c>
      <c r="AA160" s="8">
        <v>182337.23</v>
      </c>
      <c r="AB160" s="8">
        <f t="shared" si="17"/>
        <v>19923.829999999987</v>
      </c>
      <c r="AC160" s="8">
        <v>182337.23</v>
      </c>
      <c r="AD160" s="8">
        <v>137057.88</v>
      </c>
      <c r="AE160" s="9">
        <v>0</v>
      </c>
      <c r="AF160" s="8">
        <v>0</v>
      </c>
      <c r="AG160" s="8">
        <v>0</v>
      </c>
      <c r="AH160" s="8">
        <v>0</v>
      </c>
      <c r="AI160" s="10">
        <f t="shared" si="18"/>
        <v>347232.06</v>
      </c>
    </row>
    <row r="161" spans="1:36" ht="14.65" hidden="1" customHeight="1" x14ac:dyDescent="0.3">
      <c r="A161" t="str">
        <f t="shared" si="16"/>
        <v>1.1-00-2117_215035_215729110</v>
      </c>
      <c r="B161" t="s">
        <v>32</v>
      </c>
      <c r="C161" s="7" t="s">
        <v>33</v>
      </c>
      <c r="D161" s="34" t="s">
        <v>486</v>
      </c>
      <c r="E161" t="s">
        <v>117</v>
      </c>
      <c r="F161" t="s">
        <v>118</v>
      </c>
      <c r="G161" t="s">
        <v>111</v>
      </c>
      <c r="H161" t="s">
        <v>112</v>
      </c>
      <c r="I161" t="s">
        <v>119</v>
      </c>
      <c r="J161" t="s">
        <v>120</v>
      </c>
      <c r="K161">
        <v>5</v>
      </c>
      <c r="L161" t="s">
        <v>121</v>
      </c>
      <c r="M161">
        <v>57</v>
      </c>
      <c r="N161" t="s">
        <v>122</v>
      </c>
      <c r="O161" t="s">
        <v>123</v>
      </c>
      <c r="P161" t="s">
        <v>124</v>
      </c>
      <c r="Q161">
        <v>2000</v>
      </c>
      <c r="R161" t="s">
        <v>95</v>
      </c>
      <c r="S161">
        <v>2911</v>
      </c>
      <c r="T161" t="s">
        <v>149</v>
      </c>
      <c r="U161">
        <v>0</v>
      </c>
      <c r="V161" t="s">
        <v>46</v>
      </c>
      <c r="W161" s="8">
        <v>28903.17</v>
      </c>
      <c r="X161" s="8">
        <v>0</v>
      </c>
      <c r="Y161" s="8">
        <v>28903.17</v>
      </c>
      <c r="Z161" s="8">
        <v>28903.17</v>
      </c>
      <c r="AA161" s="8">
        <v>27619.05</v>
      </c>
      <c r="AB161" s="8">
        <f t="shared" si="17"/>
        <v>1284.119999999999</v>
      </c>
      <c r="AC161" s="8">
        <v>2153.13</v>
      </c>
      <c r="AD161" s="8">
        <v>264</v>
      </c>
      <c r="AE161" s="9">
        <v>0</v>
      </c>
      <c r="AF161" s="8">
        <v>0</v>
      </c>
      <c r="AG161" s="8">
        <v>0</v>
      </c>
      <c r="AH161" s="8">
        <v>0</v>
      </c>
      <c r="AI161" s="10">
        <f t="shared" si="18"/>
        <v>28903.17</v>
      </c>
    </row>
    <row r="162" spans="1:36" ht="14.65" hidden="1" customHeight="1" x14ac:dyDescent="0.3">
      <c r="A162" t="str">
        <f t="shared" si="16"/>
        <v>1.1-00-2107_214021_213929110</v>
      </c>
      <c r="B162" t="s">
        <v>32</v>
      </c>
      <c r="C162" s="7" t="s">
        <v>33</v>
      </c>
      <c r="D162" s="34" t="s">
        <v>486</v>
      </c>
      <c r="E162" t="s">
        <v>173</v>
      </c>
      <c r="F162" t="s">
        <v>174</v>
      </c>
      <c r="G162" t="s">
        <v>111</v>
      </c>
      <c r="H162" t="s">
        <v>112</v>
      </c>
      <c r="I162" t="s">
        <v>175</v>
      </c>
      <c r="J162" t="s">
        <v>176</v>
      </c>
      <c r="K162">
        <v>4</v>
      </c>
      <c r="L162" t="s">
        <v>177</v>
      </c>
      <c r="M162">
        <v>39</v>
      </c>
      <c r="N162" t="s">
        <v>178</v>
      </c>
      <c r="O162" t="s">
        <v>179</v>
      </c>
      <c r="P162" t="s">
        <v>180</v>
      </c>
      <c r="Q162">
        <v>2000</v>
      </c>
      <c r="R162" t="s">
        <v>95</v>
      </c>
      <c r="S162">
        <v>2911</v>
      </c>
      <c r="T162" t="s">
        <v>149</v>
      </c>
      <c r="U162">
        <v>0</v>
      </c>
      <c r="V162" t="s">
        <v>46</v>
      </c>
      <c r="W162" s="8">
        <v>12521.04</v>
      </c>
      <c r="X162" s="8">
        <v>10000</v>
      </c>
      <c r="Y162" s="8">
        <v>12521.04</v>
      </c>
      <c r="Z162" s="8">
        <v>9737.0400000000009</v>
      </c>
      <c r="AA162" s="8">
        <v>9737.0400000000009</v>
      </c>
      <c r="AB162" s="8">
        <f t="shared" si="17"/>
        <v>0</v>
      </c>
      <c r="AC162" s="8">
        <v>9737.0400000000009</v>
      </c>
      <c r="AD162" s="8">
        <v>1456.96</v>
      </c>
      <c r="AE162" s="9">
        <v>0</v>
      </c>
      <c r="AF162" s="8">
        <v>0</v>
      </c>
      <c r="AG162" s="8">
        <v>0</v>
      </c>
      <c r="AH162" s="8">
        <v>0</v>
      </c>
      <c r="AI162" s="10">
        <f t="shared" si="18"/>
        <v>12521.04</v>
      </c>
    </row>
    <row r="163" spans="1:36" ht="14.45" hidden="1" x14ac:dyDescent="0.3">
      <c r="A163" t="str">
        <f t="shared" si="16"/>
        <v>1.1-00-2101_218003_21529110</v>
      </c>
      <c r="B163" t="s">
        <v>32</v>
      </c>
      <c r="C163" s="7" t="s">
        <v>33</v>
      </c>
      <c r="D163" s="34" t="s">
        <v>486</v>
      </c>
      <c r="E163" t="s">
        <v>143</v>
      </c>
      <c r="F163" t="s">
        <v>144</v>
      </c>
      <c r="G163" t="s">
        <v>125</v>
      </c>
      <c r="H163" t="s">
        <v>126</v>
      </c>
      <c r="I163" t="s">
        <v>127</v>
      </c>
      <c r="J163" t="s">
        <v>128</v>
      </c>
      <c r="K163">
        <v>8</v>
      </c>
      <c r="L163" t="s">
        <v>40</v>
      </c>
      <c r="M163">
        <v>5</v>
      </c>
      <c r="N163" t="s">
        <v>145</v>
      </c>
      <c r="O163" t="s">
        <v>146</v>
      </c>
      <c r="P163" t="s">
        <v>147</v>
      </c>
      <c r="Q163">
        <v>2000</v>
      </c>
      <c r="R163" t="s">
        <v>95</v>
      </c>
      <c r="S163">
        <v>2911</v>
      </c>
      <c r="T163" t="s">
        <v>149</v>
      </c>
      <c r="U163">
        <v>0</v>
      </c>
      <c r="V163" t="s">
        <v>46</v>
      </c>
      <c r="W163" s="8">
        <v>14628.91</v>
      </c>
      <c r="X163" s="8">
        <v>0</v>
      </c>
      <c r="Y163" s="8">
        <v>14628.91</v>
      </c>
      <c r="Z163" s="8">
        <v>14628.91</v>
      </c>
      <c r="AA163" s="8">
        <v>14628.91</v>
      </c>
      <c r="AB163" s="8">
        <f t="shared" si="17"/>
        <v>0</v>
      </c>
      <c r="AC163" s="8">
        <v>14628.91</v>
      </c>
      <c r="AD163" s="8">
        <v>14628.91</v>
      </c>
      <c r="AE163" s="9">
        <v>0</v>
      </c>
      <c r="AF163" s="8">
        <v>0</v>
      </c>
      <c r="AG163" s="8">
        <v>0</v>
      </c>
      <c r="AH163" s="8">
        <v>0</v>
      </c>
      <c r="AI163" s="10">
        <f t="shared" si="18"/>
        <v>14628.91</v>
      </c>
    </row>
    <row r="164" spans="1:36" ht="14.65" hidden="1" customHeight="1" x14ac:dyDescent="0.3">
      <c r="A164" t="str">
        <f t="shared" si="16"/>
        <v>1.1-00-2101_219004_21729110</v>
      </c>
      <c r="B164" t="s">
        <v>32</v>
      </c>
      <c r="C164" s="7" t="s">
        <v>33</v>
      </c>
      <c r="D164" s="34" t="s">
        <v>486</v>
      </c>
      <c r="E164" t="s">
        <v>34</v>
      </c>
      <c r="F164" t="s">
        <v>35</v>
      </c>
      <c r="G164" t="s">
        <v>125</v>
      </c>
      <c r="H164" t="s">
        <v>126</v>
      </c>
      <c r="I164" t="s">
        <v>127</v>
      </c>
      <c r="J164" t="s">
        <v>128</v>
      </c>
      <c r="K164">
        <v>9</v>
      </c>
      <c r="L164" t="s">
        <v>129</v>
      </c>
      <c r="M164">
        <v>7</v>
      </c>
      <c r="N164" t="s">
        <v>130</v>
      </c>
      <c r="O164" t="s">
        <v>131</v>
      </c>
      <c r="P164" t="s">
        <v>132</v>
      </c>
      <c r="Q164">
        <v>2000</v>
      </c>
      <c r="R164" t="s">
        <v>95</v>
      </c>
      <c r="S164">
        <v>2911</v>
      </c>
      <c r="T164" t="s">
        <v>149</v>
      </c>
      <c r="U164">
        <v>0</v>
      </c>
      <c r="V164" t="s">
        <v>46</v>
      </c>
      <c r="W164" s="8">
        <v>0</v>
      </c>
      <c r="X164" s="8">
        <v>0</v>
      </c>
      <c r="Y164" s="8">
        <v>0</v>
      </c>
      <c r="Z164" s="8">
        <v>0</v>
      </c>
      <c r="AA164" s="8">
        <v>0</v>
      </c>
      <c r="AB164" s="8">
        <f t="shared" si="17"/>
        <v>0</v>
      </c>
      <c r="AC164" s="8">
        <v>0</v>
      </c>
      <c r="AD164" s="8">
        <v>0</v>
      </c>
      <c r="AE164" s="9">
        <v>0</v>
      </c>
      <c r="AF164" s="8">
        <v>0</v>
      </c>
      <c r="AG164" s="8">
        <v>0</v>
      </c>
      <c r="AH164" s="8">
        <v>0</v>
      </c>
      <c r="AI164" s="10">
        <f t="shared" si="18"/>
        <v>0</v>
      </c>
    </row>
    <row r="165" spans="1:36" ht="14.65" hidden="1" customHeight="1" x14ac:dyDescent="0.3">
      <c r="A165" t="str">
        <f t="shared" si="16"/>
        <v>1.1-00-2107_216017_213229110</v>
      </c>
      <c r="B165" t="s">
        <v>32</v>
      </c>
      <c r="C165" s="7" t="s">
        <v>33</v>
      </c>
      <c r="D165" s="34" t="s">
        <v>486</v>
      </c>
      <c r="E165" t="s">
        <v>34</v>
      </c>
      <c r="F165" t="s">
        <v>35</v>
      </c>
      <c r="G165" t="s">
        <v>125</v>
      </c>
      <c r="H165" t="s">
        <v>126</v>
      </c>
      <c r="I165" t="s">
        <v>175</v>
      </c>
      <c r="J165" t="s">
        <v>176</v>
      </c>
      <c r="K165">
        <v>6</v>
      </c>
      <c r="L165" t="s">
        <v>113</v>
      </c>
      <c r="M165">
        <v>32</v>
      </c>
      <c r="N165" t="s">
        <v>228</v>
      </c>
      <c r="O165" t="s">
        <v>229</v>
      </c>
      <c r="P165" t="s">
        <v>230</v>
      </c>
      <c r="Q165">
        <v>2000</v>
      </c>
      <c r="R165" t="s">
        <v>95</v>
      </c>
      <c r="S165">
        <v>2911</v>
      </c>
      <c r="T165" t="s">
        <v>149</v>
      </c>
      <c r="U165">
        <v>0</v>
      </c>
      <c r="V165" t="s">
        <v>46</v>
      </c>
      <c r="W165" s="8">
        <v>45506.8</v>
      </c>
      <c r="X165" s="8">
        <v>50000</v>
      </c>
      <c r="Y165" s="8">
        <v>45506.8</v>
      </c>
      <c r="Z165" s="8">
        <v>45506.8</v>
      </c>
      <c r="AA165" s="8">
        <v>45506.8</v>
      </c>
      <c r="AB165" s="8">
        <f t="shared" si="17"/>
        <v>0</v>
      </c>
      <c r="AC165" s="8">
        <v>45506.8</v>
      </c>
      <c r="AD165" s="8">
        <v>45506.8</v>
      </c>
      <c r="AE165" s="9">
        <v>0</v>
      </c>
      <c r="AF165" s="8">
        <v>0</v>
      </c>
      <c r="AG165" s="8">
        <v>0</v>
      </c>
      <c r="AH165" s="8">
        <v>0</v>
      </c>
      <c r="AI165" s="10">
        <f t="shared" si="18"/>
        <v>45506.8</v>
      </c>
    </row>
    <row r="166" spans="1:36" ht="14.65" hidden="1" customHeight="1" x14ac:dyDescent="0.3">
      <c r="A166" t="str">
        <f t="shared" si="16"/>
        <v>1.1-00-2118_215037_215929110</v>
      </c>
      <c r="B166" t="s">
        <v>32</v>
      </c>
      <c r="C166" s="7" t="s">
        <v>33</v>
      </c>
      <c r="D166" s="34" t="s">
        <v>486</v>
      </c>
      <c r="E166" t="s">
        <v>117</v>
      </c>
      <c r="F166" t="s">
        <v>118</v>
      </c>
      <c r="G166" t="s">
        <v>111</v>
      </c>
      <c r="H166" t="s">
        <v>112</v>
      </c>
      <c r="I166" t="s">
        <v>89</v>
      </c>
      <c r="J166" t="s">
        <v>90</v>
      </c>
      <c r="K166">
        <v>5</v>
      </c>
      <c r="L166" t="s">
        <v>121</v>
      </c>
      <c r="M166">
        <v>59</v>
      </c>
      <c r="N166" t="s">
        <v>207</v>
      </c>
      <c r="O166" t="s">
        <v>208</v>
      </c>
      <c r="P166" t="s">
        <v>209</v>
      </c>
      <c r="Q166">
        <v>2000</v>
      </c>
      <c r="R166" t="s">
        <v>95</v>
      </c>
      <c r="S166">
        <v>2911</v>
      </c>
      <c r="T166" t="s">
        <v>149</v>
      </c>
      <c r="U166">
        <v>0</v>
      </c>
      <c r="V166" t="s">
        <v>46</v>
      </c>
      <c r="W166" s="8">
        <v>1132638.3999999999</v>
      </c>
      <c r="X166" s="8">
        <v>0</v>
      </c>
      <c r="Y166" s="8">
        <v>1132638.3999999999</v>
      </c>
      <c r="Z166" s="8">
        <v>1132638.3999999999</v>
      </c>
      <c r="AA166" s="8">
        <v>1132638.49</v>
      </c>
      <c r="AB166" s="8">
        <f t="shared" si="17"/>
        <v>-9.0000000083819032E-2</v>
      </c>
      <c r="AC166" s="8">
        <v>1132638.49</v>
      </c>
      <c r="AD166" s="8">
        <v>138465.26999999999</v>
      </c>
      <c r="AE166" s="9">
        <v>0</v>
      </c>
      <c r="AF166" s="8">
        <v>0</v>
      </c>
      <c r="AG166" s="8">
        <v>0</v>
      </c>
      <c r="AH166" s="8">
        <v>0</v>
      </c>
      <c r="AI166" s="10">
        <f t="shared" si="18"/>
        <v>1132638.3999999999</v>
      </c>
    </row>
    <row r="167" spans="1:36" ht="14.65" hidden="1" customHeight="1" x14ac:dyDescent="0.3">
      <c r="A167" t="str">
        <f t="shared" si="16"/>
        <v>1.1-00-2101_219004_21729210</v>
      </c>
      <c r="B167" t="s">
        <v>32</v>
      </c>
      <c r="C167" s="7" t="s">
        <v>33</v>
      </c>
      <c r="D167" s="34" t="s">
        <v>486</v>
      </c>
      <c r="E167" t="s">
        <v>34</v>
      </c>
      <c r="F167" t="s">
        <v>35</v>
      </c>
      <c r="G167" t="s">
        <v>125</v>
      </c>
      <c r="H167" t="s">
        <v>126</v>
      </c>
      <c r="I167" t="s">
        <v>127</v>
      </c>
      <c r="J167" t="s">
        <v>128</v>
      </c>
      <c r="K167">
        <v>9</v>
      </c>
      <c r="L167" t="s">
        <v>129</v>
      </c>
      <c r="M167">
        <v>7</v>
      </c>
      <c r="N167" t="s">
        <v>130</v>
      </c>
      <c r="O167" t="s">
        <v>131</v>
      </c>
      <c r="P167" t="s">
        <v>132</v>
      </c>
      <c r="Q167">
        <v>2000</v>
      </c>
      <c r="R167" t="s">
        <v>95</v>
      </c>
      <c r="S167">
        <v>2921</v>
      </c>
      <c r="T167" t="s">
        <v>255</v>
      </c>
      <c r="U167">
        <v>0</v>
      </c>
      <c r="V167" t="s">
        <v>46</v>
      </c>
      <c r="W167" s="8">
        <v>0</v>
      </c>
      <c r="X167" s="8">
        <v>0</v>
      </c>
      <c r="Y167" s="8">
        <v>0</v>
      </c>
      <c r="Z167" s="8">
        <v>0</v>
      </c>
      <c r="AA167" s="8">
        <v>0</v>
      </c>
      <c r="AB167" s="8">
        <f t="shared" si="17"/>
        <v>0</v>
      </c>
      <c r="AC167" s="8">
        <v>0</v>
      </c>
      <c r="AD167" s="8">
        <v>0</v>
      </c>
      <c r="AE167" s="9">
        <v>0</v>
      </c>
      <c r="AF167" s="8">
        <v>0</v>
      </c>
      <c r="AG167" s="8">
        <v>0</v>
      </c>
      <c r="AH167" s="8">
        <v>0</v>
      </c>
      <c r="AI167" s="10">
        <f t="shared" si="18"/>
        <v>0</v>
      </c>
    </row>
    <row r="168" spans="1:36" ht="14.65" hidden="1" customHeight="1" x14ac:dyDescent="0.3">
      <c r="A168" t="str">
        <f t="shared" si="16"/>
        <v>1.1-00-2104_218011_212029210</v>
      </c>
      <c r="B168" t="s">
        <v>32</v>
      </c>
      <c r="C168" s="7" t="s">
        <v>33</v>
      </c>
      <c r="D168" s="34" t="s">
        <v>486</v>
      </c>
      <c r="E168" t="s">
        <v>34</v>
      </c>
      <c r="F168" t="s">
        <v>35</v>
      </c>
      <c r="G168" t="s">
        <v>36</v>
      </c>
      <c r="H168" t="s">
        <v>37</v>
      </c>
      <c r="I168" t="s">
        <v>104</v>
      </c>
      <c r="J168" t="s">
        <v>105</v>
      </c>
      <c r="K168">
        <v>8</v>
      </c>
      <c r="L168" t="s">
        <v>40</v>
      </c>
      <c r="M168">
        <v>20</v>
      </c>
      <c r="N168" t="s">
        <v>106</v>
      </c>
      <c r="O168" t="s">
        <v>107</v>
      </c>
      <c r="P168" t="s">
        <v>108</v>
      </c>
      <c r="Q168">
        <v>2000</v>
      </c>
      <c r="R168" t="s">
        <v>95</v>
      </c>
      <c r="S168">
        <v>2921</v>
      </c>
      <c r="T168" t="s">
        <v>255</v>
      </c>
      <c r="U168">
        <v>0</v>
      </c>
      <c r="V168" t="s">
        <v>46</v>
      </c>
      <c r="W168" s="8">
        <v>517.62</v>
      </c>
      <c r="X168" s="8">
        <v>0</v>
      </c>
      <c r="Y168" s="8">
        <v>517.62</v>
      </c>
      <c r="Z168" s="8">
        <v>517.62</v>
      </c>
      <c r="AA168" s="8">
        <v>517.62</v>
      </c>
      <c r="AB168" s="8">
        <f t="shared" si="17"/>
        <v>0</v>
      </c>
      <c r="AC168" s="8">
        <v>517.62</v>
      </c>
      <c r="AD168" s="8">
        <v>517.62</v>
      </c>
      <c r="AE168" s="9">
        <v>0</v>
      </c>
      <c r="AF168" s="8">
        <v>0</v>
      </c>
      <c r="AG168" s="8">
        <v>0</v>
      </c>
      <c r="AH168" s="8">
        <v>0</v>
      </c>
      <c r="AI168" s="10">
        <f t="shared" si="18"/>
        <v>517.62</v>
      </c>
    </row>
    <row r="169" spans="1:36" ht="14.65" hidden="1" customHeight="1" x14ac:dyDescent="0.3">
      <c r="A169" t="str">
        <f t="shared" si="16"/>
        <v>1.1-00-2101_218003_21529410</v>
      </c>
      <c r="B169" t="s">
        <v>32</v>
      </c>
      <c r="C169" s="7" t="s">
        <v>33</v>
      </c>
      <c r="D169" s="34" t="s">
        <v>486</v>
      </c>
      <c r="E169" t="s">
        <v>143</v>
      </c>
      <c r="F169" t="s">
        <v>144</v>
      </c>
      <c r="G169" t="s">
        <v>125</v>
      </c>
      <c r="H169" t="s">
        <v>126</v>
      </c>
      <c r="I169" t="s">
        <v>127</v>
      </c>
      <c r="J169" t="s">
        <v>128</v>
      </c>
      <c r="K169">
        <v>8</v>
      </c>
      <c r="L169" t="s">
        <v>40</v>
      </c>
      <c r="M169">
        <v>5</v>
      </c>
      <c r="N169" t="s">
        <v>145</v>
      </c>
      <c r="O169" t="s">
        <v>146</v>
      </c>
      <c r="P169" t="s">
        <v>147</v>
      </c>
      <c r="Q169">
        <v>2000</v>
      </c>
      <c r="R169" t="s">
        <v>95</v>
      </c>
      <c r="S169">
        <v>2941</v>
      </c>
      <c r="T169" t="s">
        <v>256</v>
      </c>
      <c r="U169">
        <v>0</v>
      </c>
      <c r="V169" t="s">
        <v>46</v>
      </c>
      <c r="W169" s="8">
        <v>25245.39</v>
      </c>
      <c r="X169" s="8">
        <v>0</v>
      </c>
      <c r="Y169" s="8">
        <v>25245.39</v>
      </c>
      <c r="Z169" s="8">
        <v>19236.59</v>
      </c>
      <c r="AA169" s="8">
        <v>19236.59</v>
      </c>
      <c r="AB169" s="8">
        <f t="shared" si="17"/>
        <v>0</v>
      </c>
      <c r="AC169" s="8">
        <v>19236.59</v>
      </c>
      <c r="AD169" s="8">
        <v>4424.04</v>
      </c>
      <c r="AE169" s="9">
        <v>0</v>
      </c>
      <c r="AF169" s="8">
        <v>0</v>
      </c>
      <c r="AG169" s="8">
        <v>0</v>
      </c>
      <c r="AH169" s="8">
        <v>0</v>
      </c>
      <c r="AI169" s="10">
        <f t="shared" si="18"/>
        <v>25245.39</v>
      </c>
    </row>
    <row r="170" spans="1:36" ht="14.65" hidden="1" customHeight="1" x14ac:dyDescent="0.3">
      <c r="A170" t="str">
        <f t="shared" si="16"/>
        <v>1.1-00-2105_218012_212129610</v>
      </c>
      <c r="B170" t="s">
        <v>32</v>
      </c>
      <c r="C170" s="7" t="s">
        <v>33</v>
      </c>
      <c r="D170" s="34" t="s">
        <v>486</v>
      </c>
      <c r="E170" t="s">
        <v>34</v>
      </c>
      <c r="F170" t="s">
        <v>35</v>
      </c>
      <c r="G170" t="s">
        <v>36</v>
      </c>
      <c r="H170" t="s">
        <v>37</v>
      </c>
      <c r="I170" t="s">
        <v>38</v>
      </c>
      <c r="J170" t="s">
        <v>39</v>
      </c>
      <c r="K170">
        <v>8</v>
      </c>
      <c r="L170" t="s">
        <v>40</v>
      </c>
      <c r="M170">
        <v>21</v>
      </c>
      <c r="N170" t="s">
        <v>150</v>
      </c>
      <c r="O170" t="s">
        <v>42</v>
      </c>
      <c r="P170" t="s">
        <v>43</v>
      </c>
      <c r="Q170">
        <v>2000</v>
      </c>
      <c r="R170" t="s">
        <v>95</v>
      </c>
      <c r="S170">
        <v>2961</v>
      </c>
      <c r="T170" t="s">
        <v>257</v>
      </c>
      <c r="U170">
        <v>0</v>
      </c>
      <c r="V170" t="s">
        <v>46</v>
      </c>
      <c r="W170" s="8">
        <v>4730703.45</v>
      </c>
      <c r="X170" s="8">
        <v>5000000</v>
      </c>
      <c r="Y170" s="8">
        <v>4730703.45</v>
      </c>
      <c r="Z170" s="8">
        <v>4657146.1100000003</v>
      </c>
      <c r="AA170" s="8">
        <v>4077964.78</v>
      </c>
      <c r="AB170" s="8">
        <f t="shared" si="17"/>
        <v>579181.33000000054</v>
      </c>
      <c r="AC170" s="8">
        <v>3824691.4</v>
      </c>
      <c r="AD170" s="8">
        <v>1024134.09</v>
      </c>
      <c r="AE170" s="9">
        <v>0</v>
      </c>
      <c r="AF170" s="8">
        <v>0</v>
      </c>
      <c r="AG170" s="8">
        <v>0</v>
      </c>
      <c r="AH170" s="8">
        <v>0</v>
      </c>
      <c r="AI170" s="10">
        <f t="shared" si="18"/>
        <v>4730703.45</v>
      </c>
    </row>
    <row r="171" spans="1:36" ht="14.65" hidden="1" customHeight="1" x14ac:dyDescent="0.3">
      <c r="A171" t="str">
        <f t="shared" si="16"/>
        <v>1.1-00-2102_216008_211229610</v>
      </c>
      <c r="B171" t="s">
        <v>32</v>
      </c>
      <c r="C171" s="7" t="s">
        <v>33</v>
      </c>
      <c r="D171" s="34" t="s">
        <v>486</v>
      </c>
      <c r="E171" t="s">
        <v>109</v>
      </c>
      <c r="F171" t="s">
        <v>110</v>
      </c>
      <c r="G171" t="s">
        <v>111</v>
      </c>
      <c r="H171" t="s">
        <v>112</v>
      </c>
      <c r="I171" t="s">
        <v>68</v>
      </c>
      <c r="J171" t="s">
        <v>69</v>
      </c>
      <c r="K171">
        <v>6</v>
      </c>
      <c r="L171" t="s">
        <v>113</v>
      </c>
      <c r="M171">
        <v>12</v>
      </c>
      <c r="N171" t="s">
        <v>114</v>
      </c>
      <c r="O171" t="s">
        <v>115</v>
      </c>
      <c r="P171" t="s">
        <v>116</v>
      </c>
      <c r="Q171">
        <v>2000</v>
      </c>
      <c r="R171" t="s">
        <v>95</v>
      </c>
      <c r="S171">
        <v>2961</v>
      </c>
      <c r="T171" t="s">
        <v>257</v>
      </c>
      <c r="U171">
        <v>0</v>
      </c>
      <c r="V171" t="s">
        <v>46</v>
      </c>
      <c r="W171" s="8">
        <v>52316.21</v>
      </c>
      <c r="X171" s="8">
        <v>50000</v>
      </c>
      <c r="Y171" s="8">
        <v>52316.21</v>
      </c>
      <c r="Z171" s="8">
        <v>52316.21</v>
      </c>
      <c r="AA171" s="8">
        <v>52316.21</v>
      </c>
      <c r="AB171" s="8">
        <f t="shared" si="17"/>
        <v>0</v>
      </c>
      <c r="AC171" s="8">
        <v>52316.21</v>
      </c>
      <c r="AD171" s="8">
        <v>52316.21</v>
      </c>
      <c r="AE171" s="9">
        <v>0</v>
      </c>
      <c r="AF171" s="8">
        <v>0</v>
      </c>
      <c r="AG171" s="8">
        <v>0</v>
      </c>
      <c r="AH171" s="8">
        <v>0</v>
      </c>
      <c r="AI171" s="10">
        <f t="shared" si="18"/>
        <v>52316.21</v>
      </c>
    </row>
    <row r="172" spans="1:36" ht="14.65" hidden="1" customHeight="1" x14ac:dyDescent="0.3">
      <c r="A172" t="str">
        <f t="shared" si="16"/>
        <v>1.1-00-2105_218012_212129810</v>
      </c>
      <c r="B172" t="s">
        <v>32</v>
      </c>
      <c r="C172" s="7" t="s">
        <v>33</v>
      </c>
      <c r="D172" s="34" t="s">
        <v>486</v>
      </c>
      <c r="E172" t="s">
        <v>34</v>
      </c>
      <c r="F172" t="s">
        <v>35</v>
      </c>
      <c r="G172" t="s">
        <v>36</v>
      </c>
      <c r="H172" t="s">
        <v>37</v>
      </c>
      <c r="I172" t="s">
        <v>38</v>
      </c>
      <c r="J172" t="s">
        <v>39</v>
      </c>
      <c r="K172">
        <v>8</v>
      </c>
      <c r="L172" t="s">
        <v>40</v>
      </c>
      <c r="M172">
        <v>21</v>
      </c>
      <c r="N172" t="s">
        <v>150</v>
      </c>
      <c r="O172" t="s">
        <v>42</v>
      </c>
      <c r="P172" t="s">
        <v>43</v>
      </c>
      <c r="Q172">
        <v>2000</v>
      </c>
      <c r="R172" t="s">
        <v>95</v>
      </c>
      <c r="S172">
        <v>2981</v>
      </c>
      <c r="T172" t="s">
        <v>258</v>
      </c>
      <c r="U172">
        <v>0</v>
      </c>
      <c r="V172" t="s">
        <v>46</v>
      </c>
      <c r="W172" s="8">
        <v>1910610.49</v>
      </c>
      <c r="X172" s="8">
        <v>2000000</v>
      </c>
      <c r="Y172" s="8">
        <v>1890610.49</v>
      </c>
      <c r="Z172" s="8">
        <v>1885332.49</v>
      </c>
      <c r="AA172" s="8">
        <v>1674186.99</v>
      </c>
      <c r="AB172" s="8">
        <f t="shared" si="17"/>
        <v>211145.5</v>
      </c>
      <c r="AC172" s="8">
        <v>1668507.37</v>
      </c>
      <c r="AD172" s="16">
        <v>699749.45</v>
      </c>
      <c r="AE172" s="16">
        <v>20000</v>
      </c>
      <c r="AF172" s="8">
        <v>0</v>
      </c>
      <c r="AG172" s="8">
        <v>0</v>
      </c>
      <c r="AH172" s="8">
        <v>0</v>
      </c>
      <c r="AI172" s="10">
        <f t="shared" si="18"/>
        <v>1910610.49</v>
      </c>
    </row>
    <row r="173" spans="1:36" ht="14.65" hidden="1" customHeight="1" x14ac:dyDescent="0.3">
      <c r="A173" t="str">
        <f t="shared" si="16"/>
        <v>1.1-00-2102_216008_211229810</v>
      </c>
      <c r="B173" t="s">
        <v>32</v>
      </c>
      <c r="C173" s="7" t="s">
        <v>33</v>
      </c>
      <c r="D173" s="34" t="s">
        <v>486</v>
      </c>
      <c r="E173" t="s">
        <v>109</v>
      </c>
      <c r="F173" t="s">
        <v>110</v>
      </c>
      <c r="G173" t="s">
        <v>111</v>
      </c>
      <c r="H173" t="s">
        <v>112</v>
      </c>
      <c r="I173" t="s">
        <v>68</v>
      </c>
      <c r="J173" t="s">
        <v>69</v>
      </c>
      <c r="K173">
        <v>6</v>
      </c>
      <c r="L173" t="s">
        <v>113</v>
      </c>
      <c r="M173">
        <v>12</v>
      </c>
      <c r="N173" t="s">
        <v>114</v>
      </c>
      <c r="O173" t="s">
        <v>115</v>
      </c>
      <c r="P173" t="s">
        <v>116</v>
      </c>
      <c r="Q173">
        <v>2000</v>
      </c>
      <c r="R173" t="s">
        <v>95</v>
      </c>
      <c r="S173">
        <v>2981</v>
      </c>
      <c r="T173" t="s">
        <v>258</v>
      </c>
      <c r="U173">
        <v>0</v>
      </c>
      <c r="V173" t="s">
        <v>46</v>
      </c>
      <c r="W173" s="8">
        <v>1750</v>
      </c>
      <c r="X173" s="8">
        <v>0</v>
      </c>
      <c r="Y173" s="8">
        <v>1750</v>
      </c>
      <c r="Z173" s="8">
        <v>1750</v>
      </c>
      <c r="AA173" s="8">
        <v>1750</v>
      </c>
      <c r="AB173" s="8">
        <f t="shared" si="17"/>
        <v>0</v>
      </c>
      <c r="AC173" s="8">
        <v>1750</v>
      </c>
      <c r="AD173" s="8">
        <v>1750</v>
      </c>
      <c r="AE173" s="9">
        <v>0</v>
      </c>
      <c r="AF173" s="8">
        <v>0</v>
      </c>
      <c r="AG173" s="8">
        <v>0</v>
      </c>
      <c r="AH173" s="8">
        <v>0</v>
      </c>
      <c r="AI173" s="10">
        <f t="shared" si="18"/>
        <v>1750</v>
      </c>
    </row>
    <row r="174" spans="1:36" ht="14.65" hidden="1" customHeight="1" x14ac:dyDescent="0.3">
      <c r="A174" t="str">
        <f t="shared" si="16"/>
        <v>1.1-00-2101_218003_21529910</v>
      </c>
      <c r="B174" t="s">
        <v>32</v>
      </c>
      <c r="C174" s="7" t="s">
        <v>33</v>
      </c>
      <c r="D174" s="34" t="s">
        <v>486</v>
      </c>
      <c r="E174" t="s">
        <v>143</v>
      </c>
      <c r="F174" t="s">
        <v>144</v>
      </c>
      <c r="G174" t="s">
        <v>125</v>
      </c>
      <c r="H174" t="s">
        <v>126</v>
      </c>
      <c r="I174" t="s">
        <v>127</v>
      </c>
      <c r="J174" t="s">
        <v>128</v>
      </c>
      <c r="K174">
        <v>8</v>
      </c>
      <c r="L174" t="s">
        <v>40</v>
      </c>
      <c r="M174">
        <v>5</v>
      </c>
      <c r="N174" t="s">
        <v>145</v>
      </c>
      <c r="O174" t="s">
        <v>146</v>
      </c>
      <c r="P174" t="s">
        <v>147</v>
      </c>
      <c r="Q174">
        <v>2000</v>
      </c>
      <c r="R174" t="s">
        <v>95</v>
      </c>
      <c r="S174">
        <v>2991</v>
      </c>
      <c r="T174" t="s">
        <v>260</v>
      </c>
      <c r="U174">
        <v>0</v>
      </c>
      <c r="V174" t="s">
        <v>46</v>
      </c>
      <c r="W174" s="8">
        <v>0</v>
      </c>
      <c r="X174" s="8">
        <v>0</v>
      </c>
      <c r="Y174" s="8">
        <v>0</v>
      </c>
      <c r="Z174" s="8">
        <v>0</v>
      </c>
      <c r="AA174" s="8">
        <v>0</v>
      </c>
      <c r="AB174" s="8">
        <f t="shared" si="17"/>
        <v>0</v>
      </c>
      <c r="AC174" s="8">
        <v>0</v>
      </c>
      <c r="AD174" s="8">
        <v>0</v>
      </c>
      <c r="AE174" s="9">
        <v>0</v>
      </c>
      <c r="AF174" s="8">
        <v>0</v>
      </c>
      <c r="AG174" s="8">
        <v>0</v>
      </c>
      <c r="AH174" s="8">
        <v>0</v>
      </c>
      <c r="AI174" s="10">
        <f t="shared" si="18"/>
        <v>0</v>
      </c>
    </row>
    <row r="175" spans="1:36" ht="14.65" hidden="1" customHeight="1" x14ac:dyDescent="0.3">
      <c r="A175" t="str">
        <f t="shared" ref="A175:A206" si="19">CONCATENATE(B175,I175,K175,O175,M175,S175,U175)</f>
        <v>1.1-00-2111_212029_215133910</v>
      </c>
      <c r="B175" t="s">
        <v>32</v>
      </c>
      <c r="C175" s="7" t="s">
        <v>33</v>
      </c>
      <c r="D175" s="34" t="s">
        <v>486</v>
      </c>
      <c r="E175" t="s">
        <v>34</v>
      </c>
      <c r="F175" t="s">
        <v>35</v>
      </c>
      <c r="G175" t="s">
        <v>125</v>
      </c>
      <c r="H175" t="s">
        <v>126</v>
      </c>
      <c r="I175" t="s">
        <v>210</v>
      </c>
      <c r="J175" t="s">
        <v>211</v>
      </c>
      <c r="K175">
        <v>2</v>
      </c>
      <c r="L175" t="s">
        <v>91</v>
      </c>
      <c r="M175">
        <v>51</v>
      </c>
      <c r="N175" t="s">
        <v>212</v>
      </c>
      <c r="O175" t="s">
        <v>213</v>
      </c>
      <c r="P175" t="s">
        <v>214</v>
      </c>
      <c r="Q175">
        <v>3000</v>
      </c>
      <c r="R175" t="s">
        <v>261</v>
      </c>
      <c r="S175">
        <v>3391</v>
      </c>
      <c r="T175" t="s">
        <v>306</v>
      </c>
      <c r="U175">
        <v>0</v>
      </c>
      <c r="V175" t="s">
        <v>46</v>
      </c>
      <c r="W175" s="8">
        <v>0</v>
      </c>
      <c r="X175" s="8">
        <v>0</v>
      </c>
      <c r="Y175" s="8">
        <v>14992994.199999999</v>
      </c>
      <c r="Z175" s="8">
        <v>14992994.199999999</v>
      </c>
      <c r="AA175" s="8">
        <v>14992994.199999999</v>
      </c>
      <c r="AB175" s="8">
        <f t="shared" ref="AB175:AB206" si="20">Z175-AA175</f>
        <v>0</v>
      </c>
      <c r="AC175" s="8">
        <v>14992994.199999999</v>
      </c>
      <c r="AD175" s="16">
        <v>14992994.199999999</v>
      </c>
      <c r="AE175" s="16">
        <v>-14992994.199999999</v>
      </c>
      <c r="AF175" s="8">
        <v>0</v>
      </c>
      <c r="AG175" s="8">
        <v>0</v>
      </c>
      <c r="AH175" s="8">
        <v>14992994.199999999</v>
      </c>
      <c r="AI175" s="10">
        <f t="shared" ref="AI175:AI206" si="21">W175-AF175+AG175+AH175</f>
        <v>14992994.199999999</v>
      </c>
      <c r="AJ175" s="8">
        <f>AD175-AI175</f>
        <v>0</v>
      </c>
    </row>
    <row r="176" spans="1:36" ht="14.65" hidden="1" customHeight="1" x14ac:dyDescent="0.3">
      <c r="A176" t="str">
        <f t="shared" si="19"/>
        <v>1.1-00-2118_215037_215931110</v>
      </c>
      <c r="B176" t="s">
        <v>32</v>
      </c>
      <c r="C176" s="7" t="s">
        <v>33</v>
      </c>
      <c r="D176" s="34" t="s">
        <v>486</v>
      </c>
      <c r="E176" t="s">
        <v>117</v>
      </c>
      <c r="F176" t="s">
        <v>118</v>
      </c>
      <c r="G176" t="s">
        <v>111</v>
      </c>
      <c r="H176" t="s">
        <v>112</v>
      </c>
      <c r="I176" t="s">
        <v>89</v>
      </c>
      <c r="J176" t="s">
        <v>90</v>
      </c>
      <c r="K176">
        <v>5</v>
      </c>
      <c r="L176" t="s">
        <v>121</v>
      </c>
      <c r="M176">
        <v>59</v>
      </c>
      <c r="N176" t="s">
        <v>207</v>
      </c>
      <c r="O176" t="s">
        <v>208</v>
      </c>
      <c r="P176" t="s">
        <v>209</v>
      </c>
      <c r="Q176">
        <v>3000</v>
      </c>
      <c r="R176" t="s">
        <v>261</v>
      </c>
      <c r="S176">
        <v>3111</v>
      </c>
      <c r="T176" t="s">
        <v>262</v>
      </c>
      <c r="U176">
        <v>0</v>
      </c>
      <c r="V176" t="s">
        <v>46</v>
      </c>
      <c r="W176" s="8">
        <v>210000000</v>
      </c>
      <c r="X176" s="8">
        <v>180000000</v>
      </c>
      <c r="Y176" s="8">
        <v>204337098.56</v>
      </c>
      <c r="Z176" s="8">
        <v>204337098.56</v>
      </c>
      <c r="AA176" s="8">
        <v>204337098.55000001</v>
      </c>
      <c r="AB176" s="8">
        <f t="shared" si="20"/>
        <v>9.9999904632568359E-3</v>
      </c>
      <c r="AC176" s="8">
        <v>204337098.55000001</v>
      </c>
      <c r="AD176" s="16">
        <v>204337098.55000001</v>
      </c>
      <c r="AE176" s="16">
        <v>5662901.4400000004</v>
      </c>
      <c r="AF176" s="8">
        <v>0</v>
      </c>
      <c r="AG176" s="8">
        <v>0</v>
      </c>
      <c r="AH176" s="8">
        <v>10000000</v>
      </c>
      <c r="AI176" s="10">
        <f t="shared" si="21"/>
        <v>220000000</v>
      </c>
    </row>
    <row r="177" spans="1:35" ht="14.65" hidden="1" customHeight="1" x14ac:dyDescent="0.3">
      <c r="A177" t="str">
        <f t="shared" si="19"/>
        <v>1.1-00-2104_218011_212034210</v>
      </c>
      <c r="B177" t="s">
        <v>32</v>
      </c>
      <c r="C177" s="7" t="s">
        <v>33</v>
      </c>
      <c r="D177" s="34" t="s">
        <v>486</v>
      </c>
      <c r="E177" t="s">
        <v>34</v>
      </c>
      <c r="F177" t="s">
        <v>35</v>
      </c>
      <c r="G177" t="s">
        <v>36</v>
      </c>
      <c r="H177" t="s">
        <v>37</v>
      </c>
      <c r="I177" t="s">
        <v>104</v>
      </c>
      <c r="J177" t="s">
        <v>105</v>
      </c>
      <c r="K177">
        <v>8</v>
      </c>
      <c r="L177" t="s">
        <v>40</v>
      </c>
      <c r="M177">
        <v>20</v>
      </c>
      <c r="N177" t="s">
        <v>106</v>
      </c>
      <c r="O177" t="s">
        <v>107</v>
      </c>
      <c r="P177" t="s">
        <v>108</v>
      </c>
      <c r="Q177">
        <v>3000</v>
      </c>
      <c r="R177" t="s">
        <v>261</v>
      </c>
      <c r="S177">
        <v>3421</v>
      </c>
      <c r="T177" t="s">
        <v>318</v>
      </c>
      <c r="U177">
        <v>0</v>
      </c>
      <c r="V177" t="s">
        <v>46</v>
      </c>
      <c r="W177" s="8">
        <v>34500380.270000003</v>
      </c>
      <c r="X177" s="8">
        <v>30000000</v>
      </c>
      <c r="Y177" s="8">
        <v>39537888.840000004</v>
      </c>
      <c r="Z177" s="8">
        <v>39527888.840000004</v>
      </c>
      <c r="AA177" s="8">
        <v>35265353.710000001</v>
      </c>
      <c r="AB177" s="8">
        <f t="shared" si="20"/>
        <v>4262535.1300000027</v>
      </c>
      <c r="AC177" s="8">
        <v>35265353.710000001</v>
      </c>
      <c r="AD177" s="16">
        <v>33125083.420000002</v>
      </c>
      <c r="AE177" s="16">
        <v>-5037508.57</v>
      </c>
      <c r="AF177" s="18">
        <v>0</v>
      </c>
      <c r="AG177" s="18">
        <v>5237508.57</v>
      </c>
      <c r="AH177" s="18">
        <v>6775299.7800000003</v>
      </c>
      <c r="AI177" s="10">
        <f t="shared" si="21"/>
        <v>46513188.620000005</v>
      </c>
    </row>
    <row r="178" spans="1:35" ht="14.65" hidden="1" customHeight="1" x14ac:dyDescent="0.3">
      <c r="A178" t="str">
        <f t="shared" si="19"/>
        <v>1.1-00-2118_215037_215935710</v>
      </c>
      <c r="B178" t="s">
        <v>32</v>
      </c>
      <c r="C178" s="7" t="s">
        <v>33</v>
      </c>
      <c r="D178" s="34" t="s">
        <v>486</v>
      </c>
      <c r="E178" t="s">
        <v>117</v>
      </c>
      <c r="F178" t="s">
        <v>118</v>
      </c>
      <c r="G178" t="s">
        <v>111</v>
      </c>
      <c r="H178" t="s">
        <v>112</v>
      </c>
      <c r="I178" t="s">
        <v>89</v>
      </c>
      <c r="J178" t="s">
        <v>90</v>
      </c>
      <c r="K178">
        <v>5</v>
      </c>
      <c r="L178" t="s">
        <v>121</v>
      </c>
      <c r="M178">
        <v>59</v>
      </c>
      <c r="N178" t="s">
        <v>207</v>
      </c>
      <c r="O178" t="s">
        <v>208</v>
      </c>
      <c r="P178" t="s">
        <v>209</v>
      </c>
      <c r="Q178">
        <v>3000</v>
      </c>
      <c r="R178" t="s">
        <v>261</v>
      </c>
      <c r="S178">
        <v>3571</v>
      </c>
      <c r="T178" t="s">
        <v>329</v>
      </c>
      <c r="U178">
        <v>0</v>
      </c>
      <c r="V178" t="s">
        <v>46</v>
      </c>
      <c r="W178" s="8">
        <v>149072603.36000001</v>
      </c>
      <c r="X178" s="8">
        <v>60000000</v>
      </c>
      <c r="Y178" s="8">
        <v>161190751.27000001</v>
      </c>
      <c r="Z178" s="8">
        <v>157603330.06</v>
      </c>
      <c r="AA178" s="8">
        <v>157597610.81</v>
      </c>
      <c r="AB178" s="8">
        <f t="shared" si="20"/>
        <v>5719.25</v>
      </c>
      <c r="AC178" s="8">
        <v>146701289.18000001</v>
      </c>
      <c r="AD178" s="16">
        <v>85017368.019999996</v>
      </c>
      <c r="AE178" s="16">
        <v>-12118147.909999996</v>
      </c>
      <c r="AF178" s="8">
        <v>0</v>
      </c>
      <c r="AG178" s="8">
        <v>5775299.7800000003</v>
      </c>
      <c r="AH178" s="8">
        <v>6342848.1299999999</v>
      </c>
      <c r="AI178" s="10">
        <f t="shared" si="21"/>
        <v>161190751.27000001</v>
      </c>
    </row>
    <row r="179" spans="1:35" ht="14.45" hidden="1" x14ac:dyDescent="0.3">
      <c r="A179" t="str">
        <f t="shared" si="19"/>
        <v>1.1-00-2104_218011_212035110</v>
      </c>
      <c r="B179" t="s">
        <v>32</v>
      </c>
      <c r="C179" s="7" t="s">
        <v>33</v>
      </c>
      <c r="D179" s="34" t="s">
        <v>486</v>
      </c>
      <c r="E179" t="s">
        <v>34</v>
      </c>
      <c r="F179" t="s">
        <v>35</v>
      </c>
      <c r="G179" t="s">
        <v>36</v>
      </c>
      <c r="H179" t="s">
        <v>37</v>
      </c>
      <c r="I179" t="s">
        <v>104</v>
      </c>
      <c r="J179" t="s">
        <v>105</v>
      </c>
      <c r="K179">
        <v>8</v>
      </c>
      <c r="L179" t="s">
        <v>40</v>
      </c>
      <c r="M179">
        <v>20</v>
      </c>
      <c r="N179" t="s">
        <v>106</v>
      </c>
      <c r="O179" t="s">
        <v>107</v>
      </c>
      <c r="P179" t="s">
        <v>108</v>
      </c>
      <c r="Q179">
        <v>3000</v>
      </c>
      <c r="R179" t="s">
        <v>261</v>
      </c>
      <c r="S179">
        <v>3511</v>
      </c>
      <c r="T179" t="s">
        <v>324</v>
      </c>
      <c r="U179">
        <v>0</v>
      </c>
      <c r="V179" t="s">
        <v>46</v>
      </c>
      <c r="W179" s="8">
        <v>14370275.359999999</v>
      </c>
      <c r="X179" s="8">
        <v>14000000</v>
      </c>
      <c r="Y179" s="8">
        <v>14370275.359999999</v>
      </c>
      <c r="Z179" s="8">
        <v>14370275.359999999</v>
      </c>
      <c r="AA179" s="8">
        <v>14370275.359999999</v>
      </c>
      <c r="AB179" s="8">
        <f t="shared" si="20"/>
        <v>0</v>
      </c>
      <c r="AC179" s="8">
        <v>14370275.359999999</v>
      </c>
      <c r="AD179" s="8">
        <v>14370275.359999999</v>
      </c>
      <c r="AE179" s="9">
        <v>0</v>
      </c>
      <c r="AF179" s="18">
        <v>0</v>
      </c>
      <c r="AG179" s="18">
        <v>825065.76</v>
      </c>
      <c r="AH179" s="18">
        <v>3539180.8600006998</v>
      </c>
      <c r="AI179" s="10">
        <f t="shared" si="21"/>
        <v>18734521.980000697</v>
      </c>
    </row>
    <row r="180" spans="1:35" ht="14.65" hidden="1" customHeight="1" x14ac:dyDescent="0.3">
      <c r="A180" t="str">
        <f t="shared" si="19"/>
        <v>1.1-00-2101_218001_21133610</v>
      </c>
      <c r="B180" t="s">
        <v>32</v>
      </c>
      <c r="C180" s="7" t="s">
        <v>33</v>
      </c>
      <c r="D180" s="34" t="s">
        <v>486</v>
      </c>
      <c r="E180" t="s">
        <v>34</v>
      </c>
      <c r="F180" t="s">
        <v>35</v>
      </c>
      <c r="G180" t="s">
        <v>245</v>
      </c>
      <c r="H180" t="s">
        <v>246</v>
      </c>
      <c r="I180" t="s">
        <v>127</v>
      </c>
      <c r="J180" t="s">
        <v>128</v>
      </c>
      <c r="K180">
        <v>8</v>
      </c>
      <c r="L180" t="s">
        <v>40</v>
      </c>
      <c r="M180">
        <v>1</v>
      </c>
      <c r="N180" t="s">
        <v>247</v>
      </c>
      <c r="O180" t="s">
        <v>248</v>
      </c>
      <c r="P180" t="s">
        <v>249</v>
      </c>
      <c r="Q180">
        <v>3000</v>
      </c>
      <c r="R180" t="s">
        <v>261</v>
      </c>
      <c r="S180">
        <v>3361</v>
      </c>
      <c r="T180" t="s">
        <v>286</v>
      </c>
      <c r="U180">
        <v>0</v>
      </c>
      <c r="V180" t="s">
        <v>46</v>
      </c>
      <c r="W180" s="8">
        <v>17278465.109999999</v>
      </c>
      <c r="X180" s="8">
        <v>7000000</v>
      </c>
      <c r="Y180" s="8">
        <v>17278465.109999999</v>
      </c>
      <c r="Z180" s="8">
        <v>17157569.91</v>
      </c>
      <c r="AA180" s="8">
        <v>17029969.91</v>
      </c>
      <c r="AB180" s="8">
        <f t="shared" si="20"/>
        <v>127600</v>
      </c>
      <c r="AC180" s="8">
        <v>17029969.91</v>
      </c>
      <c r="AD180" s="8">
        <v>17029969.91</v>
      </c>
      <c r="AE180" s="9">
        <v>0</v>
      </c>
      <c r="AF180" s="8">
        <v>0</v>
      </c>
      <c r="AG180" s="8">
        <v>0</v>
      </c>
      <c r="AH180" s="8">
        <v>2855398</v>
      </c>
      <c r="AI180" s="10">
        <f t="shared" si="21"/>
        <v>20133863.109999999</v>
      </c>
    </row>
    <row r="181" spans="1:35" ht="14.65" hidden="1" customHeight="1" x14ac:dyDescent="0.3">
      <c r="A181" t="str">
        <f t="shared" si="19"/>
        <v>1.1-00-2105_218012_212132510</v>
      </c>
      <c r="B181" t="s">
        <v>32</v>
      </c>
      <c r="C181" s="7" t="s">
        <v>33</v>
      </c>
      <c r="D181" s="34" t="s">
        <v>486</v>
      </c>
      <c r="E181" t="s">
        <v>34</v>
      </c>
      <c r="F181" t="s">
        <v>35</v>
      </c>
      <c r="G181" t="s">
        <v>36</v>
      </c>
      <c r="H181" t="s">
        <v>37</v>
      </c>
      <c r="I181" t="s">
        <v>38</v>
      </c>
      <c r="J181" t="s">
        <v>39</v>
      </c>
      <c r="K181">
        <v>8</v>
      </c>
      <c r="L181" t="s">
        <v>40</v>
      </c>
      <c r="M181">
        <v>21</v>
      </c>
      <c r="N181" t="s">
        <v>150</v>
      </c>
      <c r="O181" t="s">
        <v>42</v>
      </c>
      <c r="P181" t="s">
        <v>43</v>
      </c>
      <c r="Q181">
        <v>3000</v>
      </c>
      <c r="R181" t="s">
        <v>261</v>
      </c>
      <c r="S181">
        <v>3251</v>
      </c>
      <c r="T181" t="s">
        <v>263</v>
      </c>
      <c r="U181">
        <v>0</v>
      </c>
      <c r="V181" t="s">
        <v>46</v>
      </c>
      <c r="W181" s="8">
        <v>12010484.58</v>
      </c>
      <c r="X181" s="8">
        <v>0</v>
      </c>
      <c r="Y181" s="8">
        <v>12010484.58</v>
      </c>
      <c r="Z181" s="8">
        <v>12010484.58</v>
      </c>
      <c r="AA181" s="8">
        <v>12010484.58</v>
      </c>
      <c r="AB181" s="8">
        <f t="shared" si="20"/>
        <v>0</v>
      </c>
      <c r="AC181" s="8">
        <v>11812959.779999999</v>
      </c>
      <c r="AD181" s="8">
        <v>10706394</v>
      </c>
      <c r="AE181" s="9">
        <v>0</v>
      </c>
      <c r="AF181" s="8">
        <v>0</v>
      </c>
      <c r="AG181" s="8">
        <v>0</v>
      </c>
      <c r="AH181" s="8">
        <v>2529081.1800000002</v>
      </c>
      <c r="AI181" s="10">
        <f t="shared" si="21"/>
        <v>14539565.76</v>
      </c>
    </row>
    <row r="182" spans="1:35" ht="14.65" hidden="1" customHeight="1" x14ac:dyDescent="0.3">
      <c r="A182" t="str">
        <f t="shared" si="19"/>
        <v>2.5-02-2107_216016_213131110</v>
      </c>
      <c r="B182" t="s">
        <v>195</v>
      </c>
      <c r="C182" s="39" t="s">
        <v>196</v>
      </c>
      <c r="D182" s="34" t="s">
        <v>486</v>
      </c>
      <c r="E182" t="s">
        <v>34</v>
      </c>
      <c r="F182" t="s">
        <v>35</v>
      </c>
      <c r="G182" t="s">
        <v>125</v>
      </c>
      <c r="H182" t="s">
        <v>126</v>
      </c>
      <c r="I182" t="s">
        <v>175</v>
      </c>
      <c r="J182" t="s">
        <v>176</v>
      </c>
      <c r="K182">
        <v>6</v>
      </c>
      <c r="L182" t="s">
        <v>113</v>
      </c>
      <c r="M182">
        <v>31</v>
      </c>
      <c r="N182" t="s">
        <v>215</v>
      </c>
      <c r="O182" t="s">
        <v>216</v>
      </c>
      <c r="P182" t="s">
        <v>217</v>
      </c>
      <c r="Q182">
        <v>3000</v>
      </c>
      <c r="R182" t="s">
        <v>261</v>
      </c>
      <c r="S182">
        <v>3111</v>
      </c>
      <c r="T182" t="s">
        <v>262</v>
      </c>
      <c r="U182">
        <v>0</v>
      </c>
      <c r="V182" t="s">
        <v>46</v>
      </c>
      <c r="W182" s="8">
        <v>69000000</v>
      </c>
      <c r="X182" s="8">
        <v>69000000</v>
      </c>
      <c r="Y182" s="8">
        <v>71688304.260000005</v>
      </c>
      <c r="Z182" s="8">
        <v>71688304.260000005</v>
      </c>
      <c r="AA182" s="8">
        <v>71688304.260000005</v>
      </c>
      <c r="AB182" s="8">
        <f t="shared" si="20"/>
        <v>0</v>
      </c>
      <c r="AC182" s="8">
        <v>71688304.260000005</v>
      </c>
      <c r="AD182" s="8">
        <v>71688304.260000005</v>
      </c>
      <c r="AE182" s="17">
        <v>-2688304.2600000054</v>
      </c>
      <c r="AF182" s="8">
        <v>0</v>
      </c>
      <c r="AG182" s="8">
        <v>4588304.26</v>
      </c>
      <c r="AH182" s="8">
        <v>1100000</v>
      </c>
      <c r="AI182" s="10">
        <f t="shared" si="21"/>
        <v>74688304.260000005</v>
      </c>
    </row>
    <row r="183" spans="1:35" ht="14.65" hidden="1" customHeight="1" x14ac:dyDescent="0.3">
      <c r="A183" t="str">
        <f t="shared" si="19"/>
        <v>1.1-00-2105_218012_212134810</v>
      </c>
      <c r="B183" t="s">
        <v>32</v>
      </c>
      <c r="C183" s="7" t="s">
        <v>33</v>
      </c>
      <c r="D183" s="34" t="s">
        <v>486</v>
      </c>
      <c r="E183" t="s">
        <v>34</v>
      </c>
      <c r="F183" t="s">
        <v>35</v>
      </c>
      <c r="G183" t="s">
        <v>36</v>
      </c>
      <c r="H183" t="s">
        <v>37</v>
      </c>
      <c r="I183" t="s">
        <v>38</v>
      </c>
      <c r="J183" t="s">
        <v>39</v>
      </c>
      <c r="K183">
        <v>8</v>
      </c>
      <c r="L183" t="s">
        <v>40</v>
      </c>
      <c r="M183">
        <v>21</v>
      </c>
      <c r="N183" t="s">
        <v>150</v>
      </c>
      <c r="O183" t="s">
        <v>42</v>
      </c>
      <c r="P183" t="s">
        <v>43</v>
      </c>
      <c r="Q183">
        <v>3000</v>
      </c>
      <c r="R183" t="s">
        <v>261</v>
      </c>
      <c r="S183">
        <v>3481</v>
      </c>
      <c r="T183" t="s">
        <v>323</v>
      </c>
      <c r="U183">
        <v>0</v>
      </c>
      <c r="V183" t="s">
        <v>46</v>
      </c>
      <c r="W183" s="8">
        <v>477316.5</v>
      </c>
      <c r="X183" s="8">
        <v>70000</v>
      </c>
      <c r="Y183" s="8">
        <v>726484.35</v>
      </c>
      <c r="Z183" s="8">
        <v>477316.5</v>
      </c>
      <c r="AA183" s="8">
        <v>394287.24</v>
      </c>
      <c r="AB183" s="8">
        <f t="shared" si="20"/>
        <v>83029.260000000009</v>
      </c>
      <c r="AC183" s="8">
        <v>394287.24</v>
      </c>
      <c r="AD183" s="16">
        <v>394287.24</v>
      </c>
      <c r="AE183" s="16">
        <v>-249167.84999999998</v>
      </c>
      <c r="AF183" s="18">
        <v>0</v>
      </c>
      <c r="AG183" s="18">
        <v>249167.85</v>
      </c>
      <c r="AH183" s="38">
        <v>889365.66</v>
      </c>
      <c r="AI183" s="10">
        <f t="shared" si="21"/>
        <v>1615850.01</v>
      </c>
    </row>
    <row r="184" spans="1:35" ht="14.65" hidden="1" customHeight="1" x14ac:dyDescent="0.3">
      <c r="A184" t="str">
        <f t="shared" si="19"/>
        <v>1.6-03-2118_212038_216032610</v>
      </c>
      <c r="B184" s="13" t="s">
        <v>85</v>
      </c>
      <c r="C184" s="13" t="s">
        <v>86</v>
      </c>
      <c r="D184" s="34" t="s">
        <v>486</v>
      </c>
      <c r="E184" s="13" t="s">
        <v>34</v>
      </c>
      <c r="F184" s="13" t="s">
        <v>35</v>
      </c>
      <c r="G184" s="13" t="s">
        <v>87</v>
      </c>
      <c r="H184" s="13" t="s">
        <v>88</v>
      </c>
      <c r="I184" s="13" t="s">
        <v>89</v>
      </c>
      <c r="J184" s="13" t="s">
        <v>90</v>
      </c>
      <c r="K184" s="13">
        <v>2</v>
      </c>
      <c r="L184" s="13" t="s">
        <v>91</v>
      </c>
      <c r="M184" s="13">
        <v>60</v>
      </c>
      <c r="N184" s="13" t="s">
        <v>92</v>
      </c>
      <c r="O184" s="13" t="s">
        <v>93</v>
      </c>
      <c r="P184" s="13" t="s">
        <v>94</v>
      </c>
      <c r="Q184" s="13">
        <v>3000</v>
      </c>
      <c r="R184" s="13" t="s">
        <v>261</v>
      </c>
      <c r="S184" s="13">
        <v>3261</v>
      </c>
      <c r="T184" s="13" t="s">
        <v>275</v>
      </c>
      <c r="U184" s="13">
        <v>0</v>
      </c>
      <c r="V184" s="13" t="s">
        <v>46</v>
      </c>
      <c r="W184" s="14">
        <v>0</v>
      </c>
      <c r="X184" s="14">
        <v>0</v>
      </c>
      <c r="Y184" s="14">
        <v>89230.91</v>
      </c>
      <c r="Z184" s="14">
        <v>89230.91</v>
      </c>
      <c r="AA184" s="14">
        <v>0</v>
      </c>
      <c r="AB184" s="8">
        <f t="shared" si="20"/>
        <v>89230.91</v>
      </c>
      <c r="AC184" s="14">
        <v>0</v>
      </c>
      <c r="AD184" s="14">
        <v>0</v>
      </c>
      <c r="AE184" s="14">
        <v>-89230.91</v>
      </c>
      <c r="AF184" s="14">
        <v>0</v>
      </c>
      <c r="AG184" s="14">
        <v>0</v>
      </c>
      <c r="AH184" s="14">
        <v>29230.91</v>
      </c>
      <c r="AI184" s="10">
        <f t="shared" si="21"/>
        <v>29230.91</v>
      </c>
    </row>
    <row r="185" spans="1:35" ht="14.45" hidden="1" x14ac:dyDescent="0.3">
      <c r="A185" t="str">
        <f t="shared" si="19"/>
        <v>1.1-00-2105_218012_212132210</v>
      </c>
      <c r="B185" t="s">
        <v>32</v>
      </c>
      <c r="C185" s="7" t="s">
        <v>33</v>
      </c>
      <c r="D185" s="34" t="s">
        <v>486</v>
      </c>
      <c r="E185" t="s">
        <v>34</v>
      </c>
      <c r="F185" t="s">
        <v>35</v>
      </c>
      <c r="G185" t="s">
        <v>36</v>
      </c>
      <c r="H185" t="s">
        <v>37</v>
      </c>
      <c r="I185" t="s">
        <v>38</v>
      </c>
      <c r="J185" t="s">
        <v>39</v>
      </c>
      <c r="K185">
        <v>8</v>
      </c>
      <c r="L185" t="s">
        <v>40</v>
      </c>
      <c r="M185">
        <v>21</v>
      </c>
      <c r="N185" t="s">
        <v>150</v>
      </c>
      <c r="O185" t="s">
        <v>42</v>
      </c>
      <c r="P185" t="s">
        <v>43</v>
      </c>
      <c r="Q185">
        <v>3000</v>
      </c>
      <c r="R185" t="s">
        <v>261</v>
      </c>
      <c r="S185">
        <v>3221</v>
      </c>
      <c r="T185" t="s">
        <v>269</v>
      </c>
      <c r="U185">
        <v>0</v>
      </c>
      <c r="V185" t="s">
        <v>46</v>
      </c>
      <c r="W185" s="8">
        <v>2080446.87</v>
      </c>
      <c r="X185" s="8">
        <v>2080088.87</v>
      </c>
      <c r="Y185" s="8">
        <v>2080446.87</v>
      </c>
      <c r="Z185" s="8">
        <v>2080446.87</v>
      </c>
      <c r="AA185" s="8">
        <v>1782566.63</v>
      </c>
      <c r="AB185" s="8">
        <f t="shared" si="20"/>
        <v>297880.24000000022</v>
      </c>
      <c r="AC185" s="8">
        <v>1565946.63</v>
      </c>
      <c r="AD185" s="8">
        <v>1555946.63</v>
      </c>
      <c r="AE185" s="9">
        <v>0</v>
      </c>
      <c r="AF185" s="8">
        <v>0</v>
      </c>
      <c r="AG185" s="8">
        <v>0</v>
      </c>
      <c r="AH185" s="8">
        <v>17922</v>
      </c>
      <c r="AI185" s="10">
        <f t="shared" si="21"/>
        <v>2098368.87</v>
      </c>
    </row>
    <row r="186" spans="1:35" ht="14.65" hidden="1" customHeight="1" x14ac:dyDescent="0.3">
      <c r="A186" t="str">
        <f t="shared" si="19"/>
        <v>1.1-00-2102_216008_211235710</v>
      </c>
      <c r="B186" t="s">
        <v>32</v>
      </c>
      <c r="C186" s="7" t="s">
        <v>33</v>
      </c>
      <c r="D186" s="34" t="s">
        <v>486</v>
      </c>
      <c r="E186" t="s">
        <v>109</v>
      </c>
      <c r="F186" t="s">
        <v>110</v>
      </c>
      <c r="G186" t="s">
        <v>111</v>
      </c>
      <c r="H186" t="s">
        <v>112</v>
      </c>
      <c r="I186" t="s">
        <v>68</v>
      </c>
      <c r="J186" t="s">
        <v>69</v>
      </c>
      <c r="K186">
        <v>6</v>
      </c>
      <c r="L186" t="s">
        <v>113</v>
      </c>
      <c r="M186">
        <v>12</v>
      </c>
      <c r="N186" t="s">
        <v>114</v>
      </c>
      <c r="O186" t="s">
        <v>115</v>
      </c>
      <c r="P186" t="s">
        <v>116</v>
      </c>
      <c r="Q186">
        <v>3000</v>
      </c>
      <c r="R186" t="s">
        <v>261</v>
      </c>
      <c r="S186">
        <v>3571</v>
      </c>
      <c r="T186" t="s">
        <v>329</v>
      </c>
      <c r="U186">
        <v>0</v>
      </c>
      <c r="V186" t="s">
        <v>46</v>
      </c>
      <c r="W186" s="8">
        <v>-44050</v>
      </c>
      <c r="X186" s="8">
        <v>100000</v>
      </c>
      <c r="Y186" s="8">
        <v>-44050</v>
      </c>
      <c r="Z186" s="8">
        <v>2350</v>
      </c>
      <c r="AA186" s="8">
        <v>2350</v>
      </c>
      <c r="AB186" s="8">
        <f t="shared" si="20"/>
        <v>0</v>
      </c>
      <c r="AC186" s="8">
        <v>2350</v>
      </c>
      <c r="AD186" s="8">
        <v>2350</v>
      </c>
      <c r="AE186" s="9">
        <v>0</v>
      </c>
      <c r="AF186" s="8">
        <v>0</v>
      </c>
      <c r="AG186" s="8">
        <v>0</v>
      </c>
      <c r="AH186" s="8">
        <v>2350</v>
      </c>
      <c r="AI186" s="10">
        <f t="shared" si="21"/>
        <v>-41700</v>
      </c>
    </row>
    <row r="187" spans="1:35" ht="14.65" hidden="1" customHeight="1" x14ac:dyDescent="0.3">
      <c r="A187" t="str">
        <f t="shared" si="19"/>
        <v>2.6-06-2104_218011_211939210</v>
      </c>
      <c r="B187" t="s">
        <v>51</v>
      </c>
      <c r="C187" s="39" t="s">
        <v>52</v>
      </c>
      <c r="D187" s="34" t="s">
        <v>486</v>
      </c>
      <c r="E187" t="s">
        <v>34</v>
      </c>
      <c r="F187" t="s">
        <v>35</v>
      </c>
      <c r="G187" t="s">
        <v>36</v>
      </c>
      <c r="H187" t="s">
        <v>37</v>
      </c>
      <c r="I187" t="s">
        <v>104</v>
      </c>
      <c r="J187" t="s">
        <v>105</v>
      </c>
      <c r="K187">
        <v>8</v>
      </c>
      <c r="L187" t="s">
        <v>40</v>
      </c>
      <c r="M187">
        <v>19</v>
      </c>
      <c r="N187" t="s">
        <v>268</v>
      </c>
      <c r="O187" t="s">
        <v>107</v>
      </c>
      <c r="P187" t="s">
        <v>108</v>
      </c>
      <c r="Q187">
        <v>3000</v>
      </c>
      <c r="R187" t="s">
        <v>261</v>
      </c>
      <c r="S187">
        <v>3921</v>
      </c>
      <c r="T187" t="s">
        <v>285</v>
      </c>
      <c r="U187">
        <v>0</v>
      </c>
      <c r="V187" t="s">
        <v>46</v>
      </c>
      <c r="W187" s="8">
        <v>0</v>
      </c>
      <c r="X187" s="8">
        <v>0</v>
      </c>
      <c r="Y187" s="8">
        <v>581137.16</v>
      </c>
      <c r="Z187" s="8">
        <v>581137.16</v>
      </c>
      <c r="AA187" s="8">
        <v>581137.16</v>
      </c>
      <c r="AB187" s="8">
        <f t="shared" si="20"/>
        <v>0</v>
      </c>
      <c r="AC187" s="8">
        <v>581137.16</v>
      </c>
      <c r="AD187" s="8">
        <v>581137.16</v>
      </c>
      <c r="AE187" s="9">
        <v>-581137.16</v>
      </c>
      <c r="AF187" s="8">
        <v>0</v>
      </c>
      <c r="AG187" s="8">
        <v>579623.12999999989</v>
      </c>
      <c r="AH187" s="8">
        <v>1514.03</v>
      </c>
      <c r="AI187" s="10">
        <f t="shared" si="21"/>
        <v>581137.15999999992</v>
      </c>
    </row>
    <row r="188" spans="1:35" ht="14.65" hidden="1" customHeight="1" x14ac:dyDescent="0.3">
      <c r="A188" t="str">
        <f t="shared" si="19"/>
        <v>2.6-05-2104_218011_211939210</v>
      </c>
      <c r="B188" t="s">
        <v>200</v>
      </c>
      <c r="C188" s="39" t="s">
        <v>201</v>
      </c>
      <c r="D188" s="34" t="s">
        <v>486</v>
      </c>
      <c r="E188" t="s">
        <v>34</v>
      </c>
      <c r="F188" t="s">
        <v>35</v>
      </c>
      <c r="G188" t="s">
        <v>36</v>
      </c>
      <c r="H188" t="s">
        <v>37</v>
      </c>
      <c r="I188" t="s">
        <v>104</v>
      </c>
      <c r="J188" t="s">
        <v>105</v>
      </c>
      <c r="K188">
        <v>8</v>
      </c>
      <c r="L188" t="s">
        <v>40</v>
      </c>
      <c r="M188">
        <v>19</v>
      </c>
      <c r="N188" t="s">
        <v>268</v>
      </c>
      <c r="O188" t="s">
        <v>107</v>
      </c>
      <c r="P188" t="s">
        <v>108</v>
      </c>
      <c r="Q188">
        <v>3000</v>
      </c>
      <c r="R188" t="s">
        <v>261</v>
      </c>
      <c r="S188">
        <v>3921</v>
      </c>
      <c r="T188" t="s">
        <v>285</v>
      </c>
      <c r="U188">
        <v>0</v>
      </c>
      <c r="V188" t="s">
        <v>46</v>
      </c>
      <c r="W188" s="8">
        <v>0</v>
      </c>
      <c r="X188" s="8">
        <v>0</v>
      </c>
      <c r="Y188" s="8">
        <v>2789.95</v>
      </c>
      <c r="Z188" s="8">
        <v>2789.95</v>
      </c>
      <c r="AA188" s="8">
        <v>2789.95</v>
      </c>
      <c r="AB188" s="8">
        <f t="shared" si="20"/>
        <v>0</v>
      </c>
      <c r="AC188" s="8">
        <v>2789.95</v>
      </c>
      <c r="AD188" s="8">
        <v>2789.95</v>
      </c>
      <c r="AE188" s="9">
        <v>-2789.95</v>
      </c>
      <c r="AF188" s="8">
        <v>0</v>
      </c>
      <c r="AG188" s="8">
        <v>2390.9300000000003</v>
      </c>
      <c r="AH188" s="8">
        <v>399.02</v>
      </c>
      <c r="AI188" s="10">
        <f t="shared" si="21"/>
        <v>2789.9500000000003</v>
      </c>
    </row>
    <row r="189" spans="1:35" ht="14.65" hidden="1" customHeight="1" x14ac:dyDescent="0.3">
      <c r="A189" t="str">
        <f t="shared" si="19"/>
        <v>2.5-01-2004_218011_211939210</v>
      </c>
      <c r="B189" t="s">
        <v>300</v>
      </c>
      <c r="C189" s="39" t="s">
        <v>301</v>
      </c>
      <c r="D189" s="34" t="s">
        <v>486</v>
      </c>
      <c r="E189" t="s">
        <v>34</v>
      </c>
      <c r="F189" t="s">
        <v>35</v>
      </c>
      <c r="G189" t="s">
        <v>36</v>
      </c>
      <c r="H189" t="s">
        <v>37</v>
      </c>
      <c r="I189" t="s">
        <v>104</v>
      </c>
      <c r="J189" t="s">
        <v>105</v>
      </c>
      <c r="K189">
        <v>8</v>
      </c>
      <c r="L189" t="s">
        <v>40</v>
      </c>
      <c r="M189">
        <v>19</v>
      </c>
      <c r="N189" t="s">
        <v>268</v>
      </c>
      <c r="O189" t="s">
        <v>107</v>
      </c>
      <c r="P189" t="s">
        <v>108</v>
      </c>
      <c r="Q189">
        <v>3000</v>
      </c>
      <c r="R189" t="s">
        <v>261</v>
      </c>
      <c r="S189">
        <v>3921</v>
      </c>
      <c r="T189" t="s">
        <v>285</v>
      </c>
      <c r="U189">
        <v>0</v>
      </c>
      <c r="V189" t="s">
        <v>46</v>
      </c>
      <c r="W189" s="8">
        <v>382252.78</v>
      </c>
      <c r="X189" s="8">
        <v>0</v>
      </c>
      <c r="Y189" s="8">
        <v>382262.78</v>
      </c>
      <c r="Z189" s="8">
        <v>382262.78</v>
      </c>
      <c r="AA189" s="8">
        <v>382262.78</v>
      </c>
      <c r="AB189" s="8">
        <f t="shared" si="20"/>
        <v>0</v>
      </c>
      <c r="AC189" s="8">
        <v>382262.78</v>
      </c>
      <c r="AD189" s="8">
        <v>382262.78</v>
      </c>
      <c r="AE189" s="9">
        <v>-10</v>
      </c>
      <c r="AF189" s="8">
        <v>0</v>
      </c>
      <c r="AG189" s="8">
        <v>0</v>
      </c>
      <c r="AH189" s="8">
        <v>10</v>
      </c>
      <c r="AI189" s="10">
        <f t="shared" si="21"/>
        <v>382262.78</v>
      </c>
    </row>
    <row r="190" spans="1:35" ht="14.65" hidden="1" customHeight="1" x14ac:dyDescent="0.3">
      <c r="A190" t="str">
        <f t="shared" si="19"/>
        <v>1.1-00-2105_218012_212131110</v>
      </c>
      <c r="B190" t="s">
        <v>32</v>
      </c>
      <c r="C190" s="7" t="s">
        <v>33</v>
      </c>
      <c r="D190" s="34" t="s">
        <v>486</v>
      </c>
      <c r="E190" t="s">
        <v>34</v>
      </c>
      <c r="F190" t="s">
        <v>35</v>
      </c>
      <c r="G190" t="s">
        <v>36</v>
      </c>
      <c r="H190" t="s">
        <v>37</v>
      </c>
      <c r="I190" t="s">
        <v>38</v>
      </c>
      <c r="J190" t="s">
        <v>39</v>
      </c>
      <c r="K190">
        <v>8</v>
      </c>
      <c r="L190" t="s">
        <v>40</v>
      </c>
      <c r="M190">
        <v>21</v>
      </c>
      <c r="N190" t="s">
        <v>150</v>
      </c>
      <c r="O190" t="s">
        <v>42</v>
      </c>
      <c r="P190" t="s">
        <v>43</v>
      </c>
      <c r="Q190">
        <v>3000</v>
      </c>
      <c r="R190" t="s">
        <v>261</v>
      </c>
      <c r="S190">
        <v>3111</v>
      </c>
      <c r="T190" t="s">
        <v>262</v>
      </c>
      <c r="U190">
        <v>0</v>
      </c>
      <c r="V190" t="s">
        <v>46</v>
      </c>
      <c r="W190" s="8">
        <v>6197047.8099999996</v>
      </c>
      <c r="X190" s="8">
        <v>4300000</v>
      </c>
      <c r="Y190" s="8">
        <v>6197047.8099999996</v>
      </c>
      <c r="Z190" s="8">
        <v>6197047.8099999996</v>
      </c>
      <c r="AA190" s="8">
        <v>4458120.01</v>
      </c>
      <c r="AB190" s="8">
        <f t="shared" si="20"/>
        <v>1738927.7999999998</v>
      </c>
      <c r="AC190" s="8">
        <v>4458120.01</v>
      </c>
      <c r="AD190" s="8">
        <v>4458120.01</v>
      </c>
      <c r="AE190" s="9">
        <v>0</v>
      </c>
      <c r="AF190" s="8">
        <v>0</v>
      </c>
      <c r="AG190" s="8">
        <v>0</v>
      </c>
      <c r="AH190" s="8">
        <v>0</v>
      </c>
      <c r="AI190" s="10">
        <f t="shared" si="21"/>
        <v>6197047.8099999996</v>
      </c>
    </row>
    <row r="191" spans="1:35" ht="14.65" hidden="1" customHeight="1" x14ac:dyDescent="0.3">
      <c r="A191" t="str">
        <f t="shared" si="19"/>
        <v>1.1-00-2105_218012_212131410</v>
      </c>
      <c r="B191" t="s">
        <v>32</v>
      </c>
      <c r="C191" s="7" t="s">
        <v>33</v>
      </c>
      <c r="D191" s="34" t="s">
        <v>486</v>
      </c>
      <c r="E191" t="s">
        <v>34</v>
      </c>
      <c r="F191" t="s">
        <v>35</v>
      </c>
      <c r="G191" t="s">
        <v>36</v>
      </c>
      <c r="H191" t="s">
        <v>37</v>
      </c>
      <c r="I191" t="s">
        <v>38</v>
      </c>
      <c r="J191" t="s">
        <v>39</v>
      </c>
      <c r="K191">
        <v>8</v>
      </c>
      <c r="L191" t="s">
        <v>40</v>
      </c>
      <c r="M191">
        <v>21</v>
      </c>
      <c r="N191" t="s">
        <v>150</v>
      </c>
      <c r="O191" t="s">
        <v>42</v>
      </c>
      <c r="P191" t="s">
        <v>43</v>
      </c>
      <c r="Q191">
        <v>3000</v>
      </c>
      <c r="R191" t="s">
        <v>261</v>
      </c>
      <c r="S191">
        <v>3141</v>
      </c>
      <c r="T191" t="s">
        <v>264</v>
      </c>
      <c r="U191">
        <v>0</v>
      </c>
      <c r="V191" t="s">
        <v>46</v>
      </c>
      <c r="W191" s="8">
        <v>1043600</v>
      </c>
      <c r="X191" s="8">
        <v>1300000</v>
      </c>
      <c r="Y191" s="8">
        <v>1043600</v>
      </c>
      <c r="Z191" s="8">
        <v>1043600</v>
      </c>
      <c r="AA191" s="8">
        <v>529172.14</v>
      </c>
      <c r="AB191" s="8">
        <f t="shared" si="20"/>
        <v>514427.86</v>
      </c>
      <c r="AC191" s="8">
        <v>529172.14</v>
      </c>
      <c r="AD191" s="8">
        <v>433315.46</v>
      </c>
      <c r="AE191" s="9">
        <v>0</v>
      </c>
      <c r="AF191" s="8">
        <v>0</v>
      </c>
      <c r="AG191" s="8">
        <v>0</v>
      </c>
      <c r="AH191" s="8">
        <v>0</v>
      </c>
      <c r="AI191" s="10">
        <f t="shared" si="21"/>
        <v>1043600</v>
      </c>
    </row>
    <row r="192" spans="1:35" ht="14.65" hidden="1" customHeight="1" x14ac:dyDescent="0.3">
      <c r="A192" t="str">
        <f t="shared" si="19"/>
        <v>1.1-00-2101_218003_21531410</v>
      </c>
      <c r="B192" t="s">
        <v>32</v>
      </c>
      <c r="C192" s="7" t="s">
        <v>33</v>
      </c>
      <c r="D192" s="34" t="s">
        <v>486</v>
      </c>
      <c r="E192" t="s">
        <v>143</v>
      </c>
      <c r="F192" t="s">
        <v>144</v>
      </c>
      <c r="G192" t="s">
        <v>125</v>
      </c>
      <c r="H192" t="s">
        <v>126</v>
      </c>
      <c r="I192" t="s">
        <v>127</v>
      </c>
      <c r="J192" t="s">
        <v>128</v>
      </c>
      <c r="K192">
        <v>8</v>
      </c>
      <c r="L192" t="s">
        <v>40</v>
      </c>
      <c r="M192">
        <v>5</v>
      </c>
      <c r="N192" t="s">
        <v>145</v>
      </c>
      <c r="O192" t="s">
        <v>146</v>
      </c>
      <c r="P192" t="s">
        <v>147</v>
      </c>
      <c r="Q192">
        <v>3000</v>
      </c>
      <c r="R192" t="s">
        <v>261</v>
      </c>
      <c r="S192">
        <v>3141</v>
      </c>
      <c r="T192" t="s">
        <v>264</v>
      </c>
      <c r="U192">
        <v>0</v>
      </c>
      <c r="V192" t="s">
        <v>46</v>
      </c>
      <c r="W192" s="8">
        <v>1875945.12</v>
      </c>
      <c r="X192" s="8">
        <v>2000000</v>
      </c>
      <c r="Y192" s="8">
        <v>1875945.12</v>
      </c>
      <c r="Z192" s="8">
        <v>1875945.12</v>
      </c>
      <c r="AA192" s="8">
        <v>1845945.12</v>
      </c>
      <c r="AB192" s="8">
        <f t="shared" si="20"/>
        <v>30000</v>
      </c>
      <c r="AC192" s="8">
        <v>1514572.56</v>
      </c>
      <c r="AD192" s="8">
        <v>168285.84</v>
      </c>
      <c r="AE192" s="9">
        <v>0</v>
      </c>
      <c r="AF192" s="8">
        <v>0</v>
      </c>
      <c r="AG192" s="8">
        <v>0</v>
      </c>
      <c r="AH192" s="8">
        <v>0</v>
      </c>
      <c r="AI192" s="10">
        <f t="shared" si="21"/>
        <v>1875945.12</v>
      </c>
    </row>
    <row r="193" spans="1:35" ht="14.65" hidden="1" customHeight="1" x14ac:dyDescent="0.3">
      <c r="A193" t="str">
        <f t="shared" si="19"/>
        <v>1.1-00-2105_218012_212131610</v>
      </c>
      <c r="B193" t="s">
        <v>32</v>
      </c>
      <c r="C193" s="7" t="s">
        <v>33</v>
      </c>
      <c r="D193" s="34" t="s">
        <v>486</v>
      </c>
      <c r="E193" t="s">
        <v>34</v>
      </c>
      <c r="F193" t="s">
        <v>35</v>
      </c>
      <c r="G193" t="s">
        <v>36</v>
      </c>
      <c r="H193" t="s">
        <v>37</v>
      </c>
      <c r="I193" t="s">
        <v>38</v>
      </c>
      <c r="J193" t="s">
        <v>39</v>
      </c>
      <c r="K193">
        <v>8</v>
      </c>
      <c r="L193" t="s">
        <v>40</v>
      </c>
      <c r="M193">
        <v>21</v>
      </c>
      <c r="N193" t="s">
        <v>150</v>
      </c>
      <c r="O193" t="s">
        <v>42</v>
      </c>
      <c r="P193" t="s">
        <v>43</v>
      </c>
      <c r="Q193">
        <v>3000</v>
      </c>
      <c r="R193" t="s">
        <v>261</v>
      </c>
      <c r="S193">
        <v>3161</v>
      </c>
      <c r="T193" t="s">
        <v>265</v>
      </c>
      <c r="U193">
        <v>0</v>
      </c>
      <c r="V193" t="s">
        <v>46</v>
      </c>
      <c r="W193" s="8">
        <v>2438262</v>
      </c>
      <c r="X193" s="8">
        <v>2200000</v>
      </c>
      <c r="Y193" s="8">
        <v>2438262</v>
      </c>
      <c r="Z193" s="8">
        <v>2438262</v>
      </c>
      <c r="AA193" s="8">
        <v>2236248</v>
      </c>
      <c r="AB193" s="8">
        <f t="shared" si="20"/>
        <v>202014</v>
      </c>
      <c r="AC193" s="8">
        <v>1832220</v>
      </c>
      <c r="AD193" s="8">
        <v>1832220</v>
      </c>
      <c r="AE193" s="9">
        <v>0</v>
      </c>
      <c r="AF193" s="8">
        <v>0</v>
      </c>
      <c r="AG193" s="8">
        <v>0</v>
      </c>
      <c r="AH193" s="8">
        <v>0</v>
      </c>
      <c r="AI193" s="10">
        <f t="shared" si="21"/>
        <v>2438262</v>
      </c>
    </row>
    <row r="194" spans="1:35" ht="14.65" hidden="1" customHeight="1" x14ac:dyDescent="0.3">
      <c r="A194" t="str">
        <f t="shared" si="19"/>
        <v>1.1-00-2117_215035_215731810</v>
      </c>
      <c r="B194" t="s">
        <v>32</v>
      </c>
      <c r="C194" s="7" t="s">
        <v>33</v>
      </c>
      <c r="D194" s="34" t="s">
        <v>486</v>
      </c>
      <c r="E194" t="s">
        <v>117</v>
      </c>
      <c r="F194" t="s">
        <v>118</v>
      </c>
      <c r="G194" t="s">
        <v>111</v>
      </c>
      <c r="H194" t="s">
        <v>112</v>
      </c>
      <c r="I194" t="s">
        <v>119</v>
      </c>
      <c r="J194" t="s">
        <v>120</v>
      </c>
      <c r="K194">
        <v>5</v>
      </c>
      <c r="L194" t="s">
        <v>121</v>
      </c>
      <c r="M194">
        <v>57</v>
      </c>
      <c r="N194" t="s">
        <v>122</v>
      </c>
      <c r="O194" t="s">
        <v>123</v>
      </c>
      <c r="P194" t="s">
        <v>124</v>
      </c>
      <c r="Q194">
        <v>3000</v>
      </c>
      <c r="R194" t="s">
        <v>261</v>
      </c>
      <c r="S194">
        <v>3181</v>
      </c>
      <c r="T194" t="s">
        <v>266</v>
      </c>
      <c r="U194">
        <v>0</v>
      </c>
      <c r="V194" t="s">
        <v>46</v>
      </c>
      <c r="W194" s="8">
        <v>350.87</v>
      </c>
      <c r="X194" s="8">
        <v>0</v>
      </c>
      <c r="Y194" s="8">
        <v>350.87</v>
      </c>
      <c r="Z194" s="8">
        <v>350.87</v>
      </c>
      <c r="AA194" s="8">
        <v>350.87</v>
      </c>
      <c r="AB194" s="8">
        <f t="shared" si="20"/>
        <v>0</v>
      </c>
      <c r="AC194" s="8">
        <v>350.87</v>
      </c>
      <c r="AD194" s="8">
        <v>350.87</v>
      </c>
      <c r="AE194" s="9">
        <v>0</v>
      </c>
      <c r="AF194" s="8">
        <v>0</v>
      </c>
      <c r="AG194" s="8">
        <v>0</v>
      </c>
      <c r="AH194" s="8">
        <v>0</v>
      </c>
      <c r="AI194" s="10">
        <f t="shared" si="21"/>
        <v>350.87</v>
      </c>
    </row>
    <row r="195" spans="1:35" ht="14.65" hidden="1" customHeight="1" x14ac:dyDescent="0.3">
      <c r="A195" t="str">
        <f t="shared" si="19"/>
        <v>1.1-00-2108_213022_214031810</v>
      </c>
      <c r="B195" t="s">
        <v>32</v>
      </c>
      <c r="C195" s="7" t="s">
        <v>33</v>
      </c>
      <c r="D195" s="34" t="s">
        <v>486</v>
      </c>
      <c r="E195" t="s">
        <v>134</v>
      </c>
      <c r="F195" t="s">
        <v>135</v>
      </c>
      <c r="G195" t="s">
        <v>111</v>
      </c>
      <c r="H195" t="s">
        <v>112</v>
      </c>
      <c r="I195" t="s">
        <v>136</v>
      </c>
      <c r="J195" t="s">
        <v>137</v>
      </c>
      <c r="K195">
        <v>3</v>
      </c>
      <c r="L195" t="s">
        <v>138</v>
      </c>
      <c r="M195">
        <v>40</v>
      </c>
      <c r="N195" t="s">
        <v>267</v>
      </c>
      <c r="O195" t="s">
        <v>140</v>
      </c>
      <c r="P195" t="s">
        <v>141</v>
      </c>
      <c r="Q195">
        <v>3000</v>
      </c>
      <c r="R195" t="s">
        <v>261</v>
      </c>
      <c r="S195">
        <v>3181</v>
      </c>
      <c r="T195" t="s">
        <v>266</v>
      </c>
      <c r="U195">
        <v>0</v>
      </c>
      <c r="V195" t="s">
        <v>46</v>
      </c>
      <c r="W195" s="8">
        <v>3090</v>
      </c>
      <c r="X195" s="8">
        <v>10000</v>
      </c>
      <c r="Y195" s="8">
        <v>3090</v>
      </c>
      <c r="Z195" s="8">
        <v>3090</v>
      </c>
      <c r="AA195" s="8">
        <v>3090</v>
      </c>
      <c r="AB195" s="8">
        <f t="shared" si="20"/>
        <v>0</v>
      </c>
      <c r="AC195" s="8">
        <v>3090</v>
      </c>
      <c r="AD195" s="8">
        <v>3090</v>
      </c>
      <c r="AE195" s="9">
        <v>0</v>
      </c>
      <c r="AF195" s="8">
        <v>0</v>
      </c>
      <c r="AG195" s="8">
        <v>0</v>
      </c>
      <c r="AH195" s="8">
        <v>0</v>
      </c>
      <c r="AI195" s="10">
        <f t="shared" si="21"/>
        <v>3090</v>
      </c>
    </row>
    <row r="196" spans="1:35" ht="14.65" hidden="1" customHeight="1" x14ac:dyDescent="0.3">
      <c r="A196" t="str">
        <f t="shared" si="19"/>
        <v>1.1-00-2106_219013_212331810</v>
      </c>
      <c r="B196" t="s">
        <v>32</v>
      </c>
      <c r="C196" s="7" t="s">
        <v>33</v>
      </c>
      <c r="D196" s="34" t="s">
        <v>486</v>
      </c>
      <c r="E196" t="s">
        <v>164</v>
      </c>
      <c r="F196" t="s">
        <v>165</v>
      </c>
      <c r="G196" t="s">
        <v>166</v>
      </c>
      <c r="H196" t="s">
        <v>167</v>
      </c>
      <c r="I196" t="s">
        <v>168</v>
      </c>
      <c r="J196" t="s">
        <v>169</v>
      </c>
      <c r="K196">
        <v>9</v>
      </c>
      <c r="L196" t="s">
        <v>129</v>
      </c>
      <c r="M196">
        <v>23</v>
      </c>
      <c r="N196" t="s">
        <v>170</v>
      </c>
      <c r="O196" t="s">
        <v>171</v>
      </c>
      <c r="P196" t="s">
        <v>172</v>
      </c>
      <c r="Q196">
        <v>3000</v>
      </c>
      <c r="R196" t="s">
        <v>261</v>
      </c>
      <c r="S196">
        <v>3181</v>
      </c>
      <c r="T196" t="s">
        <v>266</v>
      </c>
      <c r="U196">
        <v>0</v>
      </c>
      <c r="V196" t="s">
        <v>46</v>
      </c>
      <c r="W196" s="8">
        <v>450.5</v>
      </c>
      <c r="X196" s="8">
        <v>0</v>
      </c>
      <c r="Y196" s="8">
        <v>450.5</v>
      </c>
      <c r="Z196" s="8">
        <v>450.5</v>
      </c>
      <c r="AA196" s="8">
        <v>450.5</v>
      </c>
      <c r="AB196" s="8">
        <f t="shared" si="20"/>
        <v>0</v>
      </c>
      <c r="AC196" s="8">
        <v>450.5</v>
      </c>
      <c r="AD196" s="8">
        <v>450.5</v>
      </c>
      <c r="AE196" s="9">
        <v>0</v>
      </c>
      <c r="AF196" s="8">
        <v>0</v>
      </c>
      <c r="AG196" s="8">
        <v>0</v>
      </c>
      <c r="AH196" s="8">
        <v>0</v>
      </c>
      <c r="AI196" s="10">
        <f t="shared" si="21"/>
        <v>450.5</v>
      </c>
    </row>
    <row r="197" spans="1:35" ht="14.65" hidden="1" customHeight="1" x14ac:dyDescent="0.3">
      <c r="A197" t="str">
        <f t="shared" si="19"/>
        <v>1.1-00-2104_218011_211931810</v>
      </c>
      <c r="B197" t="s">
        <v>32</v>
      </c>
      <c r="C197" s="7" t="s">
        <v>33</v>
      </c>
      <c r="D197" s="34" t="s">
        <v>486</v>
      </c>
      <c r="E197" t="s">
        <v>34</v>
      </c>
      <c r="F197" t="s">
        <v>35</v>
      </c>
      <c r="G197" t="s">
        <v>36</v>
      </c>
      <c r="H197" t="s">
        <v>37</v>
      </c>
      <c r="I197" t="s">
        <v>104</v>
      </c>
      <c r="J197" t="s">
        <v>105</v>
      </c>
      <c r="K197">
        <v>8</v>
      </c>
      <c r="L197" t="s">
        <v>40</v>
      </c>
      <c r="M197">
        <v>19</v>
      </c>
      <c r="N197" t="s">
        <v>268</v>
      </c>
      <c r="O197" t="s">
        <v>107</v>
      </c>
      <c r="P197" t="s">
        <v>108</v>
      </c>
      <c r="Q197">
        <v>3000</v>
      </c>
      <c r="R197" t="s">
        <v>261</v>
      </c>
      <c r="S197">
        <v>3181</v>
      </c>
      <c r="T197" t="s">
        <v>266</v>
      </c>
      <c r="U197">
        <v>0</v>
      </c>
      <c r="V197" t="s">
        <v>46</v>
      </c>
      <c r="W197" s="8">
        <v>2188.3200000000002</v>
      </c>
      <c r="X197" s="8">
        <v>1000</v>
      </c>
      <c r="Y197" s="8">
        <v>2188.3200000000002</v>
      </c>
      <c r="Z197" s="8">
        <v>2188.3200000000002</v>
      </c>
      <c r="AA197" s="8">
        <v>2188.3200000000002</v>
      </c>
      <c r="AB197" s="8">
        <f t="shared" si="20"/>
        <v>0</v>
      </c>
      <c r="AC197" s="8">
        <v>2188.3200000000002</v>
      </c>
      <c r="AD197" s="8">
        <v>2188.3200000000002</v>
      </c>
      <c r="AE197" s="9">
        <v>0</v>
      </c>
      <c r="AF197" s="8">
        <v>0</v>
      </c>
      <c r="AG197" s="8">
        <v>0</v>
      </c>
      <c r="AH197" s="8">
        <v>0</v>
      </c>
      <c r="AI197" s="10">
        <f t="shared" si="21"/>
        <v>2188.3200000000002</v>
      </c>
    </row>
    <row r="198" spans="1:35" ht="14.45" hidden="1" x14ac:dyDescent="0.3">
      <c r="A198" t="str">
        <f t="shared" si="19"/>
        <v>1.1-00-2105_218012_212132310</v>
      </c>
      <c r="B198" s="39" t="s">
        <v>32</v>
      </c>
      <c r="C198" s="7" t="s">
        <v>33</v>
      </c>
      <c r="D198" s="34" t="s">
        <v>486</v>
      </c>
      <c r="E198" s="39" t="s">
        <v>34</v>
      </c>
      <c r="F198" s="39" t="s">
        <v>35</v>
      </c>
      <c r="G198" s="39" t="s">
        <v>36</v>
      </c>
      <c r="H198" s="39" t="s">
        <v>37</v>
      </c>
      <c r="I198" s="39" t="s">
        <v>38</v>
      </c>
      <c r="J198" s="39" t="s">
        <v>39</v>
      </c>
      <c r="K198" s="39">
        <v>8</v>
      </c>
      <c r="L198" s="39" t="s">
        <v>40</v>
      </c>
      <c r="M198" s="39">
        <v>21</v>
      </c>
      <c r="N198" s="39" t="s">
        <v>150</v>
      </c>
      <c r="O198" s="39" t="s">
        <v>42</v>
      </c>
      <c r="P198" s="39" t="s">
        <v>43</v>
      </c>
      <c r="Q198" s="39">
        <v>3000</v>
      </c>
      <c r="R198" s="39" t="s">
        <v>261</v>
      </c>
      <c r="S198" s="39">
        <v>3231</v>
      </c>
      <c r="T198" s="39" t="s">
        <v>270</v>
      </c>
      <c r="U198" s="39">
        <v>0</v>
      </c>
      <c r="V198" s="39" t="s">
        <v>46</v>
      </c>
      <c r="W198" s="8">
        <v>0</v>
      </c>
      <c r="X198" s="8">
        <v>0</v>
      </c>
      <c r="Y198" s="8">
        <v>317648.03000000003</v>
      </c>
      <c r="Z198" s="8">
        <v>0</v>
      </c>
      <c r="AA198" s="8">
        <v>0</v>
      </c>
      <c r="AB198" s="8">
        <f t="shared" si="20"/>
        <v>0</v>
      </c>
      <c r="AC198" s="8">
        <v>0</v>
      </c>
      <c r="AD198" s="16">
        <v>0</v>
      </c>
      <c r="AE198" s="16">
        <v>-317648.03000000003</v>
      </c>
      <c r="AF198" s="8">
        <v>0</v>
      </c>
      <c r="AG198" s="8">
        <v>317648.03000000003</v>
      </c>
      <c r="AH198" s="8">
        <v>0</v>
      </c>
      <c r="AI198" s="10">
        <f t="shared" si="21"/>
        <v>317648.03000000003</v>
      </c>
    </row>
    <row r="199" spans="1:35" ht="14.45" hidden="1" x14ac:dyDescent="0.3">
      <c r="A199" t="str">
        <f t="shared" si="19"/>
        <v>1.1-00-2101_218003_21532310</v>
      </c>
      <c r="B199" t="s">
        <v>32</v>
      </c>
      <c r="C199" s="7" t="s">
        <v>33</v>
      </c>
      <c r="D199" s="34" t="s">
        <v>486</v>
      </c>
      <c r="E199" t="s">
        <v>143</v>
      </c>
      <c r="F199" t="s">
        <v>144</v>
      </c>
      <c r="G199" t="s">
        <v>125</v>
      </c>
      <c r="H199" t="s">
        <v>126</v>
      </c>
      <c r="I199" t="s">
        <v>127</v>
      </c>
      <c r="J199" t="s">
        <v>128</v>
      </c>
      <c r="K199">
        <v>8</v>
      </c>
      <c r="L199" t="s">
        <v>40</v>
      </c>
      <c r="M199">
        <v>5</v>
      </c>
      <c r="N199" t="s">
        <v>145</v>
      </c>
      <c r="O199" t="s">
        <v>146</v>
      </c>
      <c r="P199" t="s">
        <v>147</v>
      </c>
      <c r="Q199">
        <v>3000</v>
      </c>
      <c r="R199" t="s">
        <v>261</v>
      </c>
      <c r="S199">
        <v>3231</v>
      </c>
      <c r="T199" t="s">
        <v>270</v>
      </c>
      <c r="U199">
        <v>0</v>
      </c>
      <c r="V199" t="s">
        <v>46</v>
      </c>
      <c r="W199" s="8">
        <v>0</v>
      </c>
      <c r="X199" s="8">
        <v>0</v>
      </c>
      <c r="Y199" s="8">
        <v>0</v>
      </c>
      <c r="Z199" s="8">
        <v>0</v>
      </c>
      <c r="AA199" s="8">
        <v>0</v>
      </c>
      <c r="AB199" s="8">
        <f t="shared" si="20"/>
        <v>0</v>
      </c>
      <c r="AC199" s="8">
        <v>0</v>
      </c>
      <c r="AD199" s="8">
        <v>0</v>
      </c>
      <c r="AE199" s="9">
        <v>0</v>
      </c>
      <c r="AF199" s="8">
        <v>0</v>
      </c>
      <c r="AG199" s="8">
        <v>0</v>
      </c>
      <c r="AH199" s="8">
        <v>0</v>
      </c>
      <c r="AI199" s="10">
        <f t="shared" si="21"/>
        <v>0</v>
      </c>
    </row>
    <row r="200" spans="1:35" ht="14.45" hidden="1" x14ac:dyDescent="0.3">
      <c r="A200" t="str">
        <f t="shared" si="19"/>
        <v>1.1-00-2106_219013_212332310</v>
      </c>
      <c r="B200" t="s">
        <v>32</v>
      </c>
      <c r="C200" s="7" t="s">
        <v>33</v>
      </c>
      <c r="D200" s="34" t="s">
        <v>486</v>
      </c>
      <c r="E200" t="s">
        <v>164</v>
      </c>
      <c r="F200" t="s">
        <v>165</v>
      </c>
      <c r="G200" t="s">
        <v>166</v>
      </c>
      <c r="H200" t="s">
        <v>167</v>
      </c>
      <c r="I200" t="s">
        <v>168</v>
      </c>
      <c r="J200" t="s">
        <v>169</v>
      </c>
      <c r="K200">
        <v>9</v>
      </c>
      <c r="L200" t="s">
        <v>129</v>
      </c>
      <c r="M200">
        <v>23</v>
      </c>
      <c r="N200" t="s">
        <v>170</v>
      </c>
      <c r="O200" t="s">
        <v>171</v>
      </c>
      <c r="P200" t="s">
        <v>172</v>
      </c>
      <c r="Q200">
        <v>3000</v>
      </c>
      <c r="R200" t="s">
        <v>261</v>
      </c>
      <c r="S200">
        <v>3231</v>
      </c>
      <c r="T200" t="s">
        <v>270</v>
      </c>
      <c r="U200">
        <v>0</v>
      </c>
      <c r="V200" t="s">
        <v>46</v>
      </c>
      <c r="W200" s="8">
        <v>0</v>
      </c>
      <c r="X200" s="8">
        <v>0</v>
      </c>
      <c r="Y200" s="8">
        <v>0</v>
      </c>
      <c r="Z200" s="8">
        <v>0</v>
      </c>
      <c r="AA200" s="8">
        <v>0</v>
      </c>
      <c r="AB200" s="8">
        <f t="shared" si="20"/>
        <v>0</v>
      </c>
      <c r="AC200" s="8">
        <v>0</v>
      </c>
      <c r="AD200" s="8">
        <v>0</v>
      </c>
      <c r="AE200" s="9">
        <v>0</v>
      </c>
      <c r="AF200" s="8">
        <v>0</v>
      </c>
      <c r="AG200" s="8">
        <v>0</v>
      </c>
      <c r="AH200" s="8">
        <v>0</v>
      </c>
      <c r="AI200" s="10">
        <f t="shared" si="21"/>
        <v>0</v>
      </c>
    </row>
    <row r="201" spans="1:35" ht="14.45" hidden="1" x14ac:dyDescent="0.3">
      <c r="A201" t="str">
        <f t="shared" si="19"/>
        <v>2.5-02-2105_218012_212132310</v>
      </c>
      <c r="B201" t="s">
        <v>195</v>
      </c>
      <c r="C201" s="39" t="s">
        <v>196</v>
      </c>
      <c r="D201" s="34" t="s">
        <v>486</v>
      </c>
      <c r="E201" t="s">
        <v>34</v>
      </c>
      <c r="F201" t="s">
        <v>35</v>
      </c>
      <c r="G201" t="s">
        <v>36</v>
      </c>
      <c r="H201" t="s">
        <v>37</v>
      </c>
      <c r="I201" t="s">
        <v>38</v>
      </c>
      <c r="J201" t="s">
        <v>39</v>
      </c>
      <c r="K201">
        <v>8</v>
      </c>
      <c r="L201" t="s">
        <v>40</v>
      </c>
      <c r="M201">
        <v>21</v>
      </c>
      <c r="N201" t="s">
        <v>150</v>
      </c>
      <c r="O201" t="s">
        <v>42</v>
      </c>
      <c r="P201" t="s">
        <v>43</v>
      </c>
      <c r="Q201">
        <v>3000</v>
      </c>
      <c r="R201" t="s">
        <v>261</v>
      </c>
      <c r="S201">
        <v>3231</v>
      </c>
      <c r="T201" t="s">
        <v>270</v>
      </c>
      <c r="U201">
        <v>0</v>
      </c>
      <c r="V201" t="s">
        <v>46</v>
      </c>
      <c r="W201" s="8">
        <v>2600000</v>
      </c>
      <c r="X201" s="8">
        <v>2600000</v>
      </c>
      <c r="Y201" s="8">
        <v>2599995.75</v>
      </c>
      <c r="Z201" s="8">
        <v>2599995.75</v>
      </c>
      <c r="AA201" s="8">
        <v>2597469.13</v>
      </c>
      <c r="AB201" s="8">
        <f t="shared" si="20"/>
        <v>2526.6200000001118</v>
      </c>
      <c r="AC201" s="8">
        <v>2597469.13</v>
      </c>
      <c r="AD201" s="8">
        <v>2597469.13</v>
      </c>
      <c r="AE201" s="9">
        <v>4.25</v>
      </c>
      <c r="AF201" s="8">
        <v>0</v>
      </c>
      <c r="AG201" s="8">
        <v>0</v>
      </c>
      <c r="AH201" s="8">
        <v>0</v>
      </c>
      <c r="AI201" s="10">
        <f t="shared" si="21"/>
        <v>2600000</v>
      </c>
    </row>
    <row r="202" spans="1:35" ht="14.45" hidden="1" x14ac:dyDescent="0.3">
      <c r="A202" t="str">
        <f t="shared" si="19"/>
        <v>2.5-02-2105_218012_212132510</v>
      </c>
      <c r="B202" t="s">
        <v>195</v>
      </c>
      <c r="C202" s="39" t="s">
        <v>196</v>
      </c>
      <c r="D202" s="34" t="s">
        <v>486</v>
      </c>
      <c r="E202" t="s">
        <v>34</v>
      </c>
      <c r="F202" t="s">
        <v>35</v>
      </c>
      <c r="G202" t="s">
        <v>36</v>
      </c>
      <c r="H202" t="s">
        <v>37</v>
      </c>
      <c r="I202" t="s">
        <v>38</v>
      </c>
      <c r="J202" t="s">
        <v>39</v>
      </c>
      <c r="K202">
        <v>8</v>
      </c>
      <c r="L202" t="s">
        <v>40</v>
      </c>
      <c r="M202">
        <v>21</v>
      </c>
      <c r="N202" t="s">
        <v>150</v>
      </c>
      <c r="O202" t="s">
        <v>42</v>
      </c>
      <c r="P202" t="s">
        <v>43</v>
      </c>
      <c r="Q202">
        <v>3000</v>
      </c>
      <c r="R202" t="s">
        <v>261</v>
      </c>
      <c r="S202">
        <v>3251</v>
      </c>
      <c r="T202" t="s">
        <v>263</v>
      </c>
      <c r="U202">
        <v>0</v>
      </c>
      <c r="V202" t="s">
        <v>46</v>
      </c>
      <c r="W202" s="8">
        <v>32333808.079999998</v>
      </c>
      <c r="X202" s="8">
        <v>19000000</v>
      </c>
      <c r="Y202" s="8">
        <v>32165794.07</v>
      </c>
      <c r="Z202" s="8">
        <v>32165794.07</v>
      </c>
      <c r="AA202" s="8">
        <v>29730995.890000001</v>
      </c>
      <c r="AB202" s="8">
        <f t="shared" si="20"/>
        <v>2434798.1799999997</v>
      </c>
      <c r="AC202" s="8">
        <v>28755503.07</v>
      </c>
      <c r="AD202" s="8">
        <v>28488378.27</v>
      </c>
      <c r="AE202" s="9">
        <v>168014.00999999791</v>
      </c>
      <c r="AF202" s="8">
        <v>0</v>
      </c>
      <c r="AG202" s="8">
        <v>0</v>
      </c>
      <c r="AH202" s="8">
        <v>0</v>
      </c>
      <c r="AI202" s="10">
        <f t="shared" si="21"/>
        <v>32333808.079999998</v>
      </c>
    </row>
    <row r="203" spans="1:35" ht="14.65" hidden="1" customHeight="1" x14ac:dyDescent="0.3">
      <c r="A203" t="str">
        <f t="shared" si="19"/>
        <v>1.1-00-2106_219015_213032510</v>
      </c>
      <c r="B203" t="s">
        <v>32</v>
      </c>
      <c r="C203" s="7" t="s">
        <v>33</v>
      </c>
      <c r="D203" s="34" t="s">
        <v>486</v>
      </c>
      <c r="E203" t="s">
        <v>164</v>
      </c>
      <c r="F203" t="s">
        <v>165</v>
      </c>
      <c r="G203" t="s">
        <v>166</v>
      </c>
      <c r="H203" t="s">
        <v>167</v>
      </c>
      <c r="I203" t="s">
        <v>168</v>
      </c>
      <c r="J203" t="s">
        <v>169</v>
      </c>
      <c r="K203">
        <v>9</v>
      </c>
      <c r="L203" t="s">
        <v>129</v>
      </c>
      <c r="M203">
        <v>30</v>
      </c>
      <c r="N203" t="s">
        <v>271</v>
      </c>
      <c r="O203" t="s">
        <v>272</v>
      </c>
      <c r="P203" t="s">
        <v>273</v>
      </c>
      <c r="Q203">
        <v>3000</v>
      </c>
      <c r="R203" t="s">
        <v>261</v>
      </c>
      <c r="S203">
        <v>3251</v>
      </c>
      <c r="T203" t="s">
        <v>263</v>
      </c>
      <c r="U203">
        <v>0</v>
      </c>
      <c r="V203" t="s">
        <v>46</v>
      </c>
      <c r="W203" s="8">
        <v>1418570.96</v>
      </c>
      <c r="X203" s="8">
        <v>1300000</v>
      </c>
      <c r="Y203" s="8">
        <v>1418570.96</v>
      </c>
      <c r="Z203" s="8">
        <v>1418570.96</v>
      </c>
      <c r="AA203" s="8">
        <v>787482.24</v>
      </c>
      <c r="AB203" s="8">
        <f t="shared" si="20"/>
        <v>631088.72</v>
      </c>
      <c r="AC203" s="8">
        <v>787482.24</v>
      </c>
      <c r="AD203" s="8">
        <v>787482.24</v>
      </c>
      <c r="AE203" s="9">
        <v>0</v>
      </c>
      <c r="AF203" s="8">
        <v>0</v>
      </c>
      <c r="AG203" s="8">
        <v>0</v>
      </c>
      <c r="AH203" s="8">
        <v>0</v>
      </c>
      <c r="AI203" s="10">
        <f t="shared" si="21"/>
        <v>1418570.96</v>
      </c>
    </row>
    <row r="204" spans="1:35" ht="14.45" hidden="1" x14ac:dyDescent="0.3">
      <c r="A204" t="str">
        <f t="shared" si="19"/>
        <v>2.5-02-2102_216008_211532510</v>
      </c>
      <c r="B204" t="s">
        <v>195</v>
      </c>
      <c r="C204" s="39" t="s">
        <v>196</v>
      </c>
      <c r="D204" s="34" t="s">
        <v>486</v>
      </c>
      <c r="E204" t="s">
        <v>109</v>
      </c>
      <c r="F204" t="s">
        <v>110</v>
      </c>
      <c r="G204" t="s">
        <v>111</v>
      </c>
      <c r="H204" t="s">
        <v>112</v>
      </c>
      <c r="I204" t="s">
        <v>68</v>
      </c>
      <c r="J204" t="s">
        <v>69</v>
      </c>
      <c r="K204">
        <v>6</v>
      </c>
      <c r="L204" t="s">
        <v>113</v>
      </c>
      <c r="M204">
        <v>15</v>
      </c>
      <c r="N204" t="s">
        <v>274</v>
      </c>
      <c r="O204" t="s">
        <v>115</v>
      </c>
      <c r="P204" t="s">
        <v>116</v>
      </c>
      <c r="Q204">
        <v>3000</v>
      </c>
      <c r="R204" t="s">
        <v>261</v>
      </c>
      <c r="S204">
        <v>3251</v>
      </c>
      <c r="T204" t="s">
        <v>263</v>
      </c>
      <c r="U204">
        <v>0</v>
      </c>
      <c r="V204" t="s">
        <v>46</v>
      </c>
      <c r="W204" s="8">
        <v>5161981.4400000004</v>
      </c>
      <c r="X204" s="8">
        <v>7000000</v>
      </c>
      <c r="Y204" s="8">
        <v>5967536.4800000004</v>
      </c>
      <c r="Z204" s="8">
        <v>5921136.4800000004</v>
      </c>
      <c r="AA204" s="8">
        <v>5921136.4800000004</v>
      </c>
      <c r="AB204" s="8">
        <f t="shared" si="20"/>
        <v>0</v>
      </c>
      <c r="AC204" s="8">
        <v>5921136.4800000004</v>
      </c>
      <c r="AD204" s="8">
        <v>5921136.4800000004</v>
      </c>
      <c r="AE204" s="17">
        <f>W204-Z204</f>
        <v>-759155.04</v>
      </c>
      <c r="AF204" s="8">
        <v>0</v>
      </c>
      <c r="AG204" s="8">
        <v>46400</v>
      </c>
      <c r="AH204" s="8">
        <v>0</v>
      </c>
      <c r="AI204" s="10">
        <f t="shared" si="21"/>
        <v>5208381.4400000004</v>
      </c>
    </row>
    <row r="205" spans="1:35" ht="14.65" hidden="1" customHeight="1" x14ac:dyDescent="0.3">
      <c r="A205" t="str">
        <f t="shared" si="19"/>
        <v>1.1-00-2102_216008_211532510</v>
      </c>
      <c r="B205" t="s">
        <v>32</v>
      </c>
      <c r="C205" s="7" t="s">
        <v>33</v>
      </c>
      <c r="D205" s="34" t="s">
        <v>486</v>
      </c>
      <c r="E205" t="s">
        <v>109</v>
      </c>
      <c r="F205" t="s">
        <v>110</v>
      </c>
      <c r="G205" t="s">
        <v>111</v>
      </c>
      <c r="H205" t="s">
        <v>112</v>
      </c>
      <c r="I205" t="s">
        <v>68</v>
      </c>
      <c r="J205" t="s">
        <v>69</v>
      </c>
      <c r="K205">
        <v>6</v>
      </c>
      <c r="L205" t="s">
        <v>113</v>
      </c>
      <c r="M205">
        <v>15</v>
      </c>
      <c r="N205" t="s">
        <v>274</v>
      </c>
      <c r="O205" t="s">
        <v>115</v>
      </c>
      <c r="P205" t="s">
        <v>116</v>
      </c>
      <c r="Q205">
        <v>3000</v>
      </c>
      <c r="R205" t="s">
        <v>261</v>
      </c>
      <c r="S205">
        <v>3251</v>
      </c>
      <c r="T205" t="s">
        <v>263</v>
      </c>
      <c r="U205">
        <v>0</v>
      </c>
      <c r="V205" t="s">
        <v>46</v>
      </c>
      <c r="W205" s="8">
        <v>0</v>
      </c>
      <c r="X205" s="8">
        <v>0</v>
      </c>
      <c r="Y205" s="8">
        <v>-759155.04</v>
      </c>
      <c r="Z205" s="8">
        <v>-759155.04</v>
      </c>
      <c r="AA205" s="8">
        <v>-759155.04</v>
      </c>
      <c r="AB205" s="8">
        <f t="shared" si="20"/>
        <v>0</v>
      </c>
      <c r="AC205" s="8">
        <v>-759155.04</v>
      </c>
      <c r="AD205" s="18">
        <v>-759155.04</v>
      </c>
      <c r="AE205" s="18">
        <v>759155.04</v>
      </c>
      <c r="AF205" s="8">
        <v>0</v>
      </c>
      <c r="AG205" s="8">
        <v>0</v>
      </c>
      <c r="AH205" s="8">
        <v>0</v>
      </c>
      <c r="AI205" s="10">
        <f t="shared" si="21"/>
        <v>0</v>
      </c>
    </row>
    <row r="206" spans="1:35" ht="14.65" hidden="1" customHeight="1" x14ac:dyDescent="0.3">
      <c r="A206" t="str">
        <f t="shared" si="19"/>
        <v>1.1-00-2107_216019_213732610</v>
      </c>
      <c r="B206" t="s">
        <v>32</v>
      </c>
      <c r="C206" s="7" t="s">
        <v>33</v>
      </c>
      <c r="D206" s="34" t="s">
        <v>486</v>
      </c>
      <c r="E206" t="s">
        <v>34</v>
      </c>
      <c r="F206" t="s">
        <v>35</v>
      </c>
      <c r="G206" t="s">
        <v>125</v>
      </c>
      <c r="H206" t="s">
        <v>126</v>
      </c>
      <c r="I206" t="s">
        <v>175</v>
      </c>
      <c r="J206" t="s">
        <v>176</v>
      </c>
      <c r="K206">
        <v>6</v>
      </c>
      <c r="L206" t="s">
        <v>113</v>
      </c>
      <c r="M206">
        <v>37</v>
      </c>
      <c r="N206" t="s">
        <v>223</v>
      </c>
      <c r="O206" t="s">
        <v>205</v>
      </c>
      <c r="P206" t="s">
        <v>206</v>
      </c>
      <c r="Q206">
        <v>3000</v>
      </c>
      <c r="R206" t="s">
        <v>261</v>
      </c>
      <c r="S206">
        <v>3261</v>
      </c>
      <c r="T206" t="s">
        <v>275</v>
      </c>
      <c r="U206">
        <v>0</v>
      </c>
      <c r="V206" t="s">
        <v>46</v>
      </c>
      <c r="W206" s="8">
        <v>2603562</v>
      </c>
      <c r="X206" s="8">
        <v>4000000</v>
      </c>
      <c r="Y206" s="8">
        <v>2603562</v>
      </c>
      <c r="Z206" s="8">
        <v>2581812</v>
      </c>
      <c r="AA206" s="8">
        <v>1552312</v>
      </c>
      <c r="AB206" s="8">
        <f t="shared" si="20"/>
        <v>1029500</v>
      </c>
      <c r="AC206" s="8">
        <v>1552312</v>
      </c>
      <c r="AD206" s="8">
        <v>1115688</v>
      </c>
      <c r="AE206" s="9">
        <v>0</v>
      </c>
      <c r="AF206" s="8">
        <v>0</v>
      </c>
      <c r="AG206" s="8">
        <v>0</v>
      </c>
      <c r="AH206" s="8">
        <v>0</v>
      </c>
      <c r="AI206" s="10">
        <f t="shared" si="21"/>
        <v>2603562</v>
      </c>
    </row>
    <row r="207" spans="1:35" ht="14.65" hidden="1" customHeight="1" x14ac:dyDescent="0.3">
      <c r="A207" t="str">
        <f t="shared" ref="A207:A238" si="22">CONCATENATE(B207,I207,K207,O207,M207,S207,U207)</f>
        <v>1.1-00-2118_215037_215932610</v>
      </c>
      <c r="B207" t="s">
        <v>32</v>
      </c>
      <c r="C207" s="7" t="s">
        <v>33</v>
      </c>
      <c r="D207" s="34" t="s">
        <v>486</v>
      </c>
      <c r="E207" t="s">
        <v>117</v>
      </c>
      <c r="F207" t="s">
        <v>118</v>
      </c>
      <c r="G207" t="s">
        <v>111</v>
      </c>
      <c r="H207" t="s">
        <v>112</v>
      </c>
      <c r="I207" t="s">
        <v>89</v>
      </c>
      <c r="J207" t="s">
        <v>90</v>
      </c>
      <c r="K207">
        <v>5</v>
      </c>
      <c r="L207" t="s">
        <v>121</v>
      </c>
      <c r="M207">
        <v>59</v>
      </c>
      <c r="N207" t="s">
        <v>207</v>
      </c>
      <c r="O207" t="s">
        <v>208</v>
      </c>
      <c r="P207" t="s">
        <v>209</v>
      </c>
      <c r="Q207">
        <v>3000</v>
      </c>
      <c r="R207" t="s">
        <v>261</v>
      </c>
      <c r="S207">
        <v>3261</v>
      </c>
      <c r="T207" t="s">
        <v>275</v>
      </c>
      <c r="U207">
        <v>0</v>
      </c>
      <c r="V207" t="s">
        <v>46</v>
      </c>
      <c r="W207" s="8">
        <v>40031947.630000003</v>
      </c>
      <c r="X207" s="8">
        <v>30000000</v>
      </c>
      <c r="Y207" s="8">
        <v>40031947.630000003</v>
      </c>
      <c r="Z207" s="8">
        <v>40029249.469999999</v>
      </c>
      <c r="AA207" s="8">
        <v>39171081.469999999</v>
      </c>
      <c r="AB207" s="8">
        <f t="shared" ref="AB207:AB238" si="23">Z207-AA207</f>
        <v>858168</v>
      </c>
      <c r="AC207" s="8">
        <v>38511695.710000001</v>
      </c>
      <c r="AD207" s="8">
        <v>17532971.960000001</v>
      </c>
      <c r="AE207" s="9">
        <v>0</v>
      </c>
      <c r="AF207" s="8">
        <v>0</v>
      </c>
      <c r="AG207" s="8">
        <v>0</v>
      </c>
      <c r="AH207" s="8">
        <v>0</v>
      </c>
      <c r="AI207" s="10">
        <f t="shared" ref="AI207:AI238" si="24">W207-AF207+AG207+AH207</f>
        <v>40031947.630000003</v>
      </c>
    </row>
    <row r="208" spans="1:35" ht="14.65" hidden="1" customHeight="1" x14ac:dyDescent="0.3">
      <c r="A208" t="str">
        <f t="shared" si="22"/>
        <v>1.1-00-2109_217023_214332610</v>
      </c>
      <c r="B208" t="s">
        <v>32</v>
      </c>
      <c r="C208" s="7" t="s">
        <v>33</v>
      </c>
      <c r="D208" s="34" t="s">
        <v>486</v>
      </c>
      <c r="E208" t="s">
        <v>182</v>
      </c>
      <c r="F208" t="s">
        <v>183</v>
      </c>
      <c r="G208" t="s">
        <v>125</v>
      </c>
      <c r="H208" t="s">
        <v>126</v>
      </c>
      <c r="I208" t="s">
        <v>184</v>
      </c>
      <c r="J208" t="s">
        <v>185</v>
      </c>
      <c r="K208">
        <v>7</v>
      </c>
      <c r="L208" t="s">
        <v>186</v>
      </c>
      <c r="M208">
        <v>43</v>
      </c>
      <c r="N208" t="s">
        <v>276</v>
      </c>
      <c r="O208" t="s">
        <v>188</v>
      </c>
      <c r="P208" t="s">
        <v>189</v>
      </c>
      <c r="Q208">
        <v>3000</v>
      </c>
      <c r="R208" t="s">
        <v>261</v>
      </c>
      <c r="S208">
        <v>3261</v>
      </c>
      <c r="T208" t="s">
        <v>275</v>
      </c>
      <c r="U208">
        <v>0</v>
      </c>
      <c r="V208" t="s">
        <v>46</v>
      </c>
      <c r="W208" s="8">
        <v>478065</v>
      </c>
      <c r="X208" s="8">
        <v>550000</v>
      </c>
      <c r="Y208" s="8">
        <v>478065</v>
      </c>
      <c r="Z208" s="8">
        <v>478065</v>
      </c>
      <c r="AA208" s="8">
        <v>409770</v>
      </c>
      <c r="AB208" s="8">
        <f t="shared" si="23"/>
        <v>68295</v>
      </c>
      <c r="AC208" s="8">
        <v>409770</v>
      </c>
      <c r="AD208" s="8">
        <v>409770</v>
      </c>
      <c r="AE208" s="9">
        <v>0</v>
      </c>
      <c r="AF208" s="8">
        <v>0</v>
      </c>
      <c r="AG208" s="8">
        <v>0</v>
      </c>
      <c r="AH208" s="8">
        <v>0</v>
      </c>
      <c r="AI208" s="10">
        <f t="shared" si="24"/>
        <v>478065</v>
      </c>
    </row>
    <row r="209" spans="1:35" ht="14.65" hidden="1" customHeight="1" x14ac:dyDescent="0.3">
      <c r="A209" t="str">
        <f t="shared" si="22"/>
        <v>1.1-00-2107_216018_213432610</v>
      </c>
      <c r="B209" t="s">
        <v>32</v>
      </c>
      <c r="C209" s="7" t="s">
        <v>33</v>
      </c>
      <c r="D209" s="34" t="s">
        <v>486</v>
      </c>
      <c r="E209" t="s">
        <v>34</v>
      </c>
      <c r="F209" t="s">
        <v>35</v>
      </c>
      <c r="G209" t="s">
        <v>125</v>
      </c>
      <c r="H209" t="s">
        <v>126</v>
      </c>
      <c r="I209" t="s">
        <v>175</v>
      </c>
      <c r="J209" t="s">
        <v>176</v>
      </c>
      <c r="K209">
        <v>6</v>
      </c>
      <c r="L209" t="s">
        <v>113</v>
      </c>
      <c r="M209">
        <v>34</v>
      </c>
      <c r="N209" t="s">
        <v>277</v>
      </c>
      <c r="O209" t="s">
        <v>226</v>
      </c>
      <c r="P209" t="s">
        <v>227</v>
      </c>
      <c r="Q209">
        <v>3000</v>
      </c>
      <c r="R209" t="s">
        <v>261</v>
      </c>
      <c r="S209">
        <v>3261</v>
      </c>
      <c r="T209" t="s">
        <v>275</v>
      </c>
      <c r="U209">
        <v>0</v>
      </c>
      <c r="V209" t="s">
        <v>46</v>
      </c>
      <c r="W209" s="8">
        <v>6486012.4000000004</v>
      </c>
      <c r="X209" s="8">
        <v>10000000</v>
      </c>
      <c r="Y209" s="8">
        <v>6486012.4000000004</v>
      </c>
      <c r="Z209" s="8">
        <v>6486012.4000000004</v>
      </c>
      <c r="AA209" s="8">
        <v>6486012.4000000004</v>
      </c>
      <c r="AB209" s="8">
        <f t="shared" si="23"/>
        <v>0</v>
      </c>
      <c r="AC209" s="8">
        <v>6486012.4000000004</v>
      </c>
      <c r="AD209" s="8">
        <v>5302812.4000000004</v>
      </c>
      <c r="AE209" s="9">
        <v>0</v>
      </c>
      <c r="AF209" s="8">
        <v>0</v>
      </c>
      <c r="AG209" s="8">
        <v>0</v>
      </c>
      <c r="AH209" s="8">
        <v>0</v>
      </c>
      <c r="AI209" s="10">
        <f t="shared" si="24"/>
        <v>6486012.4000000004</v>
      </c>
    </row>
    <row r="210" spans="1:35" ht="14.65" hidden="1" customHeight="1" x14ac:dyDescent="0.3">
      <c r="A210" t="str">
        <f t="shared" si="22"/>
        <v>1.1-00-2109_217023_214332611</v>
      </c>
      <c r="B210" t="s">
        <v>32</v>
      </c>
      <c r="C210" s="7" t="s">
        <v>33</v>
      </c>
      <c r="D210" s="34" t="s">
        <v>486</v>
      </c>
      <c r="E210" t="s">
        <v>182</v>
      </c>
      <c r="F210" t="s">
        <v>183</v>
      </c>
      <c r="G210" t="s">
        <v>125</v>
      </c>
      <c r="H210" t="s">
        <v>126</v>
      </c>
      <c r="I210" t="s">
        <v>184</v>
      </c>
      <c r="J210" t="s">
        <v>185</v>
      </c>
      <c r="K210">
        <v>7</v>
      </c>
      <c r="L210" t="s">
        <v>186</v>
      </c>
      <c r="M210">
        <v>43</v>
      </c>
      <c r="N210" t="s">
        <v>276</v>
      </c>
      <c r="O210" t="s">
        <v>188</v>
      </c>
      <c r="P210" t="s">
        <v>189</v>
      </c>
      <c r="Q210">
        <v>3000</v>
      </c>
      <c r="R210" t="s">
        <v>261</v>
      </c>
      <c r="S210">
        <v>3261</v>
      </c>
      <c r="T210" t="s">
        <v>275</v>
      </c>
      <c r="U210">
        <v>1</v>
      </c>
      <c r="V210" t="s">
        <v>278</v>
      </c>
      <c r="W210" s="8">
        <v>479500</v>
      </c>
      <c r="X210" s="8">
        <v>0</v>
      </c>
      <c r="Y210" s="8">
        <v>479500</v>
      </c>
      <c r="Z210" s="8">
        <v>479500</v>
      </c>
      <c r="AA210" s="8">
        <v>479500</v>
      </c>
      <c r="AB210" s="8">
        <f t="shared" si="23"/>
        <v>0</v>
      </c>
      <c r="AC210" s="8">
        <v>479500</v>
      </c>
      <c r="AD210" s="8">
        <v>479500</v>
      </c>
      <c r="AE210" s="9">
        <v>0</v>
      </c>
      <c r="AF210" s="8">
        <v>0</v>
      </c>
      <c r="AG210" s="8">
        <v>0</v>
      </c>
      <c r="AH210" s="8">
        <v>0</v>
      </c>
      <c r="AI210" s="10">
        <f t="shared" si="24"/>
        <v>479500</v>
      </c>
    </row>
    <row r="211" spans="1:35" ht="14.65" hidden="1" customHeight="1" x14ac:dyDescent="0.3">
      <c r="A211" t="str">
        <f t="shared" si="22"/>
        <v>1.1-00-2104_218011_212032910</v>
      </c>
      <c r="B211" t="s">
        <v>32</v>
      </c>
      <c r="C211" s="7" t="s">
        <v>33</v>
      </c>
      <c r="D211" s="34" t="s">
        <v>486</v>
      </c>
      <c r="E211" t="s">
        <v>34</v>
      </c>
      <c r="F211" t="s">
        <v>35</v>
      </c>
      <c r="G211" t="s">
        <v>36</v>
      </c>
      <c r="H211" t="s">
        <v>37</v>
      </c>
      <c r="I211" t="s">
        <v>104</v>
      </c>
      <c r="J211" t="s">
        <v>105</v>
      </c>
      <c r="K211">
        <v>8</v>
      </c>
      <c r="L211" t="s">
        <v>40</v>
      </c>
      <c r="M211">
        <v>20</v>
      </c>
      <c r="N211" t="s">
        <v>106</v>
      </c>
      <c r="O211" t="s">
        <v>107</v>
      </c>
      <c r="P211" t="s">
        <v>108</v>
      </c>
      <c r="Q211">
        <v>3000</v>
      </c>
      <c r="R211" t="s">
        <v>261</v>
      </c>
      <c r="S211">
        <v>3291</v>
      </c>
      <c r="T211" t="s">
        <v>279</v>
      </c>
      <c r="U211">
        <v>0</v>
      </c>
      <c r="V211" t="s">
        <v>46</v>
      </c>
      <c r="W211" s="8">
        <v>108859.98</v>
      </c>
      <c r="X211" s="8">
        <v>110000</v>
      </c>
      <c r="Y211" s="8">
        <v>108862.97</v>
      </c>
      <c r="Z211" s="8">
        <v>81645</v>
      </c>
      <c r="AA211" s="8">
        <v>81644.94</v>
      </c>
      <c r="AB211" s="8">
        <f t="shared" si="23"/>
        <v>5.9999999997671694E-2</v>
      </c>
      <c r="AC211" s="8">
        <v>81644.94</v>
      </c>
      <c r="AD211" s="16">
        <v>63501.62</v>
      </c>
      <c r="AE211" s="16">
        <v>-2.9900000000052387</v>
      </c>
      <c r="AF211" s="8">
        <v>0</v>
      </c>
      <c r="AG211" s="8">
        <v>2.99</v>
      </c>
      <c r="AH211" s="8">
        <v>0</v>
      </c>
      <c r="AI211" s="10">
        <f t="shared" si="24"/>
        <v>108862.97</v>
      </c>
    </row>
    <row r="212" spans="1:35" ht="14.45" hidden="1" x14ac:dyDescent="0.3">
      <c r="A212" t="str">
        <f t="shared" si="22"/>
        <v>1.1-00-2105_218012_212232910</v>
      </c>
      <c r="B212" t="s">
        <v>32</v>
      </c>
      <c r="C212" s="7" t="s">
        <v>33</v>
      </c>
      <c r="D212" s="34" t="s">
        <v>486</v>
      </c>
      <c r="E212" t="s">
        <v>34</v>
      </c>
      <c r="F212" t="s">
        <v>35</v>
      </c>
      <c r="G212" t="s">
        <v>36</v>
      </c>
      <c r="H212" t="s">
        <v>37</v>
      </c>
      <c r="I212" t="s">
        <v>38</v>
      </c>
      <c r="J212" t="s">
        <v>39</v>
      </c>
      <c r="K212">
        <v>8</v>
      </c>
      <c r="L212" t="s">
        <v>40</v>
      </c>
      <c r="M212">
        <v>22</v>
      </c>
      <c r="N212" t="s">
        <v>41</v>
      </c>
      <c r="O212" t="s">
        <v>42</v>
      </c>
      <c r="P212" t="s">
        <v>43</v>
      </c>
      <c r="Q212">
        <v>3000</v>
      </c>
      <c r="R212" t="s">
        <v>261</v>
      </c>
      <c r="S212">
        <v>3291</v>
      </c>
      <c r="T212" t="s">
        <v>279</v>
      </c>
      <c r="U212">
        <v>0</v>
      </c>
      <c r="V212" t="s">
        <v>46</v>
      </c>
      <c r="W212" s="8">
        <v>390082.42</v>
      </c>
      <c r="X212" s="8">
        <v>100000</v>
      </c>
      <c r="Y212" s="8">
        <v>390082.42</v>
      </c>
      <c r="Z212" s="8">
        <v>390082.42</v>
      </c>
      <c r="AA212" s="8">
        <v>325106.45</v>
      </c>
      <c r="AB212" s="8">
        <f t="shared" si="23"/>
        <v>64975.969999999972</v>
      </c>
      <c r="AC212" s="8">
        <v>325106.45</v>
      </c>
      <c r="AD212" s="8">
        <v>319604.42</v>
      </c>
      <c r="AE212" s="9">
        <v>0</v>
      </c>
      <c r="AF212" s="8">
        <v>0</v>
      </c>
      <c r="AG212" s="8">
        <v>0</v>
      </c>
      <c r="AH212" s="8">
        <v>0</v>
      </c>
      <c r="AI212" s="10">
        <f t="shared" si="24"/>
        <v>390082.42</v>
      </c>
    </row>
    <row r="213" spans="1:35" ht="14.65" hidden="1" customHeight="1" x14ac:dyDescent="0.3">
      <c r="A213" t="str">
        <f t="shared" si="22"/>
        <v>1.1-00-2101_219004_21732910</v>
      </c>
      <c r="B213" t="s">
        <v>32</v>
      </c>
      <c r="C213" s="7" t="s">
        <v>33</v>
      </c>
      <c r="D213" s="34" t="s">
        <v>486</v>
      </c>
      <c r="E213" t="s">
        <v>34</v>
      </c>
      <c r="F213" t="s">
        <v>35</v>
      </c>
      <c r="G213" t="s">
        <v>125</v>
      </c>
      <c r="H213" t="s">
        <v>126</v>
      </c>
      <c r="I213" t="s">
        <v>127</v>
      </c>
      <c r="J213" t="s">
        <v>128</v>
      </c>
      <c r="K213">
        <v>9</v>
      </c>
      <c r="L213" t="s">
        <v>129</v>
      </c>
      <c r="M213">
        <v>7</v>
      </c>
      <c r="N213" t="s">
        <v>130</v>
      </c>
      <c r="O213" t="s">
        <v>131</v>
      </c>
      <c r="P213" t="s">
        <v>132</v>
      </c>
      <c r="Q213">
        <v>3000</v>
      </c>
      <c r="R213" t="s">
        <v>261</v>
      </c>
      <c r="S213">
        <v>3291</v>
      </c>
      <c r="T213" t="s">
        <v>279</v>
      </c>
      <c r="U213">
        <v>0</v>
      </c>
      <c r="V213" t="s">
        <v>46</v>
      </c>
      <c r="W213" s="8">
        <v>344712.12</v>
      </c>
      <c r="X213" s="8">
        <v>200000</v>
      </c>
      <c r="Y213" s="8">
        <v>344712.12</v>
      </c>
      <c r="Z213" s="8">
        <v>344712.12</v>
      </c>
      <c r="AA213" s="8">
        <v>326152.12</v>
      </c>
      <c r="AB213" s="8">
        <f t="shared" si="23"/>
        <v>18560</v>
      </c>
      <c r="AC213" s="8">
        <v>301304.12</v>
      </c>
      <c r="AD213" s="8">
        <v>301304.12</v>
      </c>
      <c r="AE213" s="9">
        <v>0</v>
      </c>
      <c r="AF213" s="8">
        <v>0</v>
      </c>
      <c r="AG213" s="8">
        <v>0</v>
      </c>
      <c r="AH213" s="8">
        <v>0</v>
      </c>
      <c r="AI213" s="10">
        <f t="shared" si="24"/>
        <v>344712.12</v>
      </c>
    </row>
    <row r="214" spans="1:35" ht="14.65" hidden="1" customHeight="1" x14ac:dyDescent="0.3">
      <c r="A214" t="str">
        <f t="shared" si="22"/>
        <v>1.1-00-2102_216008_211232910</v>
      </c>
      <c r="B214" t="s">
        <v>32</v>
      </c>
      <c r="C214" s="7" t="s">
        <v>33</v>
      </c>
      <c r="D214" s="34" t="s">
        <v>486</v>
      </c>
      <c r="E214" t="s">
        <v>109</v>
      </c>
      <c r="F214" t="s">
        <v>110</v>
      </c>
      <c r="G214" t="s">
        <v>111</v>
      </c>
      <c r="H214" t="s">
        <v>112</v>
      </c>
      <c r="I214" t="s">
        <v>68</v>
      </c>
      <c r="J214" t="s">
        <v>69</v>
      </c>
      <c r="K214">
        <v>6</v>
      </c>
      <c r="L214" t="s">
        <v>113</v>
      </c>
      <c r="M214">
        <v>12</v>
      </c>
      <c r="N214" t="s">
        <v>114</v>
      </c>
      <c r="O214" t="s">
        <v>115</v>
      </c>
      <c r="P214" t="s">
        <v>116</v>
      </c>
      <c r="Q214">
        <v>3000</v>
      </c>
      <c r="R214" t="s">
        <v>261</v>
      </c>
      <c r="S214">
        <v>3291</v>
      </c>
      <c r="T214" t="s">
        <v>279</v>
      </c>
      <c r="U214">
        <v>0</v>
      </c>
      <c r="V214" t="s">
        <v>46</v>
      </c>
      <c r="W214" s="8">
        <v>52200</v>
      </c>
      <c r="X214" s="8">
        <v>0</v>
      </c>
      <c r="Y214" s="8">
        <v>52200</v>
      </c>
      <c r="Z214" s="8">
        <v>52200</v>
      </c>
      <c r="AA214" s="8">
        <v>52200</v>
      </c>
      <c r="AB214" s="8">
        <f t="shared" si="23"/>
        <v>0</v>
      </c>
      <c r="AC214" s="8">
        <v>52200</v>
      </c>
      <c r="AD214" s="8">
        <v>52200</v>
      </c>
      <c r="AE214" s="9">
        <v>0</v>
      </c>
      <c r="AF214" s="8">
        <v>0</v>
      </c>
      <c r="AG214" s="8">
        <v>0</v>
      </c>
      <c r="AH214" s="8">
        <v>0</v>
      </c>
      <c r="AI214" s="10">
        <f t="shared" si="24"/>
        <v>52200</v>
      </c>
    </row>
    <row r="215" spans="1:35" ht="14.65" hidden="1" customHeight="1" x14ac:dyDescent="0.3">
      <c r="A215" t="str">
        <f t="shared" si="22"/>
        <v>1.1-00-2106_219013_212332910</v>
      </c>
      <c r="B215" t="s">
        <v>32</v>
      </c>
      <c r="C215" s="7" t="s">
        <v>33</v>
      </c>
      <c r="D215" s="34" t="s">
        <v>486</v>
      </c>
      <c r="E215" t="s">
        <v>164</v>
      </c>
      <c r="F215" t="s">
        <v>165</v>
      </c>
      <c r="G215" t="s">
        <v>166</v>
      </c>
      <c r="H215" t="s">
        <v>167</v>
      </c>
      <c r="I215" t="s">
        <v>168</v>
      </c>
      <c r="J215" t="s">
        <v>169</v>
      </c>
      <c r="K215">
        <v>9</v>
      </c>
      <c r="L215" t="s">
        <v>129</v>
      </c>
      <c r="M215">
        <v>23</v>
      </c>
      <c r="N215" t="s">
        <v>170</v>
      </c>
      <c r="O215" t="s">
        <v>171</v>
      </c>
      <c r="P215" t="s">
        <v>172</v>
      </c>
      <c r="Q215">
        <v>3000</v>
      </c>
      <c r="R215" t="s">
        <v>261</v>
      </c>
      <c r="S215">
        <v>3291</v>
      </c>
      <c r="T215" t="s">
        <v>279</v>
      </c>
      <c r="U215">
        <v>0</v>
      </c>
      <c r="V215" t="s">
        <v>46</v>
      </c>
      <c r="W215" s="8">
        <v>8120</v>
      </c>
      <c r="X215" s="8">
        <v>0</v>
      </c>
      <c r="Y215" s="8">
        <v>8120</v>
      </c>
      <c r="Z215" s="8">
        <v>8120</v>
      </c>
      <c r="AA215" s="8">
        <v>8120</v>
      </c>
      <c r="AB215" s="8">
        <f t="shared" si="23"/>
        <v>0</v>
      </c>
      <c r="AC215" s="8">
        <v>8120</v>
      </c>
      <c r="AD215" s="8">
        <v>8120</v>
      </c>
      <c r="AE215" s="9">
        <v>0</v>
      </c>
      <c r="AF215" s="8">
        <v>0</v>
      </c>
      <c r="AG215" s="8">
        <v>0</v>
      </c>
      <c r="AH215" s="8">
        <v>0</v>
      </c>
      <c r="AI215" s="10">
        <f t="shared" si="24"/>
        <v>8120</v>
      </c>
    </row>
    <row r="216" spans="1:35" ht="14.45" hidden="1" x14ac:dyDescent="0.3">
      <c r="A216" t="str">
        <f t="shared" si="22"/>
        <v>1.1-00-2111_212028_215032910</v>
      </c>
      <c r="B216" t="s">
        <v>32</v>
      </c>
      <c r="C216" s="7" t="s">
        <v>33</v>
      </c>
      <c r="D216" s="34" t="s">
        <v>486</v>
      </c>
      <c r="E216" t="s">
        <v>34</v>
      </c>
      <c r="F216" t="s">
        <v>35</v>
      </c>
      <c r="G216" t="s">
        <v>125</v>
      </c>
      <c r="H216" t="s">
        <v>126</v>
      </c>
      <c r="I216" t="s">
        <v>210</v>
      </c>
      <c r="J216" t="s">
        <v>211</v>
      </c>
      <c r="K216">
        <v>2</v>
      </c>
      <c r="L216" t="s">
        <v>91</v>
      </c>
      <c r="M216">
        <v>50</v>
      </c>
      <c r="N216" t="s">
        <v>238</v>
      </c>
      <c r="O216" t="s">
        <v>239</v>
      </c>
      <c r="P216" t="s">
        <v>240</v>
      </c>
      <c r="Q216">
        <v>3000</v>
      </c>
      <c r="R216" t="s">
        <v>261</v>
      </c>
      <c r="S216">
        <v>3291</v>
      </c>
      <c r="T216" t="s">
        <v>279</v>
      </c>
      <c r="U216">
        <v>0</v>
      </c>
      <c r="V216" t="s">
        <v>46</v>
      </c>
      <c r="W216" s="8">
        <v>46629.68</v>
      </c>
      <c r="X216" s="8">
        <v>0</v>
      </c>
      <c r="Y216" s="8">
        <v>46629.68</v>
      </c>
      <c r="Z216" s="8">
        <v>46629.68</v>
      </c>
      <c r="AA216" s="8">
        <v>46629.68</v>
      </c>
      <c r="AB216" s="8">
        <f t="shared" si="23"/>
        <v>0</v>
      </c>
      <c r="AC216" s="8">
        <v>46629.68</v>
      </c>
      <c r="AD216" s="8">
        <v>46629.68</v>
      </c>
      <c r="AE216" s="9">
        <v>0</v>
      </c>
      <c r="AF216" s="8">
        <v>0</v>
      </c>
      <c r="AG216" s="8">
        <v>0</v>
      </c>
      <c r="AH216" s="8">
        <v>0</v>
      </c>
      <c r="AI216" s="10">
        <f t="shared" si="24"/>
        <v>46629.68</v>
      </c>
    </row>
    <row r="217" spans="1:35" ht="14.45" hidden="1" x14ac:dyDescent="0.3">
      <c r="A217" t="str">
        <f t="shared" si="22"/>
        <v>1.1-00-2118_215037_215933110</v>
      </c>
      <c r="B217" t="s">
        <v>32</v>
      </c>
      <c r="C217" s="7" t="s">
        <v>33</v>
      </c>
      <c r="D217" s="34" t="s">
        <v>486</v>
      </c>
      <c r="E217" t="s">
        <v>117</v>
      </c>
      <c r="F217" t="s">
        <v>118</v>
      </c>
      <c r="G217" t="s">
        <v>111</v>
      </c>
      <c r="H217" t="s">
        <v>112</v>
      </c>
      <c r="I217" t="s">
        <v>89</v>
      </c>
      <c r="J217" t="s">
        <v>90</v>
      </c>
      <c r="K217">
        <v>5</v>
      </c>
      <c r="L217" t="s">
        <v>121</v>
      </c>
      <c r="M217">
        <v>59</v>
      </c>
      <c r="N217" t="s">
        <v>207</v>
      </c>
      <c r="O217" t="s">
        <v>208</v>
      </c>
      <c r="P217" t="s">
        <v>209</v>
      </c>
      <c r="Q217">
        <v>3000</v>
      </c>
      <c r="R217" t="s">
        <v>261</v>
      </c>
      <c r="S217">
        <v>3311</v>
      </c>
      <c r="T217" t="s">
        <v>280</v>
      </c>
      <c r="U217">
        <v>0</v>
      </c>
      <c r="V217" t="s">
        <v>46</v>
      </c>
      <c r="W217" s="8">
        <v>1568320</v>
      </c>
      <c r="X217" s="8">
        <v>0</v>
      </c>
      <c r="Y217" s="8">
        <v>1568320</v>
      </c>
      <c r="Z217" s="8">
        <v>1568320</v>
      </c>
      <c r="AA217" s="8">
        <v>0</v>
      </c>
      <c r="AB217" s="8">
        <f t="shared" si="23"/>
        <v>1568320</v>
      </c>
      <c r="AC217" s="8">
        <v>0</v>
      </c>
      <c r="AD217" s="8">
        <v>0</v>
      </c>
      <c r="AE217" s="9">
        <v>0</v>
      </c>
      <c r="AF217" s="8">
        <v>0</v>
      </c>
      <c r="AG217" s="8">
        <v>0</v>
      </c>
      <c r="AH217" s="8">
        <v>0</v>
      </c>
      <c r="AI217" s="10">
        <f t="shared" si="24"/>
        <v>1568320</v>
      </c>
    </row>
    <row r="218" spans="1:35" ht="14.45" hidden="1" x14ac:dyDescent="0.3">
      <c r="A218" t="str">
        <f t="shared" si="22"/>
        <v>1.1-00-2103_211010_211733110</v>
      </c>
      <c r="B218" t="s">
        <v>32</v>
      </c>
      <c r="C218" s="7" t="s">
        <v>33</v>
      </c>
      <c r="D218" s="34" t="s">
        <v>486</v>
      </c>
      <c r="E218" t="s">
        <v>152</v>
      </c>
      <c r="F218" t="s">
        <v>153</v>
      </c>
      <c r="G218" t="s">
        <v>66</v>
      </c>
      <c r="H218" t="s">
        <v>67</v>
      </c>
      <c r="I218" t="s">
        <v>154</v>
      </c>
      <c r="J218" t="s">
        <v>155</v>
      </c>
      <c r="K218">
        <v>1</v>
      </c>
      <c r="L218" t="s">
        <v>70</v>
      </c>
      <c r="M218">
        <v>17</v>
      </c>
      <c r="N218" t="s">
        <v>156</v>
      </c>
      <c r="O218" t="s">
        <v>157</v>
      </c>
      <c r="P218" t="s">
        <v>158</v>
      </c>
      <c r="Q218">
        <v>3000</v>
      </c>
      <c r="R218" t="s">
        <v>261</v>
      </c>
      <c r="S218">
        <v>3311</v>
      </c>
      <c r="T218" t="s">
        <v>280</v>
      </c>
      <c r="U218">
        <v>0</v>
      </c>
      <c r="V218" t="s">
        <v>46</v>
      </c>
      <c r="W218" s="8">
        <v>2434552</v>
      </c>
      <c r="X218" s="8">
        <v>2500000</v>
      </c>
      <c r="Y218" s="8">
        <v>2434552</v>
      </c>
      <c r="Z218" s="8">
        <v>2434552</v>
      </c>
      <c r="AA218" s="8">
        <v>2434552</v>
      </c>
      <c r="AB218" s="8">
        <f t="shared" si="23"/>
        <v>0</v>
      </c>
      <c r="AC218" s="8">
        <v>1614432</v>
      </c>
      <c r="AD218" s="8">
        <v>1347632</v>
      </c>
      <c r="AE218" s="9">
        <v>0</v>
      </c>
      <c r="AF218" s="8">
        <v>0</v>
      </c>
      <c r="AG218" s="8">
        <v>0</v>
      </c>
      <c r="AH218" s="8">
        <v>0</v>
      </c>
      <c r="AI218" s="10">
        <f t="shared" si="24"/>
        <v>2434552</v>
      </c>
    </row>
    <row r="219" spans="1:35" ht="14.45" hidden="1" x14ac:dyDescent="0.3">
      <c r="A219" t="str">
        <f t="shared" si="22"/>
        <v>1.1-00-2104_218011_211933110</v>
      </c>
      <c r="B219" t="s">
        <v>32</v>
      </c>
      <c r="C219" s="7" t="s">
        <v>33</v>
      </c>
      <c r="D219" s="34" t="s">
        <v>486</v>
      </c>
      <c r="E219" t="s">
        <v>34</v>
      </c>
      <c r="F219" t="s">
        <v>35</v>
      </c>
      <c r="G219" t="s">
        <v>36</v>
      </c>
      <c r="H219" t="s">
        <v>37</v>
      </c>
      <c r="I219" t="s">
        <v>104</v>
      </c>
      <c r="J219" t="s">
        <v>105</v>
      </c>
      <c r="K219">
        <v>8</v>
      </c>
      <c r="L219" t="s">
        <v>40</v>
      </c>
      <c r="M219">
        <v>19</v>
      </c>
      <c r="N219" t="s">
        <v>268</v>
      </c>
      <c r="O219" t="s">
        <v>107</v>
      </c>
      <c r="P219" t="s">
        <v>108</v>
      </c>
      <c r="Q219">
        <v>3000</v>
      </c>
      <c r="R219" t="s">
        <v>261</v>
      </c>
      <c r="S219">
        <v>3311</v>
      </c>
      <c r="T219" t="s">
        <v>280</v>
      </c>
      <c r="U219">
        <v>0</v>
      </c>
      <c r="V219" t="s">
        <v>46</v>
      </c>
      <c r="W219" s="8">
        <v>4225953.09</v>
      </c>
      <c r="X219" s="8">
        <v>400000</v>
      </c>
      <c r="Y219" s="8">
        <v>4225953.09</v>
      </c>
      <c r="Z219" s="8">
        <v>4225953.09</v>
      </c>
      <c r="AA219" s="8">
        <v>4225953.09</v>
      </c>
      <c r="AB219" s="8">
        <f t="shared" si="23"/>
        <v>0</v>
      </c>
      <c r="AC219" s="8">
        <v>4225953.09</v>
      </c>
      <c r="AD219" s="8">
        <v>4225953.09</v>
      </c>
      <c r="AE219" s="9">
        <v>0</v>
      </c>
      <c r="AF219" s="8">
        <v>0</v>
      </c>
      <c r="AG219" s="8">
        <v>0</v>
      </c>
      <c r="AH219" s="8">
        <v>0</v>
      </c>
      <c r="AI219" s="10">
        <f t="shared" si="24"/>
        <v>4225953.09</v>
      </c>
    </row>
    <row r="220" spans="1:35" ht="14.65" hidden="1" customHeight="1" x14ac:dyDescent="0.3">
      <c r="A220" t="str">
        <f t="shared" si="22"/>
        <v>1.1-00-2105_218012_212133110</v>
      </c>
      <c r="B220" t="s">
        <v>32</v>
      </c>
      <c r="C220" s="7" t="s">
        <v>33</v>
      </c>
      <c r="D220" s="34" t="s">
        <v>486</v>
      </c>
      <c r="E220" t="s">
        <v>34</v>
      </c>
      <c r="F220" t="s">
        <v>35</v>
      </c>
      <c r="G220" t="s">
        <v>36</v>
      </c>
      <c r="H220" t="s">
        <v>37</v>
      </c>
      <c r="I220" t="s">
        <v>38</v>
      </c>
      <c r="J220" t="s">
        <v>39</v>
      </c>
      <c r="K220">
        <v>8</v>
      </c>
      <c r="L220" t="s">
        <v>40</v>
      </c>
      <c r="M220">
        <v>21</v>
      </c>
      <c r="N220" t="s">
        <v>150</v>
      </c>
      <c r="O220" t="s">
        <v>42</v>
      </c>
      <c r="P220" t="s">
        <v>43</v>
      </c>
      <c r="Q220">
        <v>3000</v>
      </c>
      <c r="R220" t="s">
        <v>261</v>
      </c>
      <c r="S220">
        <v>3311</v>
      </c>
      <c r="T220" t="s">
        <v>280</v>
      </c>
      <c r="U220">
        <v>0</v>
      </c>
      <c r="V220" t="s">
        <v>46</v>
      </c>
      <c r="W220" s="8">
        <v>197954</v>
      </c>
      <c r="X220" s="8">
        <v>200000</v>
      </c>
      <c r="Y220" s="8">
        <v>197954</v>
      </c>
      <c r="Z220" s="8">
        <v>197954</v>
      </c>
      <c r="AA220" s="8">
        <v>197954</v>
      </c>
      <c r="AB220" s="8">
        <f t="shared" si="23"/>
        <v>0</v>
      </c>
      <c r="AC220" s="8">
        <v>197954</v>
      </c>
      <c r="AD220" s="8">
        <v>79181.600000000006</v>
      </c>
      <c r="AE220" s="9">
        <v>0</v>
      </c>
      <c r="AF220" s="8">
        <v>0</v>
      </c>
      <c r="AG220" s="8">
        <v>0</v>
      </c>
      <c r="AH220" s="8">
        <v>0</v>
      </c>
      <c r="AI220" s="10">
        <f t="shared" si="24"/>
        <v>197954</v>
      </c>
    </row>
    <row r="221" spans="1:35" ht="14.65" hidden="1" customHeight="1" x14ac:dyDescent="0.3">
      <c r="A221" t="str">
        <f t="shared" si="22"/>
        <v>1.1-00-2118_215037_215933210</v>
      </c>
      <c r="B221" t="s">
        <v>32</v>
      </c>
      <c r="C221" s="7" t="s">
        <v>33</v>
      </c>
      <c r="D221" s="34" t="s">
        <v>486</v>
      </c>
      <c r="E221" t="s">
        <v>117</v>
      </c>
      <c r="F221" t="s">
        <v>118</v>
      </c>
      <c r="G221" t="s">
        <v>111</v>
      </c>
      <c r="H221" t="s">
        <v>112</v>
      </c>
      <c r="I221" t="s">
        <v>89</v>
      </c>
      <c r="J221" t="s">
        <v>90</v>
      </c>
      <c r="K221">
        <v>5</v>
      </c>
      <c r="L221" t="s">
        <v>121</v>
      </c>
      <c r="M221">
        <v>59</v>
      </c>
      <c r="N221" t="s">
        <v>207</v>
      </c>
      <c r="O221" t="s">
        <v>208</v>
      </c>
      <c r="P221" t="s">
        <v>209</v>
      </c>
      <c r="Q221">
        <v>3000</v>
      </c>
      <c r="R221" t="s">
        <v>261</v>
      </c>
      <c r="S221">
        <v>3321</v>
      </c>
      <c r="T221" t="s">
        <v>281</v>
      </c>
      <c r="U221">
        <v>0</v>
      </c>
      <c r="V221" t="s">
        <v>46</v>
      </c>
      <c r="W221" s="8">
        <v>4738307.05</v>
      </c>
      <c r="X221" s="8">
        <v>6900000</v>
      </c>
      <c r="Y221" s="8">
        <v>3910212.68</v>
      </c>
      <c r="Z221" s="8">
        <v>5815635.6399999997</v>
      </c>
      <c r="AA221" s="8">
        <v>5732324.4400000004</v>
      </c>
      <c r="AB221" s="8">
        <f t="shared" si="23"/>
        <v>83311.199999999255</v>
      </c>
      <c r="AC221" s="8">
        <v>4682162.5199999996</v>
      </c>
      <c r="AD221" s="16">
        <v>1148274.72</v>
      </c>
      <c r="AE221" s="16">
        <v>828094.36999999965</v>
      </c>
      <c r="AF221" s="8">
        <v>0</v>
      </c>
      <c r="AG221" s="8">
        <v>0</v>
      </c>
      <c r="AH221" s="8">
        <v>0</v>
      </c>
      <c r="AI221" s="10">
        <f t="shared" si="24"/>
        <v>4738307.05</v>
      </c>
    </row>
    <row r="222" spans="1:35" ht="14.65" hidden="1" customHeight="1" x14ac:dyDescent="0.3">
      <c r="A222" t="str">
        <f t="shared" si="22"/>
        <v>1.1-00-2106_219013_212333210</v>
      </c>
      <c r="B222" t="s">
        <v>32</v>
      </c>
      <c r="C222" s="7" t="s">
        <v>33</v>
      </c>
      <c r="D222" s="34" t="s">
        <v>486</v>
      </c>
      <c r="E222" t="s">
        <v>164</v>
      </c>
      <c r="F222" t="s">
        <v>165</v>
      </c>
      <c r="G222" t="s">
        <v>166</v>
      </c>
      <c r="H222" t="s">
        <v>167</v>
      </c>
      <c r="I222" t="s">
        <v>168</v>
      </c>
      <c r="J222" t="s">
        <v>169</v>
      </c>
      <c r="K222">
        <v>9</v>
      </c>
      <c r="L222" t="s">
        <v>129</v>
      </c>
      <c r="M222">
        <v>23</v>
      </c>
      <c r="N222" t="s">
        <v>170</v>
      </c>
      <c r="O222" t="s">
        <v>171</v>
      </c>
      <c r="P222" t="s">
        <v>172</v>
      </c>
      <c r="Q222">
        <v>3000</v>
      </c>
      <c r="R222" t="s">
        <v>261</v>
      </c>
      <c r="S222">
        <v>3321</v>
      </c>
      <c r="T222" t="s">
        <v>281</v>
      </c>
      <c r="U222">
        <v>0</v>
      </c>
      <c r="V222" t="s">
        <v>46</v>
      </c>
      <c r="W222" s="8">
        <v>7673.4</v>
      </c>
      <c r="X222" s="8">
        <v>0</v>
      </c>
      <c r="Y222" s="8">
        <v>7673.4</v>
      </c>
      <c r="Z222" s="8">
        <v>7673.4</v>
      </c>
      <c r="AA222" s="8">
        <v>7673.4</v>
      </c>
      <c r="AB222" s="8">
        <f t="shared" si="23"/>
        <v>0</v>
      </c>
      <c r="AC222" s="8">
        <v>7673.4</v>
      </c>
      <c r="AD222" s="8">
        <v>7673.4</v>
      </c>
      <c r="AE222" s="9">
        <v>0</v>
      </c>
      <c r="AF222" s="8">
        <v>0</v>
      </c>
      <c r="AG222" s="8">
        <v>0</v>
      </c>
      <c r="AH222" s="8">
        <v>0</v>
      </c>
      <c r="AI222" s="10">
        <f t="shared" si="24"/>
        <v>7673.4</v>
      </c>
    </row>
    <row r="223" spans="1:35" ht="14.45" hidden="1" x14ac:dyDescent="0.3">
      <c r="A223" t="str">
        <f t="shared" si="22"/>
        <v>1.1-00-2104_218011_211933310</v>
      </c>
      <c r="B223" t="s">
        <v>32</v>
      </c>
      <c r="C223" s="7" t="s">
        <v>33</v>
      </c>
      <c r="D223" s="34" t="s">
        <v>486</v>
      </c>
      <c r="E223" t="s">
        <v>34</v>
      </c>
      <c r="F223" t="s">
        <v>35</v>
      </c>
      <c r="G223" t="s">
        <v>36</v>
      </c>
      <c r="H223" t="s">
        <v>37</v>
      </c>
      <c r="I223" t="s">
        <v>104</v>
      </c>
      <c r="J223" t="s">
        <v>105</v>
      </c>
      <c r="K223">
        <v>8</v>
      </c>
      <c r="L223" t="s">
        <v>40</v>
      </c>
      <c r="M223">
        <v>19</v>
      </c>
      <c r="N223" t="s">
        <v>268</v>
      </c>
      <c r="O223" t="s">
        <v>107</v>
      </c>
      <c r="P223" t="s">
        <v>108</v>
      </c>
      <c r="Q223">
        <v>3000</v>
      </c>
      <c r="R223" t="s">
        <v>261</v>
      </c>
      <c r="S223">
        <v>3331</v>
      </c>
      <c r="T223" t="s">
        <v>282</v>
      </c>
      <c r="U223">
        <v>0</v>
      </c>
      <c r="V223" t="s">
        <v>46</v>
      </c>
      <c r="W223" s="8">
        <v>519511.8</v>
      </c>
      <c r="X223" s="8">
        <v>1000000</v>
      </c>
      <c r="Y223" s="8">
        <v>519511.8</v>
      </c>
      <c r="Z223" s="8">
        <v>519511.8</v>
      </c>
      <c r="AA223" s="8">
        <v>381060</v>
      </c>
      <c r="AB223" s="8">
        <f t="shared" si="23"/>
        <v>138451.79999999999</v>
      </c>
      <c r="AC223" s="8">
        <v>381060</v>
      </c>
      <c r="AD223" s="8">
        <v>381060</v>
      </c>
      <c r="AE223" s="9">
        <v>0</v>
      </c>
      <c r="AF223" s="8">
        <v>0</v>
      </c>
      <c r="AG223" s="8">
        <v>0</v>
      </c>
      <c r="AH223" s="8">
        <v>0</v>
      </c>
      <c r="AI223" s="10">
        <f t="shared" si="24"/>
        <v>519511.8</v>
      </c>
    </row>
    <row r="224" spans="1:35" ht="14.65" hidden="1" customHeight="1" x14ac:dyDescent="0.3">
      <c r="A224" t="str">
        <f t="shared" si="22"/>
        <v>1.1-00-2105_218012_212133310</v>
      </c>
      <c r="B224" t="s">
        <v>32</v>
      </c>
      <c r="C224" s="7" t="s">
        <v>33</v>
      </c>
      <c r="D224" s="34" t="s">
        <v>486</v>
      </c>
      <c r="E224" t="s">
        <v>34</v>
      </c>
      <c r="F224" t="s">
        <v>35</v>
      </c>
      <c r="G224" t="s">
        <v>36</v>
      </c>
      <c r="H224" t="s">
        <v>37</v>
      </c>
      <c r="I224" t="s">
        <v>38</v>
      </c>
      <c r="J224" t="s">
        <v>39</v>
      </c>
      <c r="K224">
        <v>8</v>
      </c>
      <c r="L224" t="s">
        <v>40</v>
      </c>
      <c r="M224">
        <v>21</v>
      </c>
      <c r="N224" t="s">
        <v>150</v>
      </c>
      <c r="O224" t="s">
        <v>42</v>
      </c>
      <c r="P224" t="s">
        <v>43</v>
      </c>
      <c r="Q224">
        <v>3000</v>
      </c>
      <c r="R224" t="s">
        <v>261</v>
      </c>
      <c r="S224">
        <v>3331</v>
      </c>
      <c r="T224" t="s">
        <v>282</v>
      </c>
      <c r="U224">
        <v>0</v>
      </c>
      <c r="V224" t="s">
        <v>46</v>
      </c>
      <c r="W224" s="8">
        <v>187921.25</v>
      </c>
      <c r="X224" s="8">
        <v>300000</v>
      </c>
      <c r="Y224" s="8">
        <v>187921.25</v>
      </c>
      <c r="Z224" s="8">
        <v>88740.59</v>
      </c>
      <c r="AA224" s="8">
        <v>88740.59</v>
      </c>
      <c r="AB224" s="8">
        <f t="shared" si="23"/>
        <v>0</v>
      </c>
      <c r="AC224" s="8">
        <v>88740.59</v>
      </c>
      <c r="AD224" s="8">
        <v>88740.59</v>
      </c>
      <c r="AE224" s="9">
        <v>0</v>
      </c>
      <c r="AF224" s="8">
        <v>0</v>
      </c>
      <c r="AG224" s="8">
        <v>0</v>
      </c>
      <c r="AH224" s="8">
        <v>0</v>
      </c>
      <c r="AI224" s="10">
        <f t="shared" si="24"/>
        <v>187921.25</v>
      </c>
    </row>
    <row r="225" spans="1:35" ht="14.65" hidden="1" customHeight="1" x14ac:dyDescent="0.3">
      <c r="A225" t="str">
        <f t="shared" si="22"/>
        <v>1.1-00-2108_213022_214133410</v>
      </c>
      <c r="B225" t="s">
        <v>32</v>
      </c>
      <c r="C225" s="7" t="s">
        <v>33</v>
      </c>
      <c r="D225" s="34" t="s">
        <v>486</v>
      </c>
      <c r="E225" t="s">
        <v>134</v>
      </c>
      <c r="F225" t="s">
        <v>135</v>
      </c>
      <c r="G225" t="s">
        <v>111</v>
      </c>
      <c r="H225" t="s">
        <v>112</v>
      </c>
      <c r="I225" t="s">
        <v>136</v>
      </c>
      <c r="J225" t="s">
        <v>137</v>
      </c>
      <c r="K225">
        <v>3</v>
      </c>
      <c r="L225" t="s">
        <v>138</v>
      </c>
      <c r="M225">
        <v>41</v>
      </c>
      <c r="N225" t="s">
        <v>139</v>
      </c>
      <c r="O225" t="s">
        <v>140</v>
      </c>
      <c r="P225" t="s">
        <v>141</v>
      </c>
      <c r="Q225">
        <v>3000</v>
      </c>
      <c r="R225" t="s">
        <v>261</v>
      </c>
      <c r="S225">
        <v>3341</v>
      </c>
      <c r="T225" t="s">
        <v>288</v>
      </c>
      <c r="U225">
        <v>0</v>
      </c>
      <c r="V225" t="s">
        <v>46</v>
      </c>
      <c r="W225" s="8">
        <v>1141188.08</v>
      </c>
      <c r="X225" s="8">
        <v>5000000</v>
      </c>
      <c r="Y225" s="8">
        <v>1141188.08</v>
      </c>
      <c r="Z225" s="8">
        <v>1141188.08</v>
      </c>
      <c r="AA225" s="8">
        <v>0</v>
      </c>
      <c r="AB225" s="8">
        <f t="shared" si="23"/>
        <v>1141188.08</v>
      </c>
      <c r="AC225" s="8">
        <v>0</v>
      </c>
      <c r="AD225" s="8">
        <v>0</v>
      </c>
      <c r="AE225" s="9">
        <v>0</v>
      </c>
      <c r="AF225" s="8">
        <v>0</v>
      </c>
      <c r="AG225" s="8">
        <v>0</v>
      </c>
      <c r="AH225" s="8">
        <v>0</v>
      </c>
      <c r="AI225" s="10">
        <f t="shared" si="24"/>
        <v>1141188.08</v>
      </c>
    </row>
    <row r="226" spans="1:35" ht="14.65" hidden="1" customHeight="1" x14ac:dyDescent="0.3">
      <c r="A226" t="str">
        <f t="shared" si="22"/>
        <v>1.1-00-2105_218012_212133410</v>
      </c>
      <c r="B226" t="s">
        <v>32</v>
      </c>
      <c r="C226" s="7" t="s">
        <v>33</v>
      </c>
      <c r="D226" s="34" t="s">
        <v>486</v>
      </c>
      <c r="E226" t="s">
        <v>34</v>
      </c>
      <c r="F226" t="s">
        <v>35</v>
      </c>
      <c r="G226" t="s">
        <v>36</v>
      </c>
      <c r="H226" t="s">
        <v>37</v>
      </c>
      <c r="I226" t="s">
        <v>38</v>
      </c>
      <c r="J226" t="s">
        <v>39</v>
      </c>
      <c r="K226">
        <v>8</v>
      </c>
      <c r="L226" t="s">
        <v>40</v>
      </c>
      <c r="M226">
        <v>21</v>
      </c>
      <c r="N226" t="s">
        <v>150</v>
      </c>
      <c r="O226" t="s">
        <v>42</v>
      </c>
      <c r="P226" t="s">
        <v>43</v>
      </c>
      <c r="Q226">
        <v>3000</v>
      </c>
      <c r="R226" t="s">
        <v>261</v>
      </c>
      <c r="S226">
        <v>3341</v>
      </c>
      <c r="T226" t="s">
        <v>288</v>
      </c>
      <c r="U226">
        <v>0</v>
      </c>
      <c r="V226" t="s">
        <v>46</v>
      </c>
      <c r="W226" s="8">
        <v>218524</v>
      </c>
      <c r="X226" s="8">
        <v>450000</v>
      </c>
      <c r="Y226" s="8">
        <v>218524</v>
      </c>
      <c r="Z226" s="8">
        <v>138600</v>
      </c>
      <c r="AA226" s="8">
        <v>138600</v>
      </c>
      <c r="AB226" s="8">
        <f t="shared" si="23"/>
        <v>0</v>
      </c>
      <c r="AC226" s="8">
        <v>138600</v>
      </c>
      <c r="AD226" s="8">
        <v>138600</v>
      </c>
      <c r="AE226" s="9">
        <v>0</v>
      </c>
      <c r="AF226" s="8">
        <v>0</v>
      </c>
      <c r="AG226" s="8">
        <v>0</v>
      </c>
      <c r="AH226" s="8">
        <v>0</v>
      </c>
      <c r="AI226" s="10">
        <f t="shared" si="24"/>
        <v>218524</v>
      </c>
    </row>
    <row r="227" spans="1:35" ht="14.65" hidden="1" customHeight="1" x14ac:dyDescent="0.3">
      <c r="A227" t="str">
        <f t="shared" si="22"/>
        <v>1.1-00-2106_219015_212833510</v>
      </c>
      <c r="B227" t="s">
        <v>32</v>
      </c>
      <c r="C227" s="7" t="s">
        <v>33</v>
      </c>
      <c r="D227" s="34" t="s">
        <v>486</v>
      </c>
      <c r="E227" t="s">
        <v>164</v>
      </c>
      <c r="F227" t="s">
        <v>165</v>
      </c>
      <c r="G227" t="s">
        <v>166</v>
      </c>
      <c r="H227" t="s">
        <v>167</v>
      </c>
      <c r="I227" t="s">
        <v>168</v>
      </c>
      <c r="J227" t="s">
        <v>169</v>
      </c>
      <c r="K227">
        <v>9</v>
      </c>
      <c r="L227" t="s">
        <v>129</v>
      </c>
      <c r="M227">
        <v>28</v>
      </c>
      <c r="N227" t="s">
        <v>302</v>
      </c>
      <c r="O227" t="s">
        <v>272</v>
      </c>
      <c r="P227" t="s">
        <v>273</v>
      </c>
      <c r="Q227">
        <v>3000</v>
      </c>
      <c r="R227" t="s">
        <v>261</v>
      </c>
      <c r="S227">
        <v>3351</v>
      </c>
      <c r="T227" t="s">
        <v>303</v>
      </c>
      <c r="U227">
        <v>0</v>
      </c>
      <c r="V227" t="s">
        <v>46</v>
      </c>
      <c r="W227" s="8">
        <v>463420</v>
      </c>
      <c r="X227" s="8">
        <v>0</v>
      </c>
      <c r="Y227" s="8">
        <v>463420</v>
      </c>
      <c r="Z227" s="8">
        <v>463420</v>
      </c>
      <c r="AA227" s="8">
        <v>463420</v>
      </c>
      <c r="AB227" s="8">
        <f t="shared" si="23"/>
        <v>0</v>
      </c>
      <c r="AC227" s="8">
        <v>463420</v>
      </c>
      <c r="AD227" s="8">
        <v>463420</v>
      </c>
      <c r="AE227" s="9">
        <v>0</v>
      </c>
      <c r="AF227" s="8">
        <v>0</v>
      </c>
      <c r="AG227" s="8">
        <v>0</v>
      </c>
      <c r="AH227" s="8">
        <v>0</v>
      </c>
      <c r="AI227" s="10">
        <f t="shared" si="24"/>
        <v>463420</v>
      </c>
    </row>
    <row r="228" spans="1:35" ht="14.65" hidden="1" customHeight="1" x14ac:dyDescent="0.3">
      <c r="A228" t="str">
        <f t="shared" si="22"/>
        <v>2.6-06-2102_211007_211033611</v>
      </c>
      <c r="B228" t="s">
        <v>51</v>
      </c>
      <c r="C228" s="39" t="s">
        <v>52</v>
      </c>
      <c r="D228" s="34" t="s">
        <v>486</v>
      </c>
      <c r="E228" t="s">
        <v>34</v>
      </c>
      <c r="F228" t="s">
        <v>35</v>
      </c>
      <c r="G228" t="s">
        <v>66</v>
      </c>
      <c r="H228" t="s">
        <v>67</v>
      </c>
      <c r="I228" t="s">
        <v>68</v>
      </c>
      <c r="J228" t="s">
        <v>69</v>
      </c>
      <c r="K228">
        <v>1</v>
      </c>
      <c r="L228" t="s">
        <v>70</v>
      </c>
      <c r="M228">
        <v>10</v>
      </c>
      <c r="N228" t="s">
        <v>71</v>
      </c>
      <c r="O228" t="s">
        <v>72</v>
      </c>
      <c r="P228" t="s">
        <v>73</v>
      </c>
      <c r="Q228">
        <v>3000</v>
      </c>
      <c r="R228" t="s">
        <v>261</v>
      </c>
      <c r="S228">
        <v>3361</v>
      </c>
      <c r="T228" t="s">
        <v>286</v>
      </c>
      <c r="U228">
        <v>1</v>
      </c>
      <c r="V228" t="s">
        <v>54</v>
      </c>
      <c r="W228" s="8">
        <v>9000</v>
      </c>
      <c r="X228" s="8">
        <v>0</v>
      </c>
      <c r="Y228" s="8">
        <v>2625.08</v>
      </c>
      <c r="Z228" s="8">
        <v>2625.08</v>
      </c>
      <c r="AA228" s="8">
        <v>2625.08</v>
      </c>
      <c r="AB228" s="8">
        <f t="shared" si="23"/>
        <v>0</v>
      </c>
      <c r="AC228" s="8">
        <v>2625.08</v>
      </c>
      <c r="AD228" s="8">
        <v>2625.08</v>
      </c>
      <c r="AE228" s="9">
        <v>6374.92</v>
      </c>
      <c r="AF228" s="8">
        <v>6374.92</v>
      </c>
      <c r="AG228" s="8">
        <v>0</v>
      </c>
      <c r="AH228" s="8">
        <v>0</v>
      </c>
      <c r="AI228" s="10">
        <f t="shared" si="24"/>
        <v>2625.08</v>
      </c>
    </row>
    <row r="229" spans="1:35" ht="14.65" hidden="1" customHeight="1" x14ac:dyDescent="0.3">
      <c r="A229" t="str">
        <f t="shared" si="22"/>
        <v>2.6-06-2102_211007_211033612</v>
      </c>
      <c r="B229" t="s">
        <v>51</v>
      </c>
      <c r="C229" s="39" t="s">
        <v>52</v>
      </c>
      <c r="D229" s="34" t="s">
        <v>486</v>
      </c>
      <c r="E229" t="s">
        <v>34</v>
      </c>
      <c r="F229" t="s">
        <v>35</v>
      </c>
      <c r="G229" t="s">
        <v>66</v>
      </c>
      <c r="H229" t="s">
        <v>67</v>
      </c>
      <c r="I229" t="s">
        <v>68</v>
      </c>
      <c r="J229" t="s">
        <v>69</v>
      </c>
      <c r="K229">
        <v>1</v>
      </c>
      <c r="L229" t="s">
        <v>70</v>
      </c>
      <c r="M229">
        <v>10</v>
      </c>
      <c r="N229" t="s">
        <v>71</v>
      </c>
      <c r="O229" t="s">
        <v>72</v>
      </c>
      <c r="P229" t="s">
        <v>73</v>
      </c>
      <c r="Q229">
        <v>3000</v>
      </c>
      <c r="R229" t="s">
        <v>261</v>
      </c>
      <c r="S229">
        <v>3361</v>
      </c>
      <c r="T229" t="s">
        <v>286</v>
      </c>
      <c r="U229">
        <v>2</v>
      </c>
      <c r="V229" t="s">
        <v>55</v>
      </c>
      <c r="W229" s="8">
        <v>9000</v>
      </c>
      <c r="X229" s="8">
        <v>0</v>
      </c>
      <c r="Y229" s="8">
        <v>3242.2</v>
      </c>
      <c r="Z229" s="8">
        <v>3242.2</v>
      </c>
      <c r="AA229" s="8">
        <v>3242.2</v>
      </c>
      <c r="AB229" s="8">
        <f t="shared" si="23"/>
        <v>0</v>
      </c>
      <c r="AC229" s="8">
        <v>3242.2</v>
      </c>
      <c r="AD229" s="8">
        <v>3242.2</v>
      </c>
      <c r="AE229" s="9">
        <v>5757.8</v>
      </c>
      <c r="AF229" s="8">
        <v>5757.8</v>
      </c>
      <c r="AG229" s="8">
        <v>0</v>
      </c>
      <c r="AH229" s="8">
        <v>0</v>
      </c>
      <c r="AI229" s="10">
        <f t="shared" si="24"/>
        <v>3242.2</v>
      </c>
    </row>
    <row r="230" spans="1:35" ht="14.65" hidden="1" customHeight="1" x14ac:dyDescent="0.3">
      <c r="A230" t="str">
        <f t="shared" si="22"/>
        <v>2.6-06-2102_211007_211033613</v>
      </c>
      <c r="B230" t="s">
        <v>51</v>
      </c>
      <c r="C230" s="39" t="s">
        <v>52</v>
      </c>
      <c r="D230" s="34" t="s">
        <v>486</v>
      </c>
      <c r="E230" t="s">
        <v>34</v>
      </c>
      <c r="F230" t="s">
        <v>35</v>
      </c>
      <c r="G230" t="s">
        <v>66</v>
      </c>
      <c r="H230" t="s">
        <v>67</v>
      </c>
      <c r="I230" t="s">
        <v>68</v>
      </c>
      <c r="J230" t="s">
        <v>69</v>
      </c>
      <c r="K230">
        <v>1</v>
      </c>
      <c r="L230" t="s">
        <v>70</v>
      </c>
      <c r="M230">
        <v>10</v>
      </c>
      <c r="N230" t="s">
        <v>71</v>
      </c>
      <c r="O230" t="s">
        <v>72</v>
      </c>
      <c r="P230" t="s">
        <v>73</v>
      </c>
      <c r="Q230">
        <v>3000</v>
      </c>
      <c r="R230" t="s">
        <v>261</v>
      </c>
      <c r="S230">
        <v>3361</v>
      </c>
      <c r="T230" t="s">
        <v>286</v>
      </c>
      <c r="U230">
        <v>3</v>
      </c>
      <c r="V230" t="s">
        <v>56</v>
      </c>
      <c r="W230" s="8">
        <v>12000</v>
      </c>
      <c r="X230" s="8">
        <v>0</v>
      </c>
      <c r="Y230" s="8">
        <v>2787.48</v>
      </c>
      <c r="Z230" s="8">
        <v>2787.48</v>
      </c>
      <c r="AA230" s="8">
        <v>2787.48</v>
      </c>
      <c r="AB230" s="8">
        <f t="shared" si="23"/>
        <v>0</v>
      </c>
      <c r="AC230" s="8">
        <v>2787.48</v>
      </c>
      <c r="AD230" s="8">
        <v>2787.48</v>
      </c>
      <c r="AE230" s="9">
        <v>9212.52</v>
      </c>
      <c r="AF230" s="8">
        <v>9212.52</v>
      </c>
      <c r="AG230" s="8">
        <v>0</v>
      </c>
      <c r="AH230" s="8">
        <v>0</v>
      </c>
      <c r="AI230" s="10">
        <f t="shared" si="24"/>
        <v>2787.4799999999996</v>
      </c>
    </row>
    <row r="231" spans="1:35" ht="14.65" hidden="1" customHeight="1" x14ac:dyDescent="0.3">
      <c r="A231" t="str">
        <f t="shared" si="22"/>
        <v>2.6-05-2108_213022_214133610</v>
      </c>
      <c r="B231" t="s">
        <v>200</v>
      </c>
      <c r="C231" s="39" t="s">
        <v>201</v>
      </c>
      <c r="D231" s="34" t="s">
        <v>486</v>
      </c>
      <c r="E231" t="s">
        <v>134</v>
      </c>
      <c r="F231" t="s">
        <v>135</v>
      </c>
      <c r="G231" t="s">
        <v>111</v>
      </c>
      <c r="H231" t="s">
        <v>112</v>
      </c>
      <c r="I231" t="s">
        <v>136</v>
      </c>
      <c r="J231" t="s">
        <v>137</v>
      </c>
      <c r="K231">
        <v>3</v>
      </c>
      <c r="L231" t="s">
        <v>138</v>
      </c>
      <c r="M231">
        <v>41</v>
      </c>
      <c r="N231" t="s">
        <v>139</v>
      </c>
      <c r="O231" t="s">
        <v>140</v>
      </c>
      <c r="P231" t="s">
        <v>141</v>
      </c>
      <c r="Q231">
        <v>3000</v>
      </c>
      <c r="R231" t="s">
        <v>261</v>
      </c>
      <c r="S231">
        <v>3361</v>
      </c>
      <c r="T231" t="s">
        <v>286</v>
      </c>
      <c r="U231">
        <v>0</v>
      </c>
      <c r="V231" t="s">
        <v>46</v>
      </c>
      <c r="W231" s="8">
        <v>26425</v>
      </c>
      <c r="X231" s="8">
        <v>0</v>
      </c>
      <c r="Y231" s="8">
        <v>26424.959999999999</v>
      </c>
      <c r="Z231" s="8">
        <v>26424.959999999999</v>
      </c>
      <c r="AA231" s="8">
        <v>26424.959999999999</v>
      </c>
      <c r="AB231" s="8">
        <f t="shared" si="23"/>
        <v>0</v>
      </c>
      <c r="AC231" s="8">
        <v>26424.959999999999</v>
      </c>
      <c r="AD231" s="8">
        <v>26424.959999999999</v>
      </c>
      <c r="AE231" s="9">
        <v>4.0000000000873115E-2</v>
      </c>
      <c r="AF231" s="8">
        <v>0.04</v>
      </c>
      <c r="AG231" s="8">
        <v>0</v>
      </c>
      <c r="AH231" s="8">
        <v>0</v>
      </c>
      <c r="AI231" s="10">
        <f t="shared" si="24"/>
        <v>26424.959999999999</v>
      </c>
    </row>
    <row r="232" spans="1:35" ht="14.65" hidden="1" customHeight="1" x14ac:dyDescent="0.3">
      <c r="A232" t="str">
        <f t="shared" si="22"/>
        <v>1.1-00-2105_218012_212133710</v>
      </c>
      <c r="B232" t="s">
        <v>32</v>
      </c>
      <c r="C232" s="7" t="s">
        <v>33</v>
      </c>
      <c r="D232" s="34" t="s">
        <v>486</v>
      </c>
      <c r="E232" t="s">
        <v>34</v>
      </c>
      <c r="F232" t="s">
        <v>35</v>
      </c>
      <c r="G232" t="s">
        <v>36</v>
      </c>
      <c r="H232" t="s">
        <v>37</v>
      </c>
      <c r="I232" t="s">
        <v>38</v>
      </c>
      <c r="J232" t="s">
        <v>39</v>
      </c>
      <c r="K232">
        <v>8</v>
      </c>
      <c r="L232" t="s">
        <v>40</v>
      </c>
      <c r="M232">
        <v>21</v>
      </c>
      <c r="N232" t="s">
        <v>150</v>
      </c>
      <c r="O232" t="s">
        <v>42</v>
      </c>
      <c r="P232" t="s">
        <v>43</v>
      </c>
      <c r="Q232">
        <v>3000</v>
      </c>
      <c r="R232" t="s">
        <v>261</v>
      </c>
      <c r="S232">
        <v>3371</v>
      </c>
      <c r="T232" t="s">
        <v>304</v>
      </c>
      <c r="U232">
        <v>0</v>
      </c>
      <c r="V232" t="s">
        <v>46</v>
      </c>
      <c r="W232" s="8">
        <v>16045004</v>
      </c>
      <c r="X232" s="8">
        <v>16153812</v>
      </c>
      <c r="Y232" s="8">
        <v>16045004</v>
      </c>
      <c r="Z232" s="8">
        <v>16045004</v>
      </c>
      <c r="AA232" s="8">
        <v>14304540</v>
      </c>
      <c r="AB232" s="8">
        <f t="shared" si="23"/>
        <v>1740464</v>
      </c>
      <c r="AC232" s="8">
        <v>12564076</v>
      </c>
      <c r="AD232" s="8">
        <v>12564076</v>
      </c>
      <c r="AE232" s="9">
        <v>0</v>
      </c>
      <c r="AF232" s="8">
        <v>0</v>
      </c>
      <c r="AG232" s="8">
        <v>0</v>
      </c>
      <c r="AH232" s="8">
        <v>0</v>
      </c>
      <c r="AI232" s="10">
        <f t="shared" si="24"/>
        <v>16045004</v>
      </c>
    </row>
    <row r="233" spans="1:35" ht="14.65" hidden="1" customHeight="1" x14ac:dyDescent="0.3">
      <c r="A233" t="str">
        <f t="shared" si="22"/>
        <v>1.1-00-2107_216018_213333710</v>
      </c>
      <c r="B233" t="s">
        <v>32</v>
      </c>
      <c r="C233" s="7" t="s">
        <v>33</v>
      </c>
      <c r="D233" s="34" t="s">
        <v>486</v>
      </c>
      <c r="E233" t="s">
        <v>34</v>
      </c>
      <c r="F233" t="s">
        <v>35</v>
      </c>
      <c r="G233" t="s">
        <v>125</v>
      </c>
      <c r="H233" t="s">
        <v>126</v>
      </c>
      <c r="I233" t="s">
        <v>175</v>
      </c>
      <c r="J233" t="s">
        <v>176</v>
      </c>
      <c r="K233">
        <v>6</v>
      </c>
      <c r="L233" t="s">
        <v>113</v>
      </c>
      <c r="M233">
        <v>33</v>
      </c>
      <c r="N233" t="s">
        <v>225</v>
      </c>
      <c r="O233" t="s">
        <v>226</v>
      </c>
      <c r="P233" t="s">
        <v>227</v>
      </c>
      <c r="Q233">
        <v>3000</v>
      </c>
      <c r="R233" t="s">
        <v>261</v>
      </c>
      <c r="S233">
        <v>3371</v>
      </c>
      <c r="T233" t="s">
        <v>304</v>
      </c>
      <c r="U233">
        <v>0</v>
      </c>
      <c r="V233" t="s">
        <v>46</v>
      </c>
      <c r="W233" s="8">
        <v>5351776</v>
      </c>
      <c r="X233" s="8">
        <v>4000000</v>
      </c>
      <c r="Y233" s="8">
        <v>5351776</v>
      </c>
      <c r="Z233" s="8">
        <v>5351776</v>
      </c>
      <c r="AA233" s="8">
        <v>5351776</v>
      </c>
      <c r="AB233" s="8">
        <f t="shared" si="23"/>
        <v>0</v>
      </c>
      <c r="AC233" s="8">
        <v>5351776</v>
      </c>
      <c r="AD233" s="8">
        <v>1096316</v>
      </c>
      <c r="AE233" s="9">
        <v>0</v>
      </c>
      <c r="AF233" s="8">
        <v>0</v>
      </c>
      <c r="AG233" s="8">
        <v>0</v>
      </c>
      <c r="AH233" s="8">
        <v>0</v>
      </c>
      <c r="AI233" s="10">
        <f t="shared" si="24"/>
        <v>5351776</v>
      </c>
    </row>
    <row r="234" spans="1:35" ht="14.65" hidden="1" customHeight="1" x14ac:dyDescent="0.3">
      <c r="A234" t="str">
        <f t="shared" si="22"/>
        <v>1.1-00-2118_215037_215933810</v>
      </c>
      <c r="B234" t="s">
        <v>32</v>
      </c>
      <c r="C234" s="7" t="s">
        <v>33</v>
      </c>
      <c r="D234" s="34" t="s">
        <v>486</v>
      </c>
      <c r="E234" t="s">
        <v>117</v>
      </c>
      <c r="F234" t="s">
        <v>118</v>
      </c>
      <c r="G234" t="s">
        <v>111</v>
      </c>
      <c r="H234" t="s">
        <v>112</v>
      </c>
      <c r="I234" t="s">
        <v>89</v>
      </c>
      <c r="J234" t="s">
        <v>90</v>
      </c>
      <c r="K234">
        <v>5</v>
      </c>
      <c r="L234" t="s">
        <v>121</v>
      </c>
      <c r="M234">
        <v>59</v>
      </c>
      <c r="N234" t="s">
        <v>207</v>
      </c>
      <c r="O234" t="s">
        <v>208</v>
      </c>
      <c r="P234" t="s">
        <v>209</v>
      </c>
      <c r="Q234">
        <v>3000</v>
      </c>
      <c r="R234" t="s">
        <v>261</v>
      </c>
      <c r="S234">
        <v>3381</v>
      </c>
      <c r="T234" t="s">
        <v>305</v>
      </c>
      <c r="U234">
        <v>0</v>
      </c>
      <c r="V234" t="s">
        <v>46</v>
      </c>
      <c r="W234" s="8">
        <v>28786560</v>
      </c>
      <c r="X234" s="8">
        <v>30000000</v>
      </c>
      <c r="Y234" s="8">
        <v>28786560</v>
      </c>
      <c r="Z234" s="8">
        <v>28786560</v>
      </c>
      <c r="AA234" s="8">
        <v>28786560</v>
      </c>
      <c r="AB234" s="8">
        <f t="shared" si="23"/>
        <v>0</v>
      </c>
      <c r="AC234" s="8">
        <v>22550400</v>
      </c>
      <c r="AD234" s="8">
        <v>7516800</v>
      </c>
      <c r="AE234" s="9">
        <v>0</v>
      </c>
      <c r="AF234" s="8">
        <v>0</v>
      </c>
      <c r="AG234" s="8">
        <v>0</v>
      </c>
      <c r="AH234" s="8">
        <v>0</v>
      </c>
      <c r="AI234" s="10">
        <f t="shared" si="24"/>
        <v>28786560</v>
      </c>
    </row>
    <row r="235" spans="1:35" ht="14.65" hidden="1" customHeight="1" x14ac:dyDescent="0.3">
      <c r="A235" t="str">
        <f t="shared" si="22"/>
        <v>1.1-00-2117_215035_215733910</v>
      </c>
      <c r="B235" t="s">
        <v>32</v>
      </c>
      <c r="C235" s="7" t="s">
        <v>33</v>
      </c>
      <c r="D235" s="34" t="s">
        <v>486</v>
      </c>
      <c r="E235" t="s">
        <v>117</v>
      </c>
      <c r="F235" t="s">
        <v>118</v>
      </c>
      <c r="G235" t="s">
        <v>111</v>
      </c>
      <c r="H235" t="s">
        <v>112</v>
      </c>
      <c r="I235" t="s">
        <v>119</v>
      </c>
      <c r="J235" t="s">
        <v>120</v>
      </c>
      <c r="K235">
        <v>5</v>
      </c>
      <c r="L235" t="s">
        <v>121</v>
      </c>
      <c r="M235">
        <v>57</v>
      </c>
      <c r="N235" t="s">
        <v>122</v>
      </c>
      <c r="O235" t="s">
        <v>123</v>
      </c>
      <c r="P235" t="s">
        <v>124</v>
      </c>
      <c r="Q235">
        <v>3000</v>
      </c>
      <c r="R235" t="s">
        <v>261</v>
      </c>
      <c r="S235">
        <v>3391</v>
      </c>
      <c r="T235" t="s">
        <v>306</v>
      </c>
      <c r="U235">
        <v>0</v>
      </c>
      <c r="V235" t="s">
        <v>46</v>
      </c>
      <c r="W235" s="8">
        <v>514500</v>
      </c>
      <c r="X235" s="8">
        <v>1000000</v>
      </c>
      <c r="Y235" s="8">
        <v>514500</v>
      </c>
      <c r="Z235" s="8">
        <v>514500</v>
      </c>
      <c r="AA235" s="8">
        <v>14500</v>
      </c>
      <c r="AB235" s="8">
        <f t="shared" si="23"/>
        <v>500000</v>
      </c>
      <c r="AC235" s="8">
        <v>14500</v>
      </c>
      <c r="AD235" s="8">
        <v>14500</v>
      </c>
      <c r="AE235" s="9">
        <v>0</v>
      </c>
      <c r="AF235" s="8">
        <v>0</v>
      </c>
      <c r="AG235" s="8">
        <v>0</v>
      </c>
      <c r="AH235" s="8">
        <v>0</v>
      </c>
      <c r="AI235" s="10">
        <f t="shared" si="24"/>
        <v>514500</v>
      </c>
    </row>
    <row r="236" spans="1:35" ht="14.65" hidden="1" customHeight="1" x14ac:dyDescent="0.3">
      <c r="A236" t="str">
        <f t="shared" si="22"/>
        <v>1.1-00-2107_216020_213833910</v>
      </c>
      <c r="B236" t="s">
        <v>32</v>
      </c>
      <c r="C236" s="7" t="s">
        <v>33</v>
      </c>
      <c r="D236" s="34" t="s">
        <v>486</v>
      </c>
      <c r="E236" t="s">
        <v>34</v>
      </c>
      <c r="F236" t="s">
        <v>35</v>
      </c>
      <c r="G236" t="s">
        <v>125</v>
      </c>
      <c r="H236" t="s">
        <v>126</v>
      </c>
      <c r="I236" t="s">
        <v>175</v>
      </c>
      <c r="J236" t="s">
        <v>176</v>
      </c>
      <c r="K236">
        <v>6</v>
      </c>
      <c r="L236" t="s">
        <v>113</v>
      </c>
      <c r="M236">
        <v>38</v>
      </c>
      <c r="N236" t="s">
        <v>219</v>
      </c>
      <c r="O236" t="s">
        <v>220</v>
      </c>
      <c r="P236" t="s">
        <v>221</v>
      </c>
      <c r="Q236">
        <v>3000</v>
      </c>
      <c r="R236" t="s">
        <v>261</v>
      </c>
      <c r="S236">
        <v>3391</v>
      </c>
      <c r="T236" t="s">
        <v>306</v>
      </c>
      <c r="U236">
        <v>0</v>
      </c>
      <c r="V236" t="s">
        <v>46</v>
      </c>
      <c r="W236" s="8">
        <v>3496314.02</v>
      </c>
      <c r="X236" s="8">
        <v>4000000</v>
      </c>
      <c r="Y236" s="8">
        <v>3463721.85</v>
      </c>
      <c r="Z236" s="8">
        <v>3463721.85</v>
      </c>
      <c r="AA236" s="8">
        <v>3462625.65</v>
      </c>
      <c r="AB236" s="8">
        <f t="shared" si="23"/>
        <v>1096.2000000001863</v>
      </c>
      <c r="AC236" s="8">
        <v>3147695.74</v>
      </c>
      <c r="AD236" s="12">
        <v>3147695.73</v>
      </c>
      <c r="AE236" s="12">
        <v>32592.169999999925</v>
      </c>
      <c r="AF236" s="8">
        <v>0</v>
      </c>
      <c r="AG236" s="8">
        <v>0</v>
      </c>
      <c r="AH236" s="8">
        <v>0</v>
      </c>
      <c r="AI236" s="10">
        <f t="shared" si="24"/>
        <v>3496314.02</v>
      </c>
    </row>
    <row r="237" spans="1:35" ht="14.65" hidden="1" customHeight="1" x14ac:dyDescent="0.3">
      <c r="A237" t="str">
        <f t="shared" si="22"/>
        <v>1.1-00-2108_213022_214033910</v>
      </c>
      <c r="B237" t="s">
        <v>32</v>
      </c>
      <c r="C237" s="7" t="s">
        <v>33</v>
      </c>
      <c r="D237" s="34" t="s">
        <v>486</v>
      </c>
      <c r="E237" t="s">
        <v>134</v>
      </c>
      <c r="F237" t="s">
        <v>135</v>
      </c>
      <c r="G237" t="s">
        <v>111</v>
      </c>
      <c r="H237" t="s">
        <v>112</v>
      </c>
      <c r="I237" t="s">
        <v>136</v>
      </c>
      <c r="J237" t="s">
        <v>137</v>
      </c>
      <c r="K237">
        <v>3</v>
      </c>
      <c r="L237" t="s">
        <v>138</v>
      </c>
      <c r="M237">
        <v>40</v>
      </c>
      <c r="N237" t="s">
        <v>267</v>
      </c>
      <c r="O237" t="s">
        <v>140</v>
      </c>
      <c r="P237" t="s">
        <v>141</v>
      </c>
      <c r="Q237">
        <v>3000</v>
      </c>
      <c r="R237" t="s">
        <v>261</v>
      </c>
      <c r="S237">
        <v>3391</v>
      </c>
      <c r="T237" t="s">
        <v>306</v>
      </c>
      <c r="U237">
        <v>0</v>
      </c>
      <c r="V237" t="s">
        <v>46</v>
      </c>
      <c r="W237" s="8">
        <v>149497.53</v>
      </c>
      <c r="X237" s="8">
        <v>0</v>
      </c>
      <c r="Y237" s="8">
        <v>149497.53</v>
      </c>
      <c r="Z237" s="8">
        <v>149497.53</v>
      </c>
      <c r="AA237" s="8">
        <v>149497.53</v>
      </c>
      <c r="AB237" s="8">
        <f t="shared" si="23"/>
        <v>0</v>
      </c>
      <c r="AC237" s="8">
        <v>149497.53</v>
      </c>
      <c r="AD237" s="8">
        <v>149497.53</v>
      </c>
      <c r="AE237" s="9">
        <v>0</v>
      </c>
      <c r="AF237" s="8">
        <v>0</v>
      </c>
      <c r="AG237" s="8">
        <v>0</v>
      </c>
      <c r="AH237" s="8">
        <v>0</v>
      </c>
      <c r="AI237" s="10">
        <f t="shared" si="24"/>
        <v>149497.53</v>
      </c>
    </row>
    <row r="238" spans="1:35" ht="14.65" hidden="1" customHeight="1" x14ac:dyDescent="0.3">
      <c r="A238" t="str">
        <f t="shared" si="22"/>
        <v>1.1-00-2108_213022_214133910</v>
      </c>
      <c r="B238" t="s">
        <v>32</v>
      </c>
      <c r="C238" s="7" t="s">
        <v>33</v>
      </c>
      <c r="D238" s="34" t="s">
        <v>486</v>
      </c>
      <c r="E238" t="s">
        <v>134</v>
      </c>
      <c r="F238" t="s">
        <v>135</v>
      </c>
      <c r="G238" t="s">
        <v>111</v>
      </c>
      <c r="H238" t="s">
        <v>112</v>
      </c>
      <c r="I238" t="s">
        <v>136</v>
      </c>
      <c r="J238" t="s">
        <v>137</v>
      </c>
      <c r="K238">
        <v>3</v>
      </c>
      <c r="L238" t="s">
        <v>138</v>
      </c>
      <c r="M238">
        <v>41</v>
      </c>
      <c r="N238" t="s">
        <v>139</v>
      </c>
      <c r="O238" t="s">
        <v>140</v>
      </c>
      <c r="P238" t="s">
        <v>141</v>
      </c>
      <c r="Q238">
        <v>3000</v>
      </c>
      <c r="R238" t="s">
        <v>261</v>
      </c>
      <c r="S238">
        <v>3391</v>
      </c>
      <c r="T238" t="s">
        <v>306</v>
      </c>
      <c r="U238">
        <v>0</v>
      </c>
      <c r="V238" t="s">
        <v>46</v>
      </c>
      <c r="W238" s="8">
        <v>1250000</v>
      </c>
      <c r="X238" s="8">
        <v>0</v>
      </c>
      <c r="Y238" s="8">
        <v>1250000</v>
      </c>
      <c r="Z238" s="8">
        <v>1250000</v>
      </c>
      <c r="AA238" s="8">
        <v>1250000</v>
      </c>
      <c r="AB238" s="8">
        <f t="shared" si="23"/>
        <v>0</v>
      </c>
      <c r="AC238" s="8">
        <v>1250000</v>
      </c>
      <c r="AD238" s="8">
        <v>1250000</v>
      </c>
      <c r="AE238" s="9">
        <v>0</v>
      </c>
      <c r="AF238" s="8">
        <v>0</v>
      </c>
      <c r="AG238" s="8">
        <v>0</v>
      </c>
      <c r="AH238" s="8">
        <v>0</v>
      </c>
      <c r="AI238" s="10">
        <f t="shared" si="24"/>
        <v>1250000</v>
      </c>
    </row>
    <row r="239" spans="1:35" ht="14.45" hidden="1" x14ac:dyDescent="0.3">
      <c r="A239" t="str">
        <f t="shared" ref="A239:A270" si="25">CONCATENATE(B239,I239,K239,O239,M239,S239,U239)</f>
        <v>1.1-00-2101_218003_21633910</v>
      </c>
      <c r="B239" t="s">
        <v>32</v>
      </c>
      <c r="C239" s="7" t="s">
        <v>33</v>
      </c>
      <c r="D239" s="34" t="s">
        <v>486</v>
      </c>
      <c r="E239" t="s">
        <v>143</v>
      </c>
      <c r="F239" t="s">
        <v>144</v>
      </c>
      <c r="G239" t="s">
        <v>125</v>
      </c>
      <c r="H239" t="s">
        <v>126</v>
      </c>
      <c r="I239" t="s">
        <v>127</v>
      </c>
      <c r="J239" t="s">
        <v>128</v>
      </c>
      <c r="K239">
        <v>8</v>
      </c>
      <c r="L239" t="s">
        <v>40</v>
      </c>
      <c r="M239">
        <v>6</v>
      </c>
      <c r="N239" t="s">
        <v>307</v>
      </c>
      <c r="O239" t="s">
        <v>146</v>
      </c>
      <c r="P239" t="s">
        <v>147</v>
      </c>
      <c r="Q239">
        <v>3000</v>
      </c>
      <c r="R239" t="s">
        <v>261</v>
      </c>
      <c r="S239">
        <v>3391</v>
      </c>
      <c r="T239" t="s">
        <v>306</v>
      </c>
      <c r="U239">
        <v>0</v>
      </c>
      <c r="V239" t="s">
        <v>46</v>
      </c>
      <c r="W239" s="8">
        <v>2731999.52</v>
      </c>
      <c r="X239" s="8">
        <v>2500000</v>
      </c>
      <c r="Y239" s="8">
        <v>2731999.52</v>
      </c>
      <c r="Z239" s="8">
        <v>2731999.52</v>
      </c>
      <c r="AA239" s="8">
        <v>2731999.52</v>
      </c>
      <c r="AB239" s="8">
        <f t="shared" ref="AB239:AB243" si="26">Z239-AA239</f>
        <v>0</v>
      </c>
      <c r="AC239" s="8">
        <v>0</v>
      </c>
      <c r="AD239" s="8">
        <v>0</v>
      </c>
      <c r="AE239" s="9">
        <v>0</v>
      </c>
      <c r="AF239" s="8">
        <v>0</v>
      </c>
      <c r="AG239" s="8">
        <v>0</v>
      </c>
      <c r="AH239" s="8">
        <v>0</v>
      </c>
      <c r="AI239" s="10">
        <f t="shared" ref="AI239:AI270" si="27">W239-AF239+AG239+AH239</f>
        <v>2731999.52</v>
      </c>
    </row>
    <row r="240" spans="1:35" ht="14.65" hidden="1" customHeight="1" x14ac:dyDescent="0.3">
      <c r="A240" t="str">
        <f t="shared" si="25"/>
        <v>1.1-00-2102_211006_21933910</v>
      </c>
      <c r="B240" t="s">
        <v>32</v>
      </c>
      <c r="C240" s="7" t="s">
        <v>33</v>
      </c>
      <c r="D240" s="34" t="s">
        <v>486</v>
      </c>
      <c r="E240" t="s">
        <v>34</v>
      </c>
      <c r="F240" t="s">
        <v>35</v>
      </c>
      <c r="G240" t="s">
        <v>66</v>
      </c>
      <c r="H240" t="s">
        <v>67</v>
      </c>
      <c r="I240" t="s">
        <v>68</v>
      </c>
      <c r="J240" t="s">
        <v>69</v>
      </c>
      <c r="K240">
        <v>1</v>
      </c>
      <c r="L240" t="s">
        <v>70</v>
      </c>
      <c r="M240">
        <v>9</v>
      </c>
      <c r="N240" t="s">
        <v>308</v>
      </c>
      <c r="O240" t="s">
        <v>309</v>
      </c>
      <c r="P240" t="s">
        <v>310</v>
      </c>
      <c r="Q240">
        <v>3000</v>
      </c>
      <c r="R240" t="s">
        <v>261</v>
      </c>
      <c r="S240">
        <v>3391</v>
      </c>
      <c r="T240" t="s">
        <v>306</v>
      </c>
      <c r="U240">
        <v>0</v>
      </c>
      <c r="V240" t="s">
        <v>46</v>
      </c>
      <c r="W240" s="8">
        <v>0</v>
      </c>
      <c r="X240" s="8">
        <v>0</v>
      </c>
      <c r="Y240" s="8">
        <v>0</v>
      </c>
      <c r="Z240" s="8">
        <v>0</v>
      </c>
      <c r="AA240" s="8">
        <v>0</v>
      </c>
      <c r="AB240" s="8">
        <f t="shared" si="26"/>
        <v>0</v>
      </c>
      <c r="AC240" s="8">
        <v>0</v>
      </c>
      <c r="AD240" s="8">
        <v>0</v>
      </c>
      <c r="AE240" s="9">
        <v>0</v>
      </c>
      <c r="AF240" s="8">
        <v>0</v>
      </c>
      <c r="AG240" s="8">
        <v>0</v>
      </c>
      <c r="AH240" s="8">
        <v>0</v>
      </c>
      <c r="AI240" s="10">
        <f t="shared" si="27"/>
        <v>0</v>
      </c>
    </row>
    <row r="241" spans="1:35" ht="14.65" hidden="1" customHeight="1" x14ac:dyDescent="0.3">
      <c r="A241" t="str">
        <f t="shared" si="25"/>
        <v>1.1-00-2111_212028_215033910</v>
      </c>
      <c r="B241" t="s">
        <v>32</v>
      </c>
      <c r="C241" s="7" t="s">
        <v>33</v>
      </c>
      <c r="D241" s="34" t="s">
        <v>486</v>
      </c>
      <c r="E241" t="s">
        <v>34</v>
      </c>
      <c r="F241" t="s">
        <v>35</v>
      </c>
      <c r="G241" t="s">
        <v>125</v>
      </c>
      <c r="H241" t="s">
        <v>126</v>
      </c>
      <c r="I241" t="s">
        <v>210</v>
      </c>
      <c r="J241" t="s">
        <v>211</v>
      </c>
      <c r="K241">
        <v>2</v>
      </c>
      <c r="L241" t="s">
        <v>91</v>
      </c>
      <c r="M241">
        <v>50</v>
      </c>
      <c r="N241" t="s">
        <v>238</v>
      </c>
      <c r="O241" t="s">
        <v>239</v>
      </c>
      <c r="P241" t="s">
        <v>240</v>
      </c>
      <c r="Q241">
        <v>3000</v>
      </c>
      <c r="R241" t="s">
        <v>261</v>
      </c>
      <c r="S241">
        <v>3391</v>
      </c>
      <c r="T241" t="s">
        <v>306</v>
      </c>
      <c r="U241">
        <v>0</v>
      </c>
      <c r="V241" t="s">
        <v>46</v>
      </c>
      <c r="W241" s="8">
        <v>311460</v>
      </c>
      <c r="X241" s="8">
        <v>90000</v>
      </c>
      <c r="Y241" s="8">
        <v>311460</v>
      </c>
      <c r="Z241" s="8">
        <v>311460</v>
      </c>
      <c r="AA241" s="8">
        <v>311460</v>
      </c>
      <c r="AB241" s="8">
        <f t="shared" si="26"/>
        <v>0</v>
      </c>
      <c r="AC241" s="8">
        <v>311460</v>
      </c>
      <c r="AD241" s="8">
        <v>21460</v>
      </c>
      <c r="AE241" s="9">
        <v>0</v>
      </c>
      <c r="AF241" s="8">
        <v>0</v>
      </c>
      <c r="AG241" s="8">
        <v>0</v>
      </c>
      <c r="AH241" s="8">
        <v>0</v>
      </c>
      <c r="AI241" s="10">
        <f t="shared" si="27"/>
        <v>311460</v>
      </c>
    </row>
    <row r="242" spans="1:35" ht="14.65" hidden="1" customHeight="1" x14ac:dyDescent="0.3">
      <c r="A242" t="str">
        <f t="shared" si="25"/>
        <v>1.1-00-2101_218002_21333910</v>
      </c>
      <c r="B242" t="s">
        <v>32</v>
      </c>
      <c r="C242" s="7" t="s">
        <v>33</v>
      </c>
      <c r="D242" s="34" t="s">
        <v>486</v>
      </c>
      <c r="E242" t="s">
        <v>34</v>
      </c>
      <c r="F242" t="s">
        <v>35</v>
      </c>
      <c r="G242" t="s">
        <v>245</v>
      </c>
      <c r="H242" t="s">
        <v>246</v>
      </c>
      <c r="I242" t="s">
        <v>127</v>
      </c>
      <c r="J242" t="s">
        <v>128</v>
      </c>
      <c r="K242">
        <v>8</v>
      </c>
      <c r="L242" t="s">
        <v>40</v>
      </c>
      <c r="M242">
        <v>3</v>
      </c>
      <c r="N242" t="s">
        <v>311</v>
      </c>
      <c r="O242" t="s">
        <v>312</v>
      </c>
      <c r="P242" t="s">
        <v>313</v>
      </c>
      <c r="Q242">
        <v>3000</v>
      </c>
      <c r="R242" t="s">
        <v>261</v>
      </c>
      <c r="S242">
        <v>3391</v>
      </c>
      <c r="T242" t="s">
        <v>306</v>
      </c>
      <c r="U242">
        <v>0</v>
      </c>
      <c r="V242" t="s">
        <v>46</v>
      </c>
      <c r="W242" s="8">
        <v>262500</v>
      </c>
      <c r="X242" s="8">
        <v>0</v>
      </c>
      <c r="Y242" s="8">
        <v>262500</v>
      </c>
      <c r="Z242" s="8">
        <v>262500</v>
      </c>
      <c r="AA242" s="8">
        <v>262500</v>
      </c>
      <c r="AB242" s="8">
        <f t="shared" si="26"/>
        <v>0</v>
      </c>
      <c r="AC242" s="8">
        <v>262500</v>
      </c>
      <c r="AD242" s="8">
        <v>87500.1</v>
      </c>
      <c r="AE242" s="9">
        <v>0</v>
      </c>
      <c r="AF242" s="8">
        <v>0</v>
      </c>
      <c r="AG242" s="8">
        <v>0</v>
      </c>
      <c r="AH242" s="8">
        <v>0</v>
      </c>
      <c r="AI242" s="10">
        <f t="shared" si="27"/>
        <v>262500</v>
      </c>
    </row>
    <row r="243" spans="1:35" ht="14.65" hidden="1" customHeight="1" x14ac:dyDescent="0.3">
      <c r="A243" t="str">
        <f t="shared" si="25"/>
        <v>1.1-00-2104_218011_212033910</v>
      </c>
      <c r="B243" t="s">
        <v>32</v>
      </c>
      <c r="C243" s="7" t="s">
        <v>33</v>
      </c>
      <c r="D243" s="34" t="s">
        <v>486</v>
      </c>
      <c r="E243" t="s">
        <v>34</v>
      </c>
      <c r="F243" t="s">
        <v>35</v>
      </c>
      <c r="G243" t="s">
        <v>36</v>
      </c>
      <c r="H243" t="s">
        <v>37</v>
      </c>
      <c r="I243" t="s">
        <v>104</v>
      </c>
      <c r="J243" t="s">
        <v>105</v>
      </c>
      <c r="K243">
        <v>8</v>
      </c>
      <c r="L243" t="s">
        <v>40</v>
      </c>
      <c r="M243">
        <v>20</v>
      </c>
      <c r="N243" t="s">
        <v>106</v>
      </c>
      <c r="O243" t="s">
        <v>107</v>
      </c>
      <c r="P243" t="s">
        <v>108</v>
      </c>
      <c r="Q243">
        <v>3000</v>
      </c>
      <c r="R243" t="s">
        <v>261</v>
      </c>
      <c r="S243">
        <v>3391</v>
      </c>
      <c r="T243" t="s">
        <v>306</v>
      </c>
      <c r="U243">
        <v>0</v>
      </c>
      <c r="V243" t="s">
        <v>46</v>
      </c>
      <c r="W243" s="8">
        <v>0</v>
      </c>
      <c r="X243" s="8">
        <v>0</v>
      </c>
      <c r="Y243" s="8">
        <v>0</v>
      </c>
      <c r="Z243" s="8">
        <v>0</v>
      </c>
      <c r="AA243" s="8">
        <v>0</v>
      </c>
      <c r="AB243" s="8">
        <f t="shared" si="26"/>
        <v>0</v>
      </c>
      <c r="AC243" s="8">
        <v>0</v>
      </c>
      <c r="AD243" s="8">
        <v>0</v>
      </c>
      <c r="AE243" s="9">
        <v>0</v>
      </c>
      <c r="AF243" s="8">
        <v>0</v>
      </c>
      <c r="AG243" s="8">
        <v>0</v>
      </c>
      <c r="AH243" s="8">
        <v>0</v>
      </c>
      <c r="AI243" s="10">
        <f t="shared" si="27"/>
        <v>0</v>
      </c>
    </row>
    <row r="244" spans="1:35" ht="14.45" hidden="1" x14ac:dyDescent="0.3">
      <c r="A244" t="str">
        <f t="shared" si="25"/>
        <v>1.1-00-2106_219039_216133910</v>
      </c>
      <c r="B244" t="s">
        <v>32</v>
      </c>
      <c r="C244" s="7" t="s">
        <v>33</v>
      </c>
      <c r="D244" s="34" t="s">
        <v>486</v>
      </c>
      <c r="E244" t="s">
        <v>345</v>
      </c>
      <c r="F244" t="s">
        <v>346</v>
      </c>
      <c r="G244" t="s">
        <v>111</v>
      </c>
      <c r="H244" t="s">
        <v>112</v>
      </c>
      <c r="I244" t="s">
        <v>168</v>
      </c>
      <c r="J244" t="s">
        <v>169</v>
      </c>
      <c r="K244">
        <v>9</v>
      </c>
      <c r="L244" t="s">
        <v>129</v>
      </c>
      <c r="M244">
        <v>61</v>
      </c>
      <c r="N244" t="s">
        <v>347</v>
      </c>
      <c r="O244" t="s">
        <v>348</v>
      </c>
      <c r="P244" t="s">
        <v>349</v>
      </c>
      <c r="Q244">
        <v>3000</v>
      </c>
      <c r="R244" t="s">
        <v>261</v>
      </c>
      <c r="S244">
        <v>3391</v>
      </c>
      <c r="T244" t="s">
        <v>306</v>
      </c>
      <c r="U244">
        <v>0</v>
      </c>
      <c r="V244" t="s">
        <v>46</v>
      </c>
      <c r="W244" s="8">
        <v>0</v>
      </c>
      <c r="X244" s="8">
        <v>0</v>
      </c>
      <c r="Y244" s="8">
        <v>0</v>
      </c>
      <c r="Z244" s="8">
        <v>0</v>
      </c>
      <c r="AA244" s="8">
        <v>0</v>
      </c>
      <c r="AB244" s="8">
        <v>0</v>
      </c>
      <c r="AC244" s="8">
        <v>0</v>
      </c>
      <c r="AD244" s="8">
        <v>0</v>
      </c>
      <c r="AE244" s="9">
        <v>0</v>
      </c>
      <c r="AF244" s="8">
        <v>0</v>
      </c>
      <c r="AG244" s="8">
        <v>45000</v>
      </c>
      <c r="AH244" s="8">
        <v>0</v>
      </c>
      <c r="AI244" s="10">
        <f t="shared" si="27"/>
        <v>45000</v>
      </c>
    </row>
    <row r="245" spans="1:35" ht="14.65" hidden="1" customHeight="1" x14ac:dyDescent="0.3">
      <c r="A245" t="str">
        <f t="shared" si="25"/>
        <v>1.1-00-2104_218011_212034110</v>
      </c>
      <c r="B245" t="s">
        <v>32</v>
      </c>
      <c r="C245" s="7" t="s">
        <v>33</v>
      </c>
      <c r="D245" s="34" t="s">
        <v>486</v>
      </c>
      <c r="E245" t="s">
        <v>34</v>
      </c>
      <c r="F245" t="s">
        <v>35</v>
      </c>
      <c r="G245" t="s">
        <v>36</v>
      </c>
      <c r="H245" t="s">
        <v>37</v>
      </c>
      <c r="I245" t="s">
        <v>104</v>
      </c>
      <c r="J245" t="s">
        <v>105</v>
      </c>
      <c r="K245">
        <v>8</v>
      </c>
      <c r="L245" t="s">
        <v>40</v>
      </c>
      <c r="M245">
        <v>20</v>
      </c>
      <c r="N245" t="s">
        <v>106</v>
      </c>
      <c r="O245" t="s">
        <v>107</v>
      </c>
      <c r="P245" t="s">
        <v>108</v>
      </c>
      <c r="Q245">
        <v>3000</v>
      </c>
      <c r="R245" t="s">
        <v>261</v>
      </c>
      <c r="S245">
        <v>3411</v>
      </c>
      <c r="T245" t="s">
        <v>314</v>
      </c>
      <c r="U245">
        <v>0</v>
      </c>
      <c r="V245" t="s">
        <v>46</v>
      </c>
      <c r="W245" s="8">
        <v>4986577.26</v>
      </c>
      <c r="X245" s="8">
        <v>4000000</v>
      </c>
      <c r="Y245" s="8">
        <v>5519255.2199999997</v>
      </c>
      <c r="Z245" s="8">
        <v>5519255.2199999997</v>
      </c>
      <c r="AA245" s="8">
        <v>5519255.2199999997</v>
      </c>
      <c r="AB245" s="8">
        <f t="shared" ref="AB245:AB276" si="28">Z245-AA245</f>
        <v>0</v>
      </c>
      <c r="AC245" s="8">
        <v>5519255.2199999997</v>
      </c>
      <c r="AD245" s="16">
        <v>5519255.2199999997</v>
      </c>
      <c r="AE245" s="16">
        <v>-532677.96</v>
      </c>
      <c r="AF245" s="8">
        <v>0</v>
      </c>
      <c r="AG245" s="8">
        <v>532677.96</v>
      </c>
      <c r="AH245" s="8">
        <v>0</v>
      </c>
      <c r="AI245" s="10">
        <f t="shared" si="27"/>
        <v>5519255.2199999997</v>
      </c>
    </row>
    <row r="246" spans="1:35" ht="14.45" hidden="1" x14ac:dyDescent="0.3">
      <c r="A246" t="str">
        <f t="shared" si="25"/>
        <v>1.1-00-2102_211009_211634110</v>
      </c>
      <c r="B246" t="s">
        <v>32</v>
      </c>
      <c r="C246" s="7" t="s">
        <v>33</v>
      </c>
      <c r="D246" s="34" t="s">
        <v>486</v>
      </c>
      <c r="E246" t="s">
        <v>34</v>
      </c>
      <c r="F246" t="s">
        <v>35</v>
      </c>
      <c r="G246" t="s">
        <v>66</v>
      </c>
      <c r="H246" t="s">
        <v>67</v>
      </c>
      <c r="I246" t="s">
        <v>68</v>
      </c>
      <c r="J246" t="s">
        <v>69</v>
      </c>
      <c r="K246">
        <v>1</v>
      </c>
      <c r="L246" t="s">
        <v>70</v>
      </c>
      <c r="M246">
        <v>16</v>
      </c>
      <c r="N246" t="s">
        <v>315</v>
      </c>
      <c r="O246" t="s">
        <v>316</v>
      </c>
      <c r="P246" t="s">
        <v>317</v>
      </c>
      <c r="Q246">
        <v>3000</v>
      </c>
      <c r="R246" t="s">
        <v>261</v>
      </c>
      <c r="S246">
        <v>3411</v>
      </c>
      <c r="T246" t="s">
        <v>314</v>
      </c>
      <c r="U246">
        <v>0</v>
      </c>
      <c r="V246" t="s">
        <v>46</v>
      </c>
      <c r="W246" s="8">
        <v>1517614.55</v>
      </c>
      <c r="X246" s="8">
        <v>1000000</v>
      </c>
      <c r="Y246" s="8">
        <v>1300588.47</v>
      </c>
      <c r="Z246" s="8">
        <v>1300588.47</v>
      </c>
      <c r="AA246" s="8">
        <v>1300588.47</v>
      </c>
      <c r="AB246" s="8">
        <f t="shared" si="28"/>
        <v>0</v>
      </c>
      <c r="AC246" s="8">
        <v>1300588.47</v>
      </c>
      <c r="AD246" s="16">
        <v>1300588.47</v>
      </c>
      <c r="AE246" s="16">
        <v>217026.08000000007</v>
      </c>
      <c r="AF246" s="8">
        <v>210000</v>
      </c>
      <c r="AG246" s="8">
        <v>0</v>
      </c>
      <c r="AH246" s="8">
        <v>0</v>
      </c>
      <c r="AI246" s="10">
        <f t="shared" si="27"/>
        <v>1307614.55</v>
      </c>
    </row>
    <row r="247" spans="1:35" ht="14.65" hidden="1" customHeight="1" x14ac:dyDescent="0.3">
      <c r="A247" t="str">
        <f t="shared" si="25"/>
        <v>1.1-00-2104_218011_212034310</v>
      </c>
      <c r="B247" t="s">
        <v>32</v>
      </c>
      <c r="C247" s="7" t="s">
        <v>33</v>
      </c>
      <c r="D247" s="34" t="s">
        <v>486</v>
      </c>
      <c r="E247" t="s">
        <v>34</v>
      </c>
      <c r="F247" t="s">
        <v>35</v>
      </c>
      <c r="G247" t="s">
        <v>36</v>
      </c>
      <c r="H247" t="s">
        <v>37</v>
      </c>
      <c r="I247" t="s">
        <v>104</v>
      </c>
      <c r="J247" t="s">
        <v>105</v>
      </c>
      <c r="K247">
        <v>8</v>
      </c>
      <c r="L247" t="s">
        <v>40</v>
      </c>
      <c r="M247">
        <v>20</v>
      </c>
      <c r="N247" t="s">
        <v>106</v>
      </c>
      <c r="O247" t="s">
        <v>107</v>
      </c>
      <c r="P247" t="s">
        <v>108</v>
      </c>
      <c r="Q247">
        <v>3000</v>
      </c>
      <c r="R247" t="s">
        <v>261</v>
      </c>
      <c r="S247">
        <v>3431</v>
      </c>
      <c r="T247" t="s">
        <v>319</v>
      </c>
      <c r="U247">
        <v>0</v>
      </c>
      <c r="V247" t="s">
        <v>46</v>
      </c>
      <c r="W247" s="8">
        <v>1180949.93</v>
      </c>
      <c r="X247" s="8">
        <v>0</v>
      </c>
      <c r="Y247" s="8">
        <v>1180949.93</v>
      </c>
      <c r="Z247" s="8">
        <v>1180949.93</v>
      </c>
      <c r="AA247" s="8">
        <v>708918.71</v>
      </c>
      <c r="AB247" s="8">
        <f t="shared" si="28"/>
        <v>472031.22</v>
      </c>
      <c r="AC247" s="8">
        <v>0</v>
      </c>
      <c r="AD247" s="8">
        <v>0</v>
      </c>
      <c r="AE247" s="9">
        <v>0</v>
      </c>
      <c r="AF247" s="8">
        <v>0</v>
      </c>
      <c r="AG247" s="8">
        <v>0</v>
      </c>
      <c r="AH247" s="8">
        <v>0</v>
      </c>
      <c r="AI247" s="10">
        <f t="shared" si="27"/>
        <v>1180949.93</v>
      </c>
    </row>
    <row r="248" spans="1:35" ht="14.65" hidden="1" customHeight="1" x14ac:dyDescent="0.3">
      <c r="A248" t="str">
        <f t="shared" si="25"/>
        <v>1.1-00-2105_218012_212134410</v>
      </c>
      <c r="B248" t="s">
        <v>32</v>
      </c>
      <c r="C248" s="7" t="s">
        <v>33</v>
      </c>
      <c r="D248" s="34" t="s">
        <v>486</v>
      </c>
      <c r="E248" t="s">
        <v>34</v>
      </c>
      <c r="F248" t="s">
        <v>35</v>
      </c>
      <c r="G248" t="s">
        <v>36</v>
      </c>
      <c r="H248" t="s">
        <v>37</v>
      </c>
      <c r="I248" t="s">
        <v>38</v>
      </c>
      <c r="J248" t="s">
        <v>39</v>
      </c>
      <c r="K248">
        <v>8</v>
      </c>
      <c r="L248" t="s">
        <v>40</v>
      </c>
      <c r="M248">
        <v>21</v>
      </c>
      <c r="N248" t="s">
        <v>150</v>
      </c>
      <c r="O248" t="s">
        <v>42</v>
      </c>
      <c r="P248" t="s">
        <v>43</v>
      </c>
      <c r="Q248">
        <v>3000</v>
      </c>
      <c r="R248" t="s">
        <v>261</v>
      </c>
      <c r="S248">
        <v>3441</v>
      </c>
      <c r="T248" t="s">
        <v>320</v>
      </c>
      <c r="U248">
        <v>0</v>
      </c>
      <c r="V248" t="s">
        <v>46</v>
      </c>
      <c r="W248" s="8">
        <v>226461</v>
      </c>
      <c r="X248" s="8">
        <v>120000</v>
      </c>
      <c r="Y248" s="8">
        <v>226461</v>
      </c>
      <c r="Z248" s="8">
        <v>226461</v>
      </c>
      <c r="AA248" s="8">
        <v>226461</v>
      </c>
      <c r="AB248" s="8">
        <f t="shared" si="28"/>
        <v>0</v>
      </c>
      <c r="AC248" s="8">
        <v>120779.2</v>
      </c>
      <c r="AD248" s="8">
        <v>120779.2</v>
      </c>
      <c r="AE248" s="9">
        <v>0</v>
      </c>
      <c r="AF248" s="8">
        <v>0</v>
      </c>
      <c r="AG248" s="8">
        <v>0</v>
      </c>
      <c r="AH248" s="8">
        <v>0</v>
      </c>
      <c r="AI248" s="10">
        <f t="shared" si="27"/>
        <v>226461</v>
      </c>
    </row>
    <row r="249" spans="1:35" ht="14.65" hidden="1" customHeight="1" x14ac:dyDescent="0.3">
      <c r="A249" t="str">
        <f t="shared" si="25"/>
        <v>1.1-00-2105_218012_212134510</v>
      </c>
      <c r="B249" t="s">
        <v>32</v>
      </c>
      <c r="C249" s="7" t="s">
        <v>33</v>
      </c>
      <c r="D249" s="34" t="s">
        <v>486</v>
      </c>
      <c r="E249" t="s">
        <v>34</v>
      </c>
      <c r="F249" t="s">
        <v>35</v>
      </c>
      <c r="G249" t="s">
        <v>36</v>
      </c>
      <c r="H249" t="s">
        <v>37</v>
      </c>
      <c r="I249" t="s">
        <v>38</v>
      </c>
      <c r="J249" t="s">
        <v>39</v>
      </c>
      <c r="K249">
        <v>8</v>
      </c>
      <c r="L249" t="s">
        <v>40</v>
      </c>
      <c r="M249">
        <v>21</v>
      </c>
      <c r="N249" t="s">
        <v>150</v>
      </c>
      <c r="O249" t="s">
        <v>42</v>
      </c>
      <c r="P249" t="s">
        <v>43</v>
      </c>
      <c r="Q249">
        <v>3000</v>
      </c>
      <c r="R249" t="s">
        <v>261</v>
      </c>
      <c r="S249">
        <v>3451</v>
      </c>
      <c r="T249" t="s">
        <v>321</v>
      </c>
      <c r="U249">
        <v>0</v>
      </c>
      <c r="V249" t="s">
        <v>46</v>
      </c>
      <c r="W249" s="8">
        <v>4627419.9400000004</v>
      </c>
      <c r="X249" s="8">
        <v>4200000</v>
      </c>
      <c r="Y249" s="8">
        <v>4627419.9400000004</v>
      </c>
      <c r="Z249" s="8">
        <v>4627419.9400000004</v>
      </c>
      <c r="AA249" s="8">
        <v>4627419.9400000004</v>
      </c>
      <c r="AB249" s="8">
        <f t="shared" si="28"/>
        <v>0</v>
      </c>
      <c r="AC249" s="8">
        <v>4627419.9400000004</v>
      </c>
      <c r="AD249" s="8">
        <v>4627419.9400000004</v>
      </c>
      <c r="AE249" s="9">
        <v>0</v>
      </c>
      <c r="AF249" s="8">
        <v>0</v>
      </c>
      <c r="AG249" s="8">
        <v>0</v>
      </c>
      <c r="AH249" s="8">
        <v>0</v>
      </c>
      <c r="AI249" s="10">
        <f t="shared" si="27"/>
        <v>4627419.9400000004</v>
      </c>
    </row>
    <row r="250" spans="1:35" ht="14.45" hidden="1" x14ac:dyDescent="0.3">
      <c r="A250" t="str">
        <f t="shared" si="25"/>
        <v>1.1-00-2117_215035_215734710</v>
      </c>
      <c r="B250" t="s">
        <v>32</v>
      </c>
      <c r="C250" s="7" t="s">
        <v>33</v>
      </c>
      <c r="D250" s="34" t="s">
        <v>486</v>
      </c>
      <c r="E250" t="s">
        <v>117</v>
      </c>
      <c r="F250" t="s">
        <v>118</v>
      </c>
      <c r="G250" t="s">
        <v>111</v>
      </c>
      <c r="H250" t="s">
        <v>112</v>
      </c>
      <c r="I250" t="s">
        <v>119</v>
      </c>
      <c r="J250" t="s">
        <v>120</v>
      </c>
      <c r="K250">
        <v>5</v>
      </c>
      <c r="L250" t="s">
        <v>121</v>
      </c>
      <c r="M250">
        <v>57</v>
      </c>
      <c r="N250" t="s">
        <v>122</v>
      </c>
      <c r="O250" t="s">
        <v>123</v>
      </c>
      <c r="P250" t="s">
        <v>124</v>
      </c>
      <c r="Q250">
        <v>3000</v>
      </c>
      <c r="R250" t="s">
        <v>261</v>
      </c>
      <c r="S250">
        <v>3471</v>
      </c>
      <c r="T250" t="s">
        <v>322</v>
      </c>
      <c r="U250">
        <v>0</v>
      </c>
      <c r="V250" t="s">
        <v>46</v>
      </c>
      <c r="W250" s="8">
        <v>2900</v>
      </c>
      <c r="X250" s="8">
        <v>0</v>
      </c>
      <c r="Y250" s="8">
        <v>2900</v>
      </c>
      <c r="Z250" s="8">
        <v>2900</v>
      </c>
      <c r="AA250" s="8">
        <v>2900</v>
      </c>
      <c r="AB250" s="8">
        <f t="shared" si="28"/>
        <v>0</v>
      </c>
      <c r="AC250" s="8">
        <v>2900</v>
      </c>
      <c r="AD250" s="8">
        <v>2900</v>
      </c>
      <c r="AE250" s="9">
        <v>0</v>
      </c>
      <c r="AF250" s="8">
        <v>0</v>
      </c>
      <c r="AG250" s="8">
        <v>0</v>
      </c>
      <c r="AH250" s="8">
        <v>0</v>
      </c>
      <c r="AI250" s="10">
        <f t="shared" si="27"/>
        <v>2900</v>
      </c>
    </row>
    <row r="251" spans="1:35" ht="14.65" hidden="1" customHeight="1" x14ac:dyDescent="0.3">
      <c r="A251" t="str">
        <f t="shared" si="25"/>
        <v>1.1-00-2105_218012_212135110</v>
      </c>
      <c r="B251" t="s">
        <v>32</v>
      </c>
      <c r="C251" s="7" t="s">
        <v>33</v>
      </c>
      <c r="D251" s="34" t="s">
        <v>486</v>
      </c>
      <c r="E251" t="s">
        <v>34</v>
      </c>
      <c r="F251" t="s">
        <v>35</v>
      </c>
      <c r="G251" t="s">
        <v>36</v>
      </c>
      <c r="H251" t="s">
        <v>37</v>
      </c>
      <c r="I251" t="s">
        <v>38</v>
      </c>
      <c r="J251" t="s">
        <v>39</v>
      </c>
      <c r="K251">
        <v>8</v>
      </c>
      <c r="L251" t="s">
        <v>40</v>
      </c>
      <c r="M251">
        <v>21</v>
      </c>
      <c r="N251" t="s">
        <v>150</v>
      </c>
      <c r="O251" t="s">
        <v>42</v>
      </c>
      <c r="P251" t="s">
        <v>43</v>
      </c>
      <c r="Q251">
        <v>3000</v>
      </c>
      <c r="R251" t="s">
        <v>261</v>
      </c>
      <c r="S251">
        <v>3511</v>
      </c>
      <c r="T251" t="s">
        <v>324</v>
      </c>
      <c r="U251">
        <v>0</v>
      </c>
      <c r="V251" t="s">
        <v>46</v>
      </c>
      <c r="W251" s="8">
        <v>700000</v>
      </c>
      <c r="X251" s="8">
        <v>700000</v>
      </c>
      <c r="Y251" s="8">
        <v>521346.45</v>
      </c>
      <c r="Z251" s="8">
        <v>521346.45</v>
      </c>
      <c r="AA251" s="8">
        <v>53449.84</v>
      </c>
      <c r="AB251" s="8">
        <f t="shared" si="28"/>
        <v>467896.61</v>
      </c>
      <c r="AC251" s="8">
        <v>46489.84</v>
      </c>
      <c r="AD251" s="16">
        <v>46489.84</v>
      </c>
      <c r="AE251" s="16">
        <v>178653.55</v>
      </c>
      <c r="AF251" s="8">
        <v>178653.55</v>
      </c>
      <c r="AG251" s="8">
        <v>0</v>
      </c>
      <c r="AH251" s="8">
        <v>0</v>
      </c>
      <c r="AI251" s="10">
        <f t="shared" si="27"/>
        <v>521346.45</v>
      </c>
    </row>
    <row r="252" spans="1:35" ht="14.45" hidden="1" x14ac:dyDescent="0.3">
      <c r="A252" t="str">
        <f t="shared" si="25"/>
        <v>1.1-00-2117_215035_215735110</v>
      </c>
      <c r="B252" t="s">
        <v>32</v>
      </c>
      <c r="C252" s="7" t="s">
        <v>33</v>
      </c>
      <c r="D252" s="34" t="s">
        <v>486</v>
      </c>
      <c r="E252" t="s">
        <v>117</v>
      </c>
      <c r="F252" t="s">
        <v>118</v>
      </c>
      <c r="G252" t="s">
        <v>111</v>
      </c>
      <c r="H252" t="s">
        <v>112</v>
      </c>
      <c r="I252" t="s">
        <v>119</v>
      </c>
      <c r="J252" t="s">
        <v>120</v>
      </c>
      <c r="K252">
        <v>5</v>
      </c>
      <c r="L252" t="s">
        <v>121</v>
      </c>
      <c r="M252">
        <v>57</v>
      </c>
      <c r="N252" t="s">
        <v>122</v>
      </c>
      <c r="O252" t="s">
        <v>123</v>
      </c>
      <c r="P252" t="s">
        <v>124</v>
      </c>
      <c r="Q252">
        <v>3000</v>
      </c>
      <c r="R252" t="s">
        <v>261</v>
      </c>
      <c r="S252">
        <v>3511</v>
      </c>
      <c r="T252" t="s">
        <v>324</v>
      </c>
      <c r="U252">
        <v>0</v>
      </c>
      <c r="V252" t="s">
        <v>46</v>
      </c>
      <c r="W252" s="8">
        <v>0</v>
      </c>
      <c r="X252" s="8">
        <v>0</v>
      </c>
      <c r="Y252" s="8">
        <v>0</v>
      </c>
      <c r="Z252" s="8">
        <v>0</v>
      </c>
      <c r="AA252" s="8">
        <v>0</v>
      </c>
      <c r="AB252" s="8">
        <f t="shared" si="28"/>
        <v>0</v>
      </c>
      <c r="AC252" s="8">
        <v>0</v>
      </c>
      <c r="AD252" s="8">
        <v>0</v>
      </c>
      <c r="AE252" s="9">
        <v>0</v>
      </c>
      <c r="AF252" s="8">
        <v>0</v>
      </c>
      <c r="AG252" s="8">
        <v>0</v>
      </c>
      <c r="AH252" s="8">
        <v>0</v>
      </c>
      <c r="AI252" s="10">
        <f t="shared" si="27"/>
        <v>0</v>
      </c>
    </row>
    <row r="253" spans="1:35" ht="14.65" hidden="1" customHeight="1" x14ac:dyDescent="0.3">
      <c r="A253" t="str">
        <f t="shared" si="25"/>
        <v>1.1-00-2101_218003_21535210</v>
      </c>
      <c r="B253" t="s">
        <v>32</v>
      </c>
      <c r="C253" s="7" t="s">
        <v>33</v>
      </c>
      <c r="D253" s="34" t="s">
        <v>486</v>
      </c>
      <c r="E253" t="s">
        <v>143</v>
      </c>
      <c r="F253" t="s">
        <v>144</v>
      </c>
      <c r="G253" t="s">
        <v>125</v>
      </c>
      <c r="H253" t="s">
        <v>126</v>
      </c>
      <c r="I253" t="s">
        <v>127</v>
      </c>
      <c r="J253" t="s">
        <v>128</v>
      </c>
      <c r="K253">
        <v>8</v>
      </c>
      <c r="L253" t="s">
        <v>40</v>
      </c>
      <c r="M253">
        <v>5</v>
      </c>
      <c r="N253" t="s">
        <v>145</v>
      </c>
      <c r="O253" t="s">
        <v>146</v>
      </c>
      <c r="P253" t="s">
        <v>147</v>
      </c>
      <c r="Q253">
        <v>3000</v>
      </c>
      <c r="R253" t="s">
        <v>261</v>
      </c>
      <c r="S253">
        <v>3521</v>
      </c>
      <c r="T253" t="s">
        <v>325</v>
      </c>
      <c r="U253">
        <v>0</v>
      </c>
      <c r="V253" t="s">
        <v>46</v>
      </c>
      <c r="W253" s="8">
        <v>39811.199999999997</v>
      </c>
      <c r="X253" s="8">
        <v>0</v>
      </c>
      <c r="Y253" s="8">
        <v>39811.199999999997</v>
      </c>
      <c r="Z253" s="8">
        <v>25891.200000000001</v>
      </c>
      <c r="AA253" s="8">
        <v>25891.200000000001</v>
      </c>
      <c r="AB253" s="8">
        <f t="shared" si="28"/>
        <v>0</v>
      </c>
      <c r="AC253" s="8">
        <v>25891.200000000001</v>
      </c>
      <c r="AD253" s="8">
        <v>25891.200000000001</v>
      </c>
      <c r="AE253" s="9">
        <v>0</v>
      </c>
      <c r="AF253" s="8">
        <v>0</v>
      </c>
      <c r="AG253" s="8">
        <v>0</v>
      </c>
      <c r="AH253" s="8">
        <v>0</v>
      </c>
      <c r="AI253" s="10">
        <f t="shared" si="27"/>
        <v>39811.199999999997</v>
      </c>
    </row>
    <row r="254" spans="1:35" ht="14.65" hidden="1" customHeight="1" x14ac:dyDescent="0.3">
      <c r="A254" t="str">
        <f t="shared" si="25"/>
        <v>1.1-00-2104_218011_212035210</v>
      </c>
      <c r="B254" t="s">
        <v>32</v>
      </c>
      <c r="C254" s="7" t="s">
        <v>33</v>
      </c>
      <c r="D254" s="34" t="s">
        <v>486</v>
      </c>
      <c r="E254" t="s">
        <v>34</v>
      </c>
      <c r="F254" t="s">
        <v>35</v>
      </c>
      <c r="G254" t="s">
        <v>36</v>
      </c>
      <c r="H254" t="s">
        <v>37</v>
      </c>
      <c r="I254" t="s">
        <v>104</v>
      </c>
      <c r="J254" t="s">
        <v>105</v>
      </c>
      <c r="K254">
        <v>8</v>
      </c>
      <c r="L254" t="s">
        <v>40</v>
      </c>
      <c r="M254">
        <v>20</v>
      </c>
      <c r="N254" t="s">
        <v>106</v>
      </c>
      <c r="O254" t="s">
        <v>107</v>
      </c>
      <c r="P254" t="s">
        <v>108</v>
      </c>
      <c r="Q254">
        <v>3000</v>
      </c>
      <c r="R254" t="s">
        <v>261</v>
      </c>
      <c r="S254">
        <v>3521</v>
      </c>
      <c r="T254" t="s">
        <v>325</v>
      </c>
      <c r="U254">
        <v>0</v>
      </c>
      <c r="V254" t="s">
        <v>46</v>
      </c>
      <c r="W254" s="8">
        <v>0</v>
      </c>
      <c r="X254" s="8">
        <v>0</v>
      </c>
      <c r="Y254" s="8">
        <v>0</v>
      </c>
      <c r="Z254" s="8">
        <v>0</v>
      </c>
      <c r="AA254" s="8">
        <v>0</v>
      </c>
      <c r="AB254" s="8">
        <f t="shared" si="28"/>
        <v>0</v>
      </c>
      <c r="AC254" s="8">
        <v>0</v>
      </c>
      <c r="AD254" s="8">
        <v>0</v>
      </c>
      <c r="AE254" s="9">
        <v>0</v>
      </c>
      <c r="AF254" s="8">
        <v>0</v>
      </c>
      <c r="AG254" s="8">
        <v>0</v>
      </c>
      <c r="AH254" s="8">
        <v>0</v>
      </c>
      <c r="AI254" s="10">
        <f t="shared" si="27"/>
        <v>0</v>
      </c>
    </row>
    <row r="255" spans="1:35" ht="14.65" hidden="1" customHeight="1" x14ac:dyDescent="0.3">
      <c r="A255" t="str">
        <f t="shared" si="25"/>
        <v>1.1-00-2101_218003_21535310</v>
      </c>
      <c r="B255" t="s">
        <v>32</v>
      </c>
      <c r="C255" s="7" t="s">
        <v>33</v>
      </c>
      <c r="D255" s="34" t="s">
        <v>486</v>
      </c>
      <c r="E255" t="s">
        <v>143</v>
      </c>
      <c r="F255" t="s">
        <v>144</v>
      </c>
      <c r="G255" t="s">
        <v>125</v>
      </c>
      <c r="H255" t="s">
        <v>126</v>
      </c>
      <c r="I255" t="s">
        <v>127</v>
      </c>
      <c r="J255" t="s">
        <v>128</v>
      </c>
      <c r="K255">
        <v>8</v>
      </c>
      <c r="L255" t="s">
        <v>40</v>
      </c>
      <c r="M255">
        <v>5</v>
      </c>
      <c r="N255" t="s">
        <v>145</v>
      </c>
      <c r="O255" t="s">
        <v>146</v>
      </c>
      <c r="P255" t="s">
        <v>147</v>
      </c>
      <c r="Q255">
        <v>3000</v>
      </c>
      <c r="R255" t="s">
        <v>261</v>
      </c>
      <c r="S255">
        <v>3531</v>
      </c>
      <c r="T255" t="s">
        <v>326</v>
      </c>
      <c r="U255">
        <v>0</v>
      </c>
      <c r="V255" t="s">
        <v>46</v>
      </c>
      <c r="W255" s="8">
        <v>70638.2</v>
      </c>
      <c r="X255" s="8">
        <v>0</v>
      </c>
      <c r="Y255" s="8">
        <v>70638.2</v>
      </c>
      <c r="Z255" s="8">
        <v>70638.2</v>
      </c>
      <c r="AA255" s="8">
        <v>70638.2</v>
      </c>
      <c r="AB255" s="8">
        <f t="shared" si="28"/>
        <v>0</v>
      </c>
      <c r="AC255" s="8">
        <v>70638.2</v>
      </c>
      <c r="AD255" s="8">
        <v>38546.800000000003</v>
      </c>
      <c r="AE255" s="9">
        <v>0</v>
      </c>
      <c r="AF255" s="8">
        <v>0</v>
      </c>
      <c r="AG255" s="8">
        <v>0</v>
      </c>
      <c r="AH255" s="8">
        <v>0</v>
      </c>
      <c r="AI255" s="10">
        <f t="shared" si="27"/>
        <v>70638.2</v>
      </c>
    </row>
    <row r="256" spans="1:35" ht="14.65" hidden="1" customHeight="1" x14ac:dyDescent="0.3">
      <c r="A256" t="str">
        <f t="shared" si="25"/>
        <v>1.1-00-2107_216020_213835410</v>
      </c>
      <c r="B256" t="s">
        <v>32</v>
      </c>
      <c r="C256" s="7" t="s">
        <v>33</v>
      </c>
      <c r="D256" s="34" t="s">
        <v>486</v>
      </c>
      <c r="E256" t="s">
        <v>34</v>
      </c>
      <c r="F256" t="s">
        <v>35</v>
      </c>
      <c r="G256" t="s">
        <v>125</v>
      </c>
      <c r="H256" t="s">
        <v>126</v>
      </c>
      <c r="I256" t="s">
        <v>175</v>
      </c>
      <c r="J256" t="s">
        <v>176</v>
      </c>
      <c r="K256">
        <v>6</v>
      </c>
      <c r="L256" t="s">
        <v>113</v>
      </c>
      <c r="M256">
        <v>38</v>
      </c>
      <c r="N256" t="s">
        <v>219</v>
      </c>
      <c r="O256" t="s">
        <v>220</v>
      </c>
      <c r="P256" t="s">
        <v>221</v>
      </c>
      <c r="Q256">
        <v>3000</v>
      </c>
      <c r="R256" t="s">
        <v>261</v>
      </c>
      <c r="S256">
        <v>3541</v>
      </c>
      <c r="T256" t="s">
        <v>327</v>
      </c>
      <c r="U256">
        <v>0</v>
      </c>
      <c r="V256" t="s">
        <v>46</v>
      </c>
      <c r="W256" s="8">
        <v>468827.93</v>
      </c>
      <c r="X256" s="8">
        <v>600000</v>
      </c>
      <c r="Y256" s="8">
        <v>573011.89</v>
      </c>
      <c r="Z256" s="8">
        <v>468827.93</v>
      </c>
      <c r="AA256" s="8">
        <v>468827.91</v>
      </c>
      <c r="AB256" s="8">
        <f t="shared" si="28"/>
        <v>2.0000000018626451E-2</v>
      </c>
      <c r="AC256" s="8">
        <v>468827.91</v>
      </c>
      <c r="AD256" s="16">
        <v>312551.94</v>
      </c>
      <c r="AE256" s="16">
        <v>-104183.96000000002</v>
      </c>
      <c r="AF256" s="8">
        <v>0</v>
      </c>
      <c r="AG256" s="8">
        <v>104183.96</v>
      </c>
      <c r="AH256" s="8">
        <v>0</v>
      </c>
      <c r="AI256" s="10">
        <f t="shared" si="27"/>
        <v>573011.89</v>
      </c>
    </row>
    <row r="257" spans="1:35" ht="14.45" hidden="1" x14ac:dyDescent="0.3">
      <c r="A257" t="str">
        <f t="shared" si="25"/>
        <v>1.1-00-2105_218012_212135510</v>
      </c>
      <c r="B257" t="s">
        <v>32</v>
      </c>
      <c r="C257" s="7" t="s">
        <v>33</v>
      </c>
      <c r="D257" s="34" t="s">
        <v>486</v>
      </c>
      <c r="E257" t="s">
        <v>34</v>
      </c>
      <c r="F257" t="s">
        <v>35</v>
      </c>
      <c r="G257" t="s">
        <v>36</v>
      </c>
      <c r="H257" t="s">
        <v>37</v>
      </c>
      <c r="I257" t="s">
        <v>38</v>
      </c>
      <c r="J257" t="s">
        <v>39</v>
      </c>
      <c r="K257">
        <v>8</v>
      </c>
      <c r="L257" t="s">
        <v>40</v>
      </c>
      <c r="M257">
        <v>21</v>
      </c>
      <c r="N257" t="s">
        <v>150</v>
      </c>
      <c r="O257" t="s">
        <v>42</v>
      </c>
      <c r="P257" t="s">
        <v>43</v>
      </c>
      <c r="Q257">
        <v>3000</v>
      </c>
      <c r="R257" t="s">
        <v>261</v>
      </c>
      <c r="S257">
        <v>3551</v>
      </c>
      <c r="T257" t="s">
        <v>328</v>
      </c>
      <c r="U257">
        <v>0</v>
      </c>
      <c r="V257" t="s">
        <v>46</v>
      </c>
      <c r="W257" s="8">
        <v>4661538.9400000004</v>
      </c>
      <c r="X257" s="8">
        <v>5000000</v>
      </c>
      <c r="Y257" s="8">
        <v>4661538.9400000004</v>
      </c>
      <c r="Z257" s="8">
        <v>4630376.7</v>
      </c>
      <c r="AA257" s="8">
        <v>4222016.5599999996</v>
      </c>
      <c r="AB257" s="8">
        <f t="shared" si="28"/>
        <v>408360.1400000006</v>
      </c>
      <c r="AC257" s="8">
        <v>3220730.12</v>
      </c>
      <c r="AD257" s="8">
        <v>1128016.94</v>
      </c>
      <c r="AE257" s="9">
        <v>0</v>
      </c>
      <c r="AF257" s="8">
        <v>0</v>
      </c>
      <c r="AG257" s="8">
        <v>0</v>
      </c>
      <c r="AH257" s="8">
        <v>0</v>
      </c>
      <c r="AI257" s="10">
        <f t="shared" si="27"/>
        <v>4661538.9400000004</v>
      </c>
    </row>
    <row r="258" spans="1:35" ht="14.45" hidden="1" x14ac:dyDescent="0.3">
      <c r="A258" t="str">
        <f t="shared" si="25"/>
        <v>1.1-00-2117_215035_215735510</v>
      </c>
      <c r="B258" t="s">
        <v>32</v>
      </c>
      <c r="C258" s="7" t="s">
        <v>33</v>
      </c>
      <c r="D258" s="34" t="s">
        <v>486</v>
      </c>
      <c r="E258" t="s">
        <v>117</v>
      </c>
      <c r="F258" t="s">
        <v>118</v>
      </c>
      <c r="G258" t="s">
        <v>111</v>
      </c>
      <c r="H258" t="s">
        <v>112</v>
      </c>
      <c r="I258" t="s">
        <v>119</v>
      </c>
      <c r="J258" t="s">
        <v>120</v>
      </c>
      <c r="K258">
        <v>5</v>
      </c>
      <c r="L258" t="s">
        <v>121</v>
      </c>
      <c r="M258">
        <v>57</v>
      </c>
      <c r="N258" t="s">
        <v>122</v>
      </c>
      <c r="O258" t="s">
        <v>123</v>
      </c>
      <c r="P258" t="s">
        <v>124</v>
      </c>
      <c r="Q258">
        <v>3000</v>
      </c>
      <c r="R258" t="s">
        <v>261</v>
      </c>
      <c r="S258">
        <v>3551</v>
      </c>
      <c r="T258" t="s">
        <v>328</v>
      </c>
      <c r="U258">
        <v>0</v>
      </c>
      <c r="V258" t="s">
        <v>46</v>
      </c>
      <c r="W258" s="8">
        <v>6750</v>
      </c>
      <c r="X258" s="8">
        <v>0</v>
      </c>
      <c r="Y258" s="8">
        <v>6750</v>
      </c>
      <c r="Z258" s="8">
        <v>6750</v>
      </c>
      <c r="AA258" s="8">
        <v>6750</v>
      </c>
      <c r="AB258" s="8">
        <f t="shared" si="28"/>
        <v>0</v>
      </c>
      <c r="AC258" s="8">
        <v>6750</v>
      </c>
      <c r="AD258" s="8">
        <v>6750</v>
      </c>
      <c r="AE258" s="9">
        <v>0</v>
      </c>
      <c r="AF258" s="8">
        <v>0</v>
      </c>
      <c r="AG258" s="8">
        <v>0</v>
      </c>
      <c r="AH258" s="8">
        <v>0</v>
      </c>
      <c r="AI258" s="10">
        <f t="shared" si="27"/>
        <v>6750</v>
      </c>
    </row>
    <row r="259" spans="1:35" ht="14.45" hidden="1" x14ac:dyDescent="0.3">
      <c r="A259" t="str">
        <f t="shared" si="25"/>
        <v>1.1-00-2102_211006_21935710</v>
      </c>
      <c r="B259" t="s">
        <v>32</v>
      </c>
      <c r="C259" s="7" t="s">
        <v>33</v>
      </c>
      <c r="D259" s="34" t="s">
        <v>486</v>
      </c>
      <c r="E259" t="s">
        <v>34</v>
      </c>
      <c r="F259" t="s">
        <v>35</v>
      </c>
      <c r="G259" t="s">
        <v>66</v>
      </c>
      <c r="H259" t="s">
        <v>67</v>
      </c>
      <c r="I259" t="s">
        <v>68</v>
      </c>
      <c r="J259" t="s">
        <v>69</v>
      </c>
      <c r="K259">
        <v>1</v>
      </c>
      <c r="L259" t="s">
        <v>70</v>
      </c>
      <c r="M259">
        <v>9</v>
      </c>
      <c r="N259" t="s">
        <v>308</v>
      </c>
      <c r="O259" t="s">
        <v>309</v>
      </c>
      <c r="P259" t="s">
        <v>310</v>
      </c>
      <c r="Q259">
        <v>3000</v>
      </c>
      <c r="R259" t="s">
        <v>261</v>
      </c>
      <c r="S259">
        <v>3571</v>
      </c>
      <c r="T259" t="s">
        <v>329</v>
      </c>
      <c r="U259">
        <v>0</v>
      </c>
      <c r="V259" t="s">
        <v>46</v>
      </c>
      <c r="W259" s="8">
        <v>4211785.32</v>
      </c>
      <c r="X259" s="8">
        <v>5044368.4800000004</v>
      </c>
      <c r="Y259" s="8">
        <v>4211785.32</v>
      </c>
      <c r="Z259" s="8">
        <v>3413588.16</v>
      </c>
      <c r="AA259" s="8">
        <v>2648716.5</v>
      </c>
      <c r="AB259" s="8">
        <f t="shared" si="28"/>
        <v>764871.66000000015</v>
      </c>
      <c r="AC259" s="8">
        <v>2648716.5</v>
      </c>
      <c r="AD259" s="8">
        <v>2118973.2000000002</v>
      </c>
      <c r="AE259" s="9">
        <v>0</v>
      </c>
      <c r="AF259" s="8">
        <v>0</v>
      </c>
      <c r="AG259" s="8">
        <v>0</v>
      </c>
      <c r="AH259" s="8">
        <v>0</v>
      </c>
      <c r="AI259" s="10">
        <f t="shared" si="27"/>
        <v>4211785.32</v>
      </c>
    </row>
    <row r="260" spans="1:35" ht="14.45" hidden="1" x14ac:dyDescent="0.3">
      <c r="A260" t="str">
        <f t="shared" si="25"/>
        <v>1.1-00-2105_218012_212135710</v>
      </c>
      <c r="B260" t="s">
        <v>32</v>
      </c>
      <c r="C260" s="7" t="s">
        <v>33</v>
      </c>
      <c r="D260" s="34" t="s">
        <v>486</v>
      </c>
      <c r="E260" t="s">
        <v>34</v>
      </c>
      <c r="F260" t="s">
        <v>35</v>
      </c>
      <c r="G260" t="s">
        <v>36</v>
      </c>
      <c r="H260" t="s">
        <v>37</v>
      </c>
      <c r="I260" t="s">
        <v>38</v>
      </c>
      <c r="J260" t="s">
        <v>39</v>
      </c>
      <c r="K260">
        <v>8</v>
      </c>
      <c r="L260" t="s">
        <v>40</v>
      </c>
      <c r="M260">
        <v>21</v>
      </c>
      <c r="N260" t="s">
        <v>150</v>
      </c>
      <c r="O260" t="s">
        <v>42</v>
      </c>
      <c r="P260" t="s">
        <v>43</v>
      </c>
      <c r="Q260">
        <v>3000</v>
      </c>
      <c r="R260" t="s">
        <v>261</v>
      </c>
      <c r="S260">
        <v>3571</v>
      </c>
      <c r="T260" t="s">
        <v>329</v>
      </c>
      <c r="U260">
        <v>0</v>
      </c>
      <c r="V260" t="s">
        <v>46</v>
      </c>
      <c r="W260" s="8">
        <v>11221044.18</v>
      </c>
      <c r="X260" s="8">
        <v>11000000</v>
      </c>
      <c r="Y260" s="8">
        <v>12867210.74</v>
      </c>
      <c r="Z260" s="8">
        <v>12652180.43</v>
      </c>
      <c r="AA260" s="8">
        <v>10534775.24</v>
      </c>
      <c r="AB260" s="8">
        <f t="shared" si="28"/>
        <v>2117405.1899999995</v>
      </c>
      <c r="AC260" s="8">
        <v>10477192.039999999</v>
      </c>
      <c r="AD260" s="16">
        <v>4189982.19</v>
      </c>
      <c r="AE260" s="16">
        <v>-1646166.5600000005</v>
      </c>
      <c r="AF260" s="8">
        <v>0</v>
      </c>
      <c r="AG260" s="8">
        <v>1646166.56</v>
      </c>
      <c r="AH260" s="8">
        <v>0</v>
      </c>
      <c r="AI260" s="10">
        <f t="shared" si="27"/>
        <v>12867210.74</v>
      </c>
    </row>
    <row r="261" spans="1:35" ht="14.45" hidden="1" x14ac:dyDescent="0.3">
      <c r="A261" t="str">
        <f t="shared" si="25"/>
        <v>1.1-00-2107_216017_213235710</v>
      </c>
      <c r="B261" t="s">
        <v>32</v>
      </c>
      <c r="C261" s="7" t="s">
        <v>33</v>
      </c>
      <c r="D261" s="34" t="s">
        <v>486</v>
      </c>
      <c r="E261" t="s">
        <v>34</v>
      </c>
      <c r="F261" t="s">
        <v>35</v>
      </c>
      <c r="G261" t="s">
        <v>125</v>
      </c>
      <c r="H261" t="s">
        <v>126</v>
      </c>
      <c r="I261" t="s">
        <v>175</v>
      </c>
      <c r="J261" t="s">
        <v>176</v>
      </c>
      <c r="K261">
        <v>6</v>
      </c>
      <c r="L261" t="s">
        <v>113</v>
      </c>
      <c r="M261">
        <v>32</v>
      </c>
      <c r="N261" t="s">
        <v>228</v>
      </c>
      <c r="O261" t="s">
        <v>229</v>
      </c>
      <c r="P261" t="s">
        <v>230</v>
      </c>
      <c r="Q261">
        <v>3000</v>
      </c>
      <c r="R261" t="s">
        <v>261</v>
      </c>
      <c r="S261">
        <v>3571</v>
      </c>
      <c r="T261" t="s">
        <v>329</v>
      </c>
      <c r="U261">
        <v>0</v>
      </c>
      <c r="V261" t="s">
        <v>46</v>
      </c>
      <c r="W261" s="8">
        <v>81579.3</v>
      </c>
      <c r="X261" s="8">
        <v>20000</v>
      </c>
      <c r="Y261" s="8">
        <v>81579.3</v>
      </c>
      <c r="Z261" s="8">
        <v>65339.3</v>
      </c>
      <c r="AA261" s="8">
        <v>65339.3</v>
      </c>
      <c r="AB261" s="8">
        <f t="shared" si="28"/>
        <v>0</v>
      </c>
      <c r="AC261" s="8">
        <v>65339.3</v>
      </c>
      <c r="AD261" s="8">
        <v>0</v>
      </c>
      <c r="AE261" s="9">
        <v>0</v>
      </c>
      <c r="AF261" s="8">
        <v>0</v>
      </c>
      <c r="AG261" s="8">
        <v>0</v>
      </c>
      <c r="AH261" s="8">
        <v>0</v>
      </c>
      <c r="AI261" s="10">
        <f t="shared" si="27"/>
        <v>81579.3</v>
      </c>
    </row>
    <row r="262" spans="1:35" ht="14.65" hidden="1" customHeight="1" x14ac:dyDescent="0.3">
      <c r="A262" t="str">
        <f t="shared" si="25"/>
        <v>2.5-02-2111_216027_214935810</v>
      </c>
      <c r="B262" t="s">
        <v>195</v>
      </c>
      <c r="C262" s="39" t="s">
        <v>196</v>
      </c>
      <c r="D262" s="34" t="s">
        <v>486</v>
      </c>
      <c r="E262" t="s">
        <v>290</v>
      </c>
      <c r="F262" t="s">
        <v>291</v>
      </c>
      <c r="G262" t="s">
        <v>125</v>
      </c>
      <c r="H262" t="s">
        <v>126</v>
      </c>
      <c r="I262" t="s">
        <v>210</v>
      </c>
      <c r="J262" t="s">
        <v>211</v>
      </c>
      <c r="K262">
        <v>6</v>
      </c>
      <c r="L262" t="s">
        <v>113</v>
      </c>
      <c r="M262">
        <v>49</v>
      </c>
      <c r="N262" t="s">
        <v>292</v>
      </c>
      <c r="O262" t="s">
        <v>293</v>
      </c>
      <c r="P262" t="s">
        <v>294</v>
      </c>
      <c r="Q262">
        <v>3000</v>
      </c>
      <c r="R262" t="s">
        <v>261</v>
      </c>
      <c r="S262">
        <v>3581</v>
      </c>
      <c r="T262" t="s">
        <v>295</v>
      </c>
      <c r="U262">
        <v>0</v>
      </c>
      <c r="V262" t="s">
        <v>46</v>
      </c>
      <c r="W262" s="8">
        <v>120711202.25</v>
      </c>
      <c r="X262" s="8">
        <v>100000000</v>
      </c>
      <c r="Y262" s="8">
        <v>114198171.26000001</v>
      </c>
      <c r="Z262" s="8">
        <v>114198171.26000001</v>
      </c>
      <c r="AA262" s="8">
        <v>114198171.26000001</v>
      </c>
      <c r="AB262" s="8">
        <f t="shared" si="28"/>
        <v>0</v>
      </c>
      <c r="AC262" s="8">
        <v>114198171.26000001</v>
      </c>
      <c r="AD262" s="8">
        <v>114198171.26000001</v>
      </c>
      <c r="AE262" s="17">
        <v>6513030.9899999946</v>
      </c>
      <c r="AF262" s="8">
        <v>2734704.26000001</v>
      </c>
      <c r="AG262" s="8">
        <v>0</v>
      </c>
      <c r="AH262" s="8">
        <v>0</v>
      </c>
      <c r="AI262" s="10">
        <f t="shared" si="27"/>
        <v>117976497.98999999</v>
      </c>
    </row>
    <row r="263" spans="1:35" ht="14.65" hidden="1" customHeight="1" x14ac:dyDescent="0.3">
      <c r="A263" t="str">
        <f t="shared" si="25"/>
        <v>1.1-00-2107_216020_213835810</v>
      </c>
      <c r="B263" t="s">
        <v>32</v>
      </c>
      <c r="C263" s="7" t="s">
        <v>33</v>
      </c>
      <c r="D263" s="34" t="s">
        <v>486</v>
      </c>
      <c r="E263" t="s">
        <v>34</v>
      </c>
      <c r="F263" t="s">
        <v>35</v>
      </c>
      <c r="G263" t="s">
        <v>125</v>
      </c>
      <c r="H263" t="s">
        <v>126</v>
      </c>
      <c r="I263" t="s">
        <v>175</v>
      </c>
      <c r="J263" t="s">
        <v>176</v>
      </c>
      <c r="K263">
        <v>6</v>
      </c>
      <c r="L263" t="s">
        <v>113</v>
      </c>
      <c r="M263">
        <v>38</v>
      </c>
      <c r="N263" t="s">
        <v>219</v>
      </c>
      <c r="O263" t="s">
        <v>220</v>
      </c>
      <c r="P263" t="s">
        <v>221</v>
      </c>
      <c r="Q263">
        <v>3000</v>
      </c>
      <c r="R263" t="s">
        <v>261</v>
      </c>
      <c r="S263">
        <v>3581</v>
      </c>
      <c r="T263" t="s">
        <v>295</v>
      </c>
      <c r="U263">
        <v>0</v>
      </c>
      <c r="V263" t="s">
        <v>46</v>
      </c>
      <c r="W263" s="8">
        <v>841248.97</v>
      </c>
      <c r="X263" s="8">
        <v>650000</v>
      </c>
      <c r="Y263" s="8">
        <v>1005777.76</v>
      </c>
      <c r="Z263" s="8">
        <v>841248.97</v>
      </c>
      <c r="AA263" s="8">
        <v>473898.44</v>
      </c>
      <c r="AB263" s="8">
        <f t="shared" si="28"/>
        <v>367350.52999999997</v>
      </c>
      <c r="AC263" s="8">
        <v>432118.99</v>
      </c>
      <c r="AD263" s="16">
        <v>305813.02</v>
      </c>
      <c r="AE263" s="16">
        <v>-164528.79000000004</v>
      </c>
      <c r="AF263" s="8">
        <v>0</v>
      </c>
      <c r="AG263" s="8">
        <v>164528.79</v>
      </c>
      <c r="AH263" s="8">
        <v>0</v>
      </c>
      <c r="AI263" s="10">
        <f t="shared" si="27"/>
        <v>1005777.76</v>
      </c>
    </row>
    <row r="264" spans="1:35" ht="14.65" hidden="1" customHeight="1" x14ac:dyDescent="0.3">
      <c r="A264" t="str">
        <f t="shared" si="25"/>
        <v>1.1-00-2111_216027_214935811</v>
      </c>
      <c r="B264" t="s">
        <v>32</v>
      </c>
      <c r="C264" s="7" t="s">
        <v>33</v>
      </c>
      <c r="D264" s="34" t="s">
        <v>486</v>
      </c>
      <c r="E264" t="s">
        <v>290</v>
      </c>
      <c r="F264" t="s">
        <v>291</v>
      </c>
      <c r="G264" t="s">
        <v>125</v>
      </c>
      <c r="H264" t="s">
        <v>126</v>
      </c>
      <c r="I264" t="s">
        <v>210</v>
      </c>
      <c r="J264" t="s">
        <v>211</v>
      </c>
      <c r="K264">
        <v>6</v>
      </c>
      <c r="L264" t="s">
        <v>113</v>
      </c>
      <c r="M264">
        <v>49</v>
      </c>
      <c r="N264" t="s">
        <v>292</v>
      </c>
      <c r="O264" t="s">
        <v>293</v>
      </c>
      <c r="P264" t="s">
        <v>294</v>
      </c>
      <c r="Q264">
        <v>3000</v>
      </c>
      <c r="R264" t="s">
        <v>261</v>
      </c>
      <c r="S264">
        <v>3581</v>
      </c>
      <c r="T264" t="s">
        <v>295</v>
      </c>
      <c r="U264">
        <v>1</v>
      </c>
      <c r="V264" t="s">
        <v>330</v>
      </c>
      <c r="W264" s="8">
        <v>0</v>
      </c>
      <c r="X264" s="8">
        <v>0</v>
      </c>
      <c r="Y264" s="8">
        <v>11417100.15</v>
      </c>
      <c r="Z264" s="8">
        <v>11417100.15</v>
      </c>
      <c r="AA264" s="8">
        <v>11417100.15</v>
      </c>
      <c r="AB264" s="8">
        <f t="shared" si="28"/>
        <v>0</v>
      </c>
      <c r="AC264" s="8">
        <v>11417100.15</v>
      </c>
      <c r="AD264" s="16">
        <v>11417100.15</v>
      </c>
      <c r="AE264" s="16">
        <v>-11417100.15</v>
      </c>
      <c r="AF264" s="8">
        <v>0</v>
      </c>
      <c r="AG264" s="8">
        <v>11417100.15</v>
      </c>
      <c r="AH264" s="8">
        <v>0</v>
      </c>
      <c r="AI264" s="10">
        <f t="shared" si="27"/>
        <v>11417100.15</v>
      </c>
    </row>
    <row r="265" spans="1:35" ht="14.65" hidden="1" customHeight="1" x14ac:dyDescent="0.3">
      <c r="A265" t="str">
        <f t="shared" si="25"/>
        <v>1.1-00-2101_219004_21735810</v>
      </c>
      <c r="B265" t="s">
        <v>32</v>
      </c>
      <c r="C265" s="7" t="s">
        <v>33</v>
      </c>
      <c r="D265" s="34" t="s">
        <v>486</v>
      </c>
      <c r="E265" t="s">
        <v>34</v>
      </c>
      <c r="F265" t="s">
        <v>35</v>
      </c>
      <c r="G265" t="s">
        <v>125</v>
      </c>
      <c r="H265" t="s">
        <v>126</v>
      </c>
      <c r="I265" t="s">
        <v>127</v>
      </c>
      <c r="J265" t="s">
        <v>128</v>
      </c>
      <c r="K265">
        <v>9</v>
      </c>
      <c r="L265" t="s">
        <v>129</v>
      </c>
      <c r="M265">
        <v>7</v>
      </c>
      <c r="N265" t="s">
        <v>130</v>
      </c>
      <c r="O265" t="s">
        <v>131</v>
      </c>
      <c r="P265" t="s">
        <v>132</v>
      </c>
      <c r="Q265">
        <v>3000</v>
      </c>
      <c r="R265" t="s">
        <v>261</v>
      </c>
      <c r="S265">
        <v>3581</v>
      </c>
      <c r="T265" t="s">
        <v>295</v>
      </c>
      <c r="U265">
        <v>0</v>
      </c>
      <c r="V265" t="s">
        <v>46</v>
      </c>
      <c r="W265" s="8">
        <v>2014.69</v>
      </c>
      <c r="X265" s="8">
        <v>0</v>
      </c>
      <c r="Y265" s="8">
        <v>2014.69</v>
      </c>
      <c r="Z265" s="8">
        <v>2014.69</v>
      </c>
      <c r="AA265" s="8">
        <v>2014.69</v>
      </c>
      <c r="AB265" s="8">
        <f t="shared" si="28"/>
        <v>0</v>
      </c>
      <c r="AC265" s="8">
        <v>2014.69</v>
      </c>
      <c r="AD265" s="8">
        <v>2014.69</v>
      </c>
      <c r="AE265" s="9">
        <v>0</v>
      </c>
      <c r="AF265" s="8">
        <v>0</v>
      </c>
      <c r="AG265" s="8">
        <v>0</v>
      </c>
      <c r="AH265" s="8">
        <v>0</v>
      </c>
      <c r="AI265" s="10">
        <f t="shared" si="27"/>
        <v>2014.69</v>
      </c>
    </row>
    <row r="266" spans="1:35" ht="14.65" hidden="1" customHeight="1" x14ac:dyDescent="0.3">
      <c r="A266" t="str">
        <f t="shared" si="25"/>
        <v>1.1-00-2107_214021_213935910</v>
      </c>
      <c r="B266" t="s">
        <v>32</v>
      </c>
      <c r="C266" s="7" t="s">
        <v>33</v>
      </c>
      <c r="D266" s="34" t="s">
        <v>486</v>
      </c>
      <c r="E266" t="s">
        <v>173</v>
      </c>
      <c r="F266" t="s">
        <v>174</v>
      </c>
      <c r="G266" t="s">
        <v>111</v>
      </c>
      <c r="H266" t="s">
        <v>112</v>
      </c>
      <c r="I266" t="s">
        <v>175</v>
      </c>
      <c r="J266" t="s">
        <v>176</v>
      </c>
      <c r="K266">
        <v>4</v>
      </c>
      <c r="L266" t="s">
        <v>177</v>
      </c>
      <c r="M266">
        <v>39</v>
      </c>
      <c r="N266" t="s">
        <v>178</v>
      </c>
      <c r="O266" t="s">
        <v>179</v>
      </c>
      <c r="P266" t="s">
        <v>180</v>
      </c>
      <c r="Q266">
        <v>3000</v>
      </c>
      <c r="R266" t="s">
        <v>261</v>
      </c>
      <c r="S266">
        <v>3591</v>
      </c>
      <c r="T266" t="s">
        <v>331</v>
      </c>
      <c r="U266">
        <v>0</v>
      </c>
      <c r="V266" t="s">
        <v>46</v>
      </c>
      <c r="W266" s="8">
        <v>0</v>
      </c>
      <c r="X266" s="8">
        <v>20000</v>
      </c>
      <c r="Y266" s="8">
        <v>0</v>
      </c>
      <c r="Z266" s="8">
        <v>0</v>
      </c>
      <c r="AA266" s="8">
        <v>0</v>
      </c>
      <c r="AB266" s="8">
        <f t="shared" si="28"/>
        <v>0</v>
      </c>
      <c r="AC266" s="8">
        <v>0</v>
      </c>
      <c r="AD266" s="8">
        <v>0</v>
      </c>
      <c r="AE266" s="9">
        <v>0</v>
      </c>
      <c r="AF266" s="8">
        <v>0</v>
      </c>
      <c r="AG266" s="8">
        <v>0</v>
      </c>
      <c r="AH266" s="8">
        <v>0</v>
      </c>
      <c r="AI266" s="10">
        <f t="shared" si="27"/>
        <v>0</v>
      </c>
    </row>
    <row r="267" spans="1:35" ht="14.65" hidden="1" customHeight="1" x14ac:dyDescent="0.3">
      <c r="A267" t="str">
        <f t="shared" si="25"/>
        <v>1.1-00-2101_218002_21336110</v>
      </c>
      <c r="B267" t="s">
        <v>32</v>
      </c>
      <c r="C267" s="7" t="s">
        <v>33</v>
      </c>
      <c r="D267" s="34" t="s">
        <v>486</v>
      </c>
      <c r="E267" t="s">
        <v>34</v>
      </c>
      <c r="F267" t="s">
        <v>35</v>
      </c>
      <c r="G267" t="s">
        <v>245</v>
      </c>
      <c r="H267" t="s">
        <v>246</v>
      </c>
      <c r="I267" t="s">
        <v>127</v>
      </c>
      <c r="J267" t="s">
        <v>128</v>
      </c>
      <c r="K267">
        <v>8</v>
      </c>
      <c r="L267" t="s">
        <v>40</v>
      </c>
      <c r="M267">
        <v>3</v>
      </c>
      <c r="N267" t="s">
        <v>311</v>
      </c>
      <c r="O267" t="s">
        <v>312</v>
      </c>
      <c r="P267" t="s">
        <v>313</v>
      </c>
      <c r="Q267">
        <v>3000</v>
      </c>
      <c r="R267" t="s">
        <v>261</v>
      </c>
      <c r="S267">
        <v>3611</v>
      </c>
      <c r="T267" t="s">
        <v>289</v>
      </c>
      <c r="U267">
        <v>0</v>
      </c>
      <c r="V267" t="s">
        <v>46</v>
      </c>
      <c r="W267" s="8">
        <v>19801005.199999999</v>
      </c>
      <c r="X267" s="8">
        <v>20000000</v>
      </c>
      <c r="Y267" s="8">
        <v>19801005.199999999</v>
      </c>
      <c r="Z267" s="8">
        <v>19801005.199999999</v>
      </c>
      <c r="AA267" s="8">
        <v>19601517.649999999</v>
      </c>
      <c r="AB267" s="8">
        <f t="shared" si="28"/>
        <v>199487.55000000075</v>
      </c>
      <c r="AC267" s="8">
        <v>19501574.370000001</v>
      </c>
      <c r="AD267" s="8">
        <v>13312219.59</v>
      </c>
      <c r="AE267" s="9">
        <v>0</v>
      </c>
      <c r="AF267" s="8">
        <v>0</v>
      </c>
      <c r="AG267" s="8">
        <v>0</v>
      </c>
      <c r="AH267" s="8">
        <v>0</v>
      </c>
      <c r="AI267" s="10">
        <f t="shared" si="27"/>
        <v>19801005.199999999</v>
      </c>
    </row>
    <row r="268" spans="1:35" ht="14.65" hidden="1" customHeight="1" x14ac:dyDescent="0.3">
      <c r="A268" t="str">
        <f t="shared" si="25"/>
        <v>1.1-00-2105_218012_212136310</v>
      </c>
      <c r="B268" t="s">
        <v>32</v>
      </c>
      <c r="C268" s="7" t="s">
        <v>33</v>
      </c>
      <c r="D268" s="34" t="s">
        <v>486</v>
      </c>
      <c r="E268" t="s">
        <v>34</v>
      </c>
      <c r="F268" t="s">
        <v>35</v>
      </c>
      <c r="G268" t="s">
        <v>36</v>
      </c>
      <c r="H268" t="s">
        <v>37</v>
      </c>
      <c r="I268" t="s">
        <v>38</v>
      </c>
      <c r="J268" t="s">
        <v>39</v>
      </c>
      <c r="K268">
        <v>8</v>
      </c>
      <c r="L268" t="s">
        <v>40</v>
      </c>
      <c r="M268">
        <v>21</v>
      </c>
      <c r="N268" t="s">
        <v>150</v>
      </c>
      <c r="O268" t="s">
        <v>42</v>
      </c>
      <c r="P268" t="s">
        <v>43</v>
      </c>
      <c r="Q268">
        <v>3000</v>
      </c>
      <c r="R268" t="s">
        <v>261</v>
      </c>
      <c r="S268">
        <v>3631</v>
      </c>
      <c r="T268" t="s">
        <v>332</v>
      </c>
      <c r="U268">
        <v>0</v>
      </c>
      <c r="V268" t="s">
        <v>46</v>
      </c>
      <c r="W268" s="8">
        <v>2722499.88</v>
      </c>
      <c r="X268" s="8">
        <v>2500000</v>
      </c>
      <c r="Y268" s="8">
        <v>2722499.88</v>
      </c>
      <c r="Z268" s="8">
        <v>2722499.88</v>
      </c>
      <c r="AA268" s="8">
        <v>2722499.96</v>
      </c>
      <c r="AB268" s="8">
        <f t="shared" si="28"/>
        <v>-8.0000000074505806E-2</v>
      </c>
      <c r="AC268" s="8">
        <v>2722499.96</v>
      </c>
      <c r="AD268" s="8">
        <v>2722499.96</v>
      </c>
      <c r="AE268" s="9">
        <v>0</v>
      </c>
      <c r="AF268" s="8">
        <v>0</v>
      </c>
      <c r="AG268" s="8">
        <v>0</v>
      </c>
      <c r="AH268" s="8">
        <v>0</v>
      </c>
      <c r="AI268" s="10">
        <f t="shared" si="27"/>
        <v>2722499.88</v>
      </c>
    </row>
    <row r="269" spans="1:35" ht="14.45" hidden="1" x14ac:dyDescent="0.3">
      <c r="A269" t="str">
        <f t="shared" si="25"/>
        <v>1.1-00-2101_218001_21236510</v>
      </c>
      <c r="B269" t="s">
        <v>32</v>
      </c>
      <c r="C269" s="7" t="s">
        <v>33</v>
      </c>
      <c r="D269" s="34" t="s">
        <v>486</v>
      </c>
      <c r="E269" t="s">
        <v>34</v>
      </c>
      <c r="F269" t="s">
        <v>35</v>
      </c>
      <c r="G269" t="s">
        <v>245</v>
      </c>
      <c r="H269" t="s">
        <v>246</v>
      </c>
      <c r="I269" t="s">
        <v>127</v>
      </c>
      <c r="J269" t="s">
        <v>128</v>
      </c>
      <c r="K269">
        <v>8</v>
      </c>
      <c r="L269" t="s">
        <v>40</v>
      </c>
      <c r="M269">
        <v>2</v>
      </c>
      <c r="N269" t="s">
        <v>333</v>
      </c>
      <c r="O269" t="s">
        <v>248</v>
      </c>
      <c r="P269" t="s">
        <v>249</v>
      </c>
      <c r="Q269">
        <v>3000</v>
      </c>
      <c r="R269" t="s">
        <v>261</v>
      </c>
      <c r="S269">
        <v>3651</v>
      </c>
      <c r="T269" t="s">
        <v>334</v>
      </c>
      <c r="U269">
        <v>0</v>
      </c>
      <c r="V269" t="s">
        <v>46</v>
      </c>
      <c r="W269" s="8">
        <v>3071904.64</v>
      </c>
      <c r="X269" s="8">
        <v>6000000</v>
      </c>
      <c r="Y269" s="8">
        <v>2336994.0099999998</v>
      </c>
      <c r="Z269" s="8">
        <v>2336994.0099999998</v>
      </c>
      <c r="AA269" s="8">
        <v>2336994.09</v>
      </c>
      <c r="AB269" s="8">
        <f t="shared" si="28"/>
        <v>-8.0000000074505806E-2</v>
      </c>
      <c r="AC269" s="8">
        <v>2336994.09</v>
      </c>
      <c r="AD269" s="16">
        <v>778998.03</v>
      </c>
      <c r="AE269" s="16">
        <v>734910.63000000035</v>
      </c>
      <c r="AF269" s="8">
        <v>734910.63</v>
      </c>
      <c r="AG269" s="8">
        <v>0</v>
      </c>
      <c r="AH269" s="8">
        <v>0</v>
      </c>
      <c r="AI269" s="10">
        <f t="shared" si="27"/>
        <v>2336994.0100000002</v>
      </c>
    </row>
    <row r="270" spans="1:35" ht="14.45" hidden="1" x14ac:dyDescent="0.3">
      <c r="A270" t="str">
        <f t="shared" si="25"/>
        <v>1.1-00-2101_218001_21236610</v>
      </c>
      <c r="B270" t="s">
        <v>32</v>
      </c>
      <c r="C270" s="7" t="s">
        <v>33</v>
      </c>
      <c r="D270" s="34" t="s">
        <v>486</v>
      </c>
      <c r="E270" t="s">
        <v>34</v>
      </c>
      <c r="F270" t="s">
        <v>35</v>
      </c>
      <c r="G270" t="s">
        <v>245</v>
      </c>
      <c r="H270" t="s">
        <v>246</v>
      </c>
      <c r="I270" t="s">
        <v>127</v>
      </c>
      <c r="J270" t="s">
        <v>128</v>
      </c>
      <c r="K270">
        <v>8</v>
      </c>
      <c r="L270" t="s">
        <v>40</v>
      </c>
      <c r="M270">
        <v>2</v>
      </c>
      <c r="N270" t="s">
        <v>333</v>
      </c>
      <c r="O270" t="s">
        <v>248</v>
      </c>
      <c r="P270" t="s">
        <v>249</v>
      </c>
      <c r="Q270">
        <v>3000</v>
      </c>
      <c r="R270" t="s">
        <v>261</v>
      </c>
      <c r="S270">
        <v>3661</v>
      </c>
      <c r="T270" t="s">
        <v>335</v>
      </c>
      <c r="U270">
        <v>0</v>
      </c>
      <c r="V270" t="s">
        <v>46</v>
      </c>
      <c r="W270" s="8">
        <v>4941391.16</v>
      </c>
      <c r="X270" s="8">
        <v>6000000</v>
      </c>
      <c r="Y270" s="8">
        <v>4717805.05</v>
      </c>
      <c r="Z270" s="8">
        <v>4717805.05</v>
      </c>
      <c r="AA270" s="8">
        <v>4717804.8499999996</v>
      </c>
      <c r="AB270" s="8">
        <f t="shared" si="28"/>
        <v>0.20000000018626451</v>
      </c>
      <c r="AC270" s="8">
        <v>4717804.8499999996</v>
      </c>
      <c r="AD270" s="16">
        <v>3679578.73</v>
      </c>
      <c r="AE270" s="16">
        <v>223586.11000000034</v>
      </c>
      <c r="AF270" s="8">
        <v>223586.11</v>
      </c>
      <c r="AG270" s="8">
        <v>0</v>
      </c>
      <c r="AH270" s="8">
        <v>0</v>
      </c>
      <c r="AI270" s="10">
        <f t="shared" si="27"/>
        <v>4717805.05</v>
      </c>
    </row>
    <row r="271" spans="1:35" ht="14.65" hidden="1" customHeight="1" x14ac:dyDescent="0.3">
      <c r="A271" t="str">
        <f t="shared" ref="A271:A302" si="29">CONCATENATE(B271,I271,K271,O271,M271,S271,U271)</f>
        <v>1.1-00-2102_211006_21937110</v>
      </c>
      <c r="B271" t="s">
        <v>32</v>
      </c>
      <c r="C271" s="7" t="s">
        <v>33</v>
      </c>
      <c r="D271" s="34" t="s">
        <v>486</v>
      </c>
      <c r="E271" t="s">
        <v>34</v>
      </c>
      <c r="F271" t="s">
        <v>35</v>
      </c>
      <c r="G271" t="s">
        <v>66</v>
      </c>
      <c r="H271" t="s">
        <v>67</v>
      </c>
      <c r="I271" t="s">
        <v>68</v>
      </c>
      <c r="J271" t="s">
        <v>69</v>
      </c>
      <c r="K271">
        <v>1</v>
      </c>
      <c r="L271" t="s">
        <v>70</v>
      </c>
      <c r="M271">
        <v>9</v>
      </c>
      <c r="N271" t="s">
        <v>308</v>
      </c>
      <c r="O271" t="s">
        <v>309</v>
      </c>
      <c r="P271" t="s">
        <v>310</v>
      </c>
      <c r="Q271">
        <v>3000</v>
      </c>
      <c r="R271" t="s">
        <v>261</v>
      </c>
      <c r="S271">
        <v>3711</v>
      </c>
      <c r="T271" t="s">
        <v>336</v>
      </c>
      <c r="U271">
        <v>0</v>
      </c>
      <c r="V271" t="s">
        <v>46</v>
      </c>
      <c r="W271" s="8">
        <v>51947</v>
      </c>
      <c r="X271" s="8">
        <v>0</v>
      </c>
      <c r="Y271" s="8">
        <v>51943.96</v>
      </c>
      <c r="Z271" s="8">
        <v>51943.96</v>
      </c>
      <c r="AA271" s="8">
        <v>32546.959999999999</v>
      </c>
      <c r="AB271" s="8">
        <f t="shared" si="28"/>
        <v>19397</v>
      </c>
      <c r="AC271" s="8">
        <v>32546.959999999999</v>
      </c>
      <c r="AD271" s="8">
        <v>32546.959999999999</v>
      </c>
      <c r="AE271" s="9">
        <v>3.0400000000008731</v>
      </c>
      <c r="AF271" s="8">
        <v>0</v>
      </c>
      <c r="AG271" s="8">
        <v>0</v>
      </c>
      <c r="AH271" s="8">
        <v>0</v>
      </c>
      <c r="AI271" s="10">
        <f t="shared" ref="AI271:AI302" si="30">W271-AF271+AG271+AH271</f>
        <v>51947</v>
      </c>
    </row>
    <row r="272" spans="1:35" ht="14.65" hidden="1" customHeight="1" x14ac:dyDescent="0.3">
      <c r="A272" t="str">
        <f t="shared" si="29"/>
        <v>1.1-00-2108_213022_214037110</v>
      </c>
      <c r="B272" t="s">
        <v>32</v>
      </c>
      <c r="C272" s="7" t="s">
        <v>33</v>
      </c>
      <c r="D272" s="34" t="s">
        <v>486</v>
      </c>
      <c r="E272" t="s">
        <v>134</v>
      </c>
      <c r="F272" t="s">
        <v>135</v>
      </c>
      <c r="G272" t="s">
        <v>111</v>
      </c>
      <c r="H272" t="s">
        <v>112</v>
      </c>
      <c r="I272" t="s">
        <v>136</v>
      </c>
      <c r="J272" t="s">
        <v>137</v>
      </c>
      <c r="K272">
        <v>3</v>
      </c>
      <c r="L272" t="s">
        <v>138</v>
      </c>
      <c r="M272">
        <v>40</v>
      </c>
      <c r="N272" t="s">
        <v>267</v>
      </c>
      <c r="O272" t="s">
        <v>140</v>
      </c>
      <c r="P272" t="s">
        <v>141</v>
      </c>
      <c r="Q272">
        <v>3000</v>
      </c>
      <c r="R272" t="s">
        <v>261</v>
      </c>
      <c r="S272">
        <v>3711</v>
      </c>
      <c r="T272" t="s">
        <v>336</v>
      </c>
      <c r="U272">
        <v>0</v>
      </c>
      <c r="V272" t="s">
        <v>46</v>
      </c>
      <c r="W272" s="8">
        <v>0</v>
      </c>
      <c r="X272" s="8">
        <v>25000</v>
      </c>
      <c r="Y272" s="8">
        <v>0</v>
      </c>
      <c r="Z272" s="8">
        <v>0</v>
      </c>
      <c r="AA272" s="8">
        <v>0</v>
      </c>
      <c r="AB272" s="8">
        <f t="shared" si="28"/>
        <v>0</v>
      </c>
      <c r="AC272" s="8">
        <v>0</v>
      </c>
      <c r="AD272" s="8">
        <v>0</v>
      </c>
      <c r="AE272" s="9">
        <v>0</v>
      </c>
      <c r="AF272" s="8">
        <v>0</v>
      </c>
      <c r="AG272" s="8">
        <v>0</v>
      </c>
      <c r="AH272" s="8">
        <v>0</v>
      </c>
      <c r="AI272" s="10">
        <f t="shared" si="30"/>
        <v>0</v>
      </c>
    </row>
    <row r="273" spans="1:35" ht="14.65" hidden="1" customHeight="1" x14ac:dyDescent="0.3">
      <c r="A273" t="str">
        <f t="shared" si="29"/>
        <v>1.1-00-2101_218003_21437110</v>
      </c>
      <c r="B273" t="s">
        <v>32</v>
      </c>
      <c r="C273" s="7" t="s">
        <v>33</v>
      </c>
      <c r="D273" s="34" t="s">
        <v>486</v>
      </c>
      <c r="E273" t="s">
        <v>143</v>
      </c>
      <c r="F273" t="s">
        <v>144</v>
      </c>
      <c r="G273" t="s">
        <v>125</v>
      </c>
      <c r="H273" t="s">
        <v>126</v>
      </c>
      <c r="I273" t="s">
        <v>127</v>
      </c>
      <c r="J273" t="s">
        <v>128</v>
      </c>
      <c r="K273">
        <v>8</v>
      </c>
      <c r="L273" t="s">
        <v>40</v>
      </c>
      <c r="M273">
        <v>4</v>
      </c>
      <c r="N273" t="s">
        <v>337</v>
      </c>
      <c r="O273" t="s">
        <v>146</v>
      </c>
      <c r="P273" t="s">
        <v>147</v>
      </c>
      <c r="Q273">
        <v>3000</v>
      </c>
      <c r="R273" t="s">
        <v>261</v>
      </c>
      <c r="S273">
        <v>3711</v>
      </c>
      <c r="T273" t="s">
        <v>336</v>
      </c>
      <c r="U273">
        <v>0</v>
      </c>
      <c r="V273" t="s">
        <v>46</v>
      </c>
      <c r="W273" s="8">
        <v>0</v>
      </c>
      <c r="X273" s="8">
        <v>0</v>
      </c>
      <c r="Y273" s="8">
        <v>0</v>
      </c>
      <c r="Z273" s="8">
        <v>0</v>
      </c>
      <c r="AA273" s="8">
        <v>0</v>
      </c>
      <c r="AB273" s="8">
        <f t="shared" si="28"/>
        <v>0</v>
      </c>
      <c r="AC273" s="8">
        <v>0</v>
      </c>
      <c r="AD273" s="8">
        <v>0</v>
      </c>
      <c r="AE273" s="9">
        <v>0</v>
      </c>
      <c r="AF273" s="8">
        <v>0</v>
      </c>
      <c r="AG273" s="8">
        <v>0</v>
      </c>
      <c r="AH273" s="8">
        <v>0</v>
      </c>
      <c r="AI273" s="10">
        <f t="shared" si="30"/>
        <v>0</v>
      </c>
    </row>
    <row r="274" spans="1:35" ht="14.65" hidden="1" customHeight="1" x14ac:dyDescent="0.3">
      <c r="A274" t="str">
        <f t="shared" si="29"/>
        <v>1.1-00-2118_212038_216037110</v>
      </c>
      <c r="B274" t="s">
        <v>32</v>
      </c>
      <c r="C274" s="7" t="s">
        <v>33</v>
      </c>
      <c r="D274" s="34" t="s">
        <v>486</v>
      </c>
      <c r="E274" t="s">
        <v>34</v>
      </c>
      <c r="F274" t="s">
        <v>35</v>
      </c>
      <c r="G274" t="s">
        <v>87</v>
      </c>
      <c r="H274" t="s">
        <v>88</v>
      </c>
      <c r="I274" t="s">
        <v>89</v>
      </c>
      <c r="J274" t="s">
        <v>90</v>
      </c>
      <c r="K274">
        <v>2</v>
      </c>
      <c r="L274" t="s">
        <v>91</v>
      </c>
      <c r="M274">
        <v>60</v>
      </c>
      <c r="N274" t="s">
        <v>92</v>
      </c>
      <c r="O274" t="s">
        <v>93</v>
      </c>
      <c r="P274" t="s">
        <v>94</v>
      </c>
      <c r="Q274">
        <v>3000</v>
      </c>
      <c r="R274" t="s">
        <v>261</v>
      </c>
      <c r="S274">
        <v>3711</v>
      </c>
      <c r="T274" t="s">
        <v>336</v>
      </c>
      <c r="U274">
        <v>0</v>
      </c>
      <c r="V274" t="s">
        <v>46</v>
      </c>
      <c r="W274" s="8">
        <v>0</v>
      </c>
      <c r="X274" s="8">
        <v>5000</v>
      </c>
      <c r="Y274" s="8">
        <v>0</v>
      </c>
      <c r="Z274" s="8">
        <v>0</v>
      </c>
      <c r="AA274" s="8">
        <v>0</v>
      </c>
      <c r="AB274" s="8">
        <f t="shared" si="28"/>
        <v>0</v>
      </c>
      <c r="AC274" s="8">
        <v>0</v>
      </c>
      <c r="AD274" s="8">
        <v>0</v>
      </c>
      <c r="AE274" s="9">
        <v>0</v>
      </c>
      <c r="AF274" s="8">
        <v>0</v>
      </c>
      <c r="AG274" s="8">
        <v>0</v>
      </c>
      <c r="AH274" s="8">
        <v>0</v>
      </c>
      <c r="AI274" s="10">
        <f t="shared" si="30"/>
        <v>0</v>
      </c>
    </row>
    <row r="275" spans="1:35" ht="14.65" hidden="1" customHeight="1" x14ac:dyDescent="0.3">
      <c r="A275" t="str">
        <f t="shared" si="29"/>
        <v>1.1-00-2101_211005_21837110</v>
      </c>
      <c r="B275" t="s">
        <v>32</v>
      </c>
      <c r="C275" s="7" t="s">
        <v>33</v>
      </c>
      <c r="D275" s="34" t="s">
        <v>486</v>
      </c>
      <c r="E275" t="s">
        <v>34</v>
      </c>
      <c r="F275" t="s">
        <v>35</v>
      </c>
      <c r="G275" t="s">
        <v>36</v>
      </c>
      <c r="H275" t="s">
        <v>37</v>
      </c>
      <c r="I275" t="s">
        <v>127</v>
      </c>
      <c r="J275" t="s">
        <v>128</v>
      </c>
      <c r="K275">
        <v>1</v>
      </c>
      <c r="L275" t="s">
        <v>70</v>
      </c>
      <c r="M275">
        <v>8</v>
      </c>
      <c r="N275" t="s">
        <v>338</v>
      </c>
      <c r="O275" t="s">
        <v>339</v>
      </c>
      <c r="P275" t="s">
        <v>340</v>
      </c>
      <c r="Q275">
        <v>3000</v>
      </c>
      <c r="R275" t="s">
        <v>261</v>
      </c>
      <c r="S275">
        <v>3711</v>
      </c>
      <c r="T275" t="s">
        <v>336</v>
      </c>
      <c r="U275">
        <v>0</v>
      </c>
      <c r="V275" t="s">
        <v>46</v>
      </c>
      <c r="W275" s="8">
        <v>0</v>
      </c>
      <c r="X275" s="8">
        <v>50000</v>
      </c>
      <c r="Y275" s="8">
        <v>0</v>
      </c>
      <c r="Z275" s="8">
        <v>0</v>
      </c>
      <c r="AA275" s="8">
        <v>0</v>
      </c>
      <c r="AB275" s="8">
        <f t="shared" si="28"/>
        <v>0</v>
      </c>
      <c r="AC275" s="8">
        <v>0</v>
      </c>
      <c r="AD275" s="8">
        <v>0</v>
      </c>
      <c r="AE275" s="9">
        <v>0</v>
      </c>
      <c r="AF275" s="8">
        <v>0</v>
      </c>
      <c r="AG275" s="8">
        <v>0</v>
      </c>
      <c r="AH275" s="8">
        <v>0</v>
      </c>
      <c r="AI275" s="10">
        <f t="shared" si="30"/>
        <v>0</v>
      </c>
    </row>
    <row r="276" spans="1:35" ht="14.65" hidden="1" customHeight="1" x14ac:dyDescent="0.3">
      <c r="A276" t="str">
        <f t="shared" si="29"/>
        <v>1.1-00-2104_218011_212037110</v>
      </c>
      <c r="B276" t="s">
        <v>32</v>
      </c>
      <c r="C276" s="7" t="s">
        <v>33</v>
      </c>
      <c r="D276" s="34" t="s">
        <v>486</v>
      </c>
      <c r="E276" t="s">
        <v>34</v>
      </c>
      <c r="F276" t="s">
        <v>35</v>
      </c>
      <c r="G276" t="s">
        <v>36</v>
      </c>
      <c r="H276" t="s">
        <v>37</v>
      </c>
      <c r="I276" t="s">
        <v>104</v>
      </c>
      <c r="J276" t="s">
        <v>105</v>
      </c>
      <c r="K276">
        <v>8</v>
      </c>
      <c r="L276" t="s">
        <v>40</v>
      </c>
      <c r="M276">
        <v>20</v>
      </c>
      <c r="N276" t="s">
        <v>106</v>
      </c>
      <c r="O276" t="s">
        <v>107</v>
      </c>
      <c r="P276" t="s">
        <v>108</v>
      </c>
      <c r="Q276">
        <v>3000</v>
      </c>
      <c r="R276" t="s">
        <v>261</v>
      </c>
      <c r="S276">
        <v>3711</v>
      </c>
      <c r="T276" t="s">
        <v>336</v>
      </c>
      <c r="U276">
        <v>0</v>
      </c>
      <c r="V276" t="s">
        <v>46</v>
      </c>
      <c r="W276" s="8">
        <v>3128</v>
      </c>
      <c r="X276" s="8">
        <v>0</v>
      </c>
      <c r="Y276" s="8">
        <v>3128</v>
      </c>
      <c r="Z276" s="8">
        <v>3128</v>
      </c>
      <c r="AA276" s="8">
        <v>3128</v>
      </c>
      <c r="AB276" s="8">
        <f t="shared" si="28"/>
        <v>0</v>
      </c>
      <c r="AC276" s="8">
        <v>3128</v>
      </c>
      <c r="AD276" s="8">
        <v>3128</v>
      </c>
      <c r="AE276" s="9">
        <v>0</v>
      </c>
      <c r="AF276" s="8">
        <v>0</v>
      </c>
      <c r="AG276" s="8">
        <v>0</v>
      </c>
      <c r="AH276" s="8">
        <v>0</v>
      </c>
      <c r="AI276" s="10">
        <f t="shared" si="30"/>
        <v>3128</v>
      </c>
    </row>
    <row r="277" spans="1:35" ht="14.65" hidden="1" customHeight="1" x14ac:dyDescent="0.3">
      <c r="A277" t="str">
        <f t="shared" si="29"/>
        <v>2.6-06-2102_211007_211037211</v>
      </c>
      <c r="B277" t="s">
        <v>51</v>
      </c>
      <c r="C277" s="39" t="s">
        <v>52</v>
      </c>
      <c r="D277" s="34" t="s">
        <v>486</v>
      </c>
      <c r="E277" t="s">
        <v>34</v>
      </c>
      <c r="F277" t="s">
        <v>35</v>
      </c>
      <c r="G277" t="s">
        <v>66</v>
      </c>
      <c r="H277" t="s">
        <v>67</v>
      </c>
      <c r="I277" t="s">
        <v>68</v>
      </c>
      <c r="J277" t="s">
        <v>69</v>
      </c>
      <c r="K277">
        <v>1</v>
      </c>
      <c r="L277" t="s">
        <v>70</v>
      </c>
      <c r="M277">
        <v>10</v>
      </c>
      <c r="N277" t="s">
        <v>71</v>
      </c>
      <c r="O277" t="s">
        <v>72</v>
      </c>
      <c r="P277" t="s">
        <v>73</v>
      </c>
      <c r="Q277">
        <v>3000</v>
      </c>
      <c r="R277" t="s">
        <v>261</v>
      </c>
      <c r="S277">
        <v>3721</v>
      </c>
      <c r="T277" t="s">
        <v>287</v>
      </c>
      <c r="U277">
        <v>1</v>
      </c>
      <c r="V277" t="s">
        <v>54</v>
      </c>
      <c r="W277" s="8">
        <v>15000</v>
      </c>
      <c r="X277" s="8">
        <v>0</v>
      </c>
      <c r="Y277" s="8">
        <v>0</v>
      </c>
      <c r="Z277" s="8">
        <v>0</v>
      </c>
      <c r="AA277" s="8">
        <v>0</v>
      </c>
      <c r="AB277" s="8">
        <f t="shared" ref="AB277:AB308" si="31">Z277-AA277</f>
        <v>0</v>
      </c>
      <c r="AC277" s="8">
        <v>0</v>
      </c>
      <c r="AD277" s="8">
        <v>0</v>
      </c>
      <c r="AE277" s="9">
        <v>15000</v>
      </c>
      <c r="AF277" s="8">
        <v>15000</v>
      </c>
      <c r="AG277" s="8">
        <v>0</v>
      </c>
      <c r="AH277" s="8">
        <v>0</v>
      </c>
      <c r="AI277" s="10">
        <f t="shared" si="30"/>
        <v>0</v>
      </c>
    </row>
    <row r="278" spans="1:35" ht="14.65" hidden="1" customHeight="1" x14ac:dyDescent="0.3">
      <c r="A278" t="str">
        <f t="shared" si="29"/>
        <v>2.6-06-2102_211007_211037212</v>
      </c>
      <c r="B278" t="s">
        <v>51</v>
      </c>
      <c r="C278" s="39" t="s">
        <v>52</v>
      </c>
      <c r="D278" s="34" t="s">
        <v>486</v>
      </c>
      <c r="E278" t="s">
        <v>34</v>
      </c>
      <c r="F278" t="s">
        <v>35</v>
      </c>
      <c r="G278" t="s">
        <v>66</v>
      </c>
      <c r="H278" t="s">
        <v>67</v>
      </c>
      <c r="I278" t="s">
        <v>68</v>
      </c>
      <c r="J278" t="s">
        <v>69</v>
      </c>
      <c r="K278">
        <v>1</v>
      </c>
      <c r="L278" t="s">
        <v>70</v>
      </c>
      <c r="M278">
        <v>10</v>
      </c>
      <c r="N278" t="s">
        <v>71</v>
      </c>
      <c r="O278" t="s">
        <v>72</v>
      </c>
      <c r="P278" t="s">
        <v>73</v>
      </c>
      <c r="Q278">
        <v>3000</v>
      </c>
      <c r="R278" t="s">
        <v>261</v>
      </c>
      <c r="S278">
        <v>3721</v>
      </c>
      <c r="T278" t="s">
        <v>287</v>
      </c>
      <c r="U278">
        <v>2</v>
      </c>
      <c r="V278" t="s">
        <v>55</v>
      </c>
      <c r="W278" s="8">
        <v>15000</v>
      </c>
      <c r="X278" s="8">
        <v>0</v>
      </c>
      <c r="Y278" s="8">
        <v>0</v>
      </c>
      <c r="Z278" s="8">
        <v>0</v>
      </c>
      <c r="AA278" s="8">
        <v>0</v>
      </c>
      <c r="AB278" s="8">
        <f t="shared" si="31"/>
        <v>0</v>
      </c>
      <c r="AC278" s="8">
        <v>0</v>
      </c>
      <c r="AD278" s="8">
        <v>0</v>
      </c>
      <c r="AE278" s="9">
        <v>15000</v>
      </c>
      <c r="AF278" s="8">
        <v>15000</v>
      </c>
      <c r="AG278" s="8">
        <v>0</v>
      </c>
      <c r="AH278" s="8">
        <v>0</v>
      </c>
      <c r="AI278" s="10">
        <f t="shared" si="30"/>
        <v>0</v>
      </c>
    </row>
    <row r="279" spans="1:35" ht="14.45" hidden="1" x14ac:dyDescent="0.3">
      <c r="A279" t="str">
        <f t="shared" si="29"/>
        <v>2.6-06-2102_211007_211037213</v>
      </c>
      <c r="B279" t="s">
        <v>51</v>
      </c>
      <c r="C279" s="39" t="s">
        <v>52</v>
      </c>
      <c r="D279" s="34" t="s">
        <v>486</v>
      </c>
      <c r="E279" t="s">
        <v>34</v>
      </c>
      <c r="F279" t="s">
        <v>35</v>
      </c>
      <c r="G279" t="s">
        <v>66</v>
      </c>
      <c r="H279" t="s">
        <v>67</v>
      </c>
      <c r="I279" t="s">
        <v>68</v>
      </c>
      <c r="J279" t="s">
        <v>69</v>
      </c>
      <c r="K279">
        <v>1</v>
      </c>
      <c r="L279" t="s">
        <v>70</v>
      </c>
      <c r="M279">
        <v>10</v>
      </c>
      <c r="N279" t="s">
        <v>71</v>
      </c>
      <c r="O279" t="s">
        <v>72</v>
      </c>
      <c r="P279" t="s">
        <v>73</v>
      </c>
      <c r="Q279">
        <v>3000</v>
      </c>
      <c r="R279" t="s">
        <v>261</v>
      </c>
      <c r="S279">
        <v>3721</v>
      </c>
      <c r="T279" t="s">
        <v>287</v>
      </c>
      <c r="U279">
        <v>3</v>
      </c>
      <c r="V279" t="s">
        <v>56</v>
      </c>
      <c r="W279" s="8">
        <v>19000</v>
      </c>
      <c r="X279" s="8">
        <v>0</v>
      </c>
      <c r="Y279" s="8">
        <v>0</v>
      </c>
      <c r="Z279" s="8">
        <v>0</v>
      </c>
      <c r="AA279" s="8">
        <v>0</v>
      </c>
      <c r="AB279" s="8">
        <f t="shared" si="31"/>
        <v>0</v>
      </c>
      <c r="AC279" s="8">
        <v>0</v>
      </c>
      <c r="AD279" s="8">
        <v>0</v>
      </c>
      <c r="AE279" s="9">
        <v>19000</v>
      </c>
      <c r="AF279" s="8">
        <v>19000</v>
      </c>
      <c r="AG279" s="8">
        <v>0</v>
      </c>
      <c r="AH279" s="8">
        <v>0</v>
      </c>
      <c r="AI279" s="10">
        <f t="shared" si="30"/>
        <v>0</v>
      </c>
    </row>
    <row r="280" spans="1:35" ht="14.45" hidden="1" x14ac:dyDescent="0.3">
      <c r="A280" t="str">
        <f t="shared" si="29"/>
        <v>1.1-00-2102_211006_21937510</v>
      </c>
      <c r="B280" t="s">
        <v>32</v>
      </c>
      <c r="C280" s="7" t="s">
        <v>33</v>
      </c>
      <c r="D280" s="34" t="s">
        <v>486</v>
      </c>
      <c r="E280" t="s">
        <v>34</v>
      </c>
      <c r="F280" t="s">
        <v>35</v>
      </c>
      <c r="G280" t="s">
        <v>66</v>
      </c>
      <c r="H280" t="s">
        <v>67</v>
      </c>
      <c r="I280" t="s">
        <v>68</v>
      </c>
      <c r="J280" t="s">
        <v>69</v>
      </c>
      <c r="K280">
        <v>1</v>
      </c>
      <c r="L280" t="s">
        <v>70</v>
      </c>
      <c r="M280">
        <v>9</v>
      </c>
      <c r="N280" t="s">
        <v>308</v>
      </c>
      <c r="O280" t="s">
        <v>309</v>
      </c>
      <c r="P280" t="s">
        <v>310</v>
      </c>
      <c r="Q280">
        <v>3000</v>
      </c>
      <c r="R280" t="s">
        <v>261</v>
      </c>
      <c r="S280">
        <v>3751</v>
      </c>
      <c r="T280" t="s">
        <v>341</v>
      </c>
      <c r="U280">
        <v>0</v>
      </c>
      <c r="V280" t="s">
        <v>46</v>
      </c>
      <c r="W280" s="8">
        <v>11842</v>
      </c>
      <c r="X280" s="8">
        <v>0</v>
      </c>
      <c r="Y280" s="8">
        <v>3694.86</v>
      </c>
      <c r="Z280" s="8">
        <v>3694.86</v>
      </c>
      <c r="AA280" s="8">
        <v>1241.5999999999999</v>
      </c>
      <c r="AB280" s="8">
        <f t="shared" si="31"/>
        <v>2453.2600000000002</v>
      </c>
      <c r="AC280" s="8">
        <v>1241.5999999999999</v>
      </c>
      <c r="AD280" s="16">
        <v>1241.5999999999999</v>
      </c>
      <c r="AE280" s="16">
        <v>8147.1399999999994</v>
      </c>
      <c r="AF280" s="8">
        <v>0</v>
      </c>
      <c r="AG280" s="8">
        <v>0</v>
      </c>
      <c r="AH280" s="8">
        <v>0</v>
      </c>
      <c r="AI280" s="10">
        <f t="shared" si="30"/>
        <v>11842</v>
      </c>
    </row>
    <row r="281" spans="1:35" ht="14.65" hidden="1" customHeight="1" x14ac:dyDescent="0.3">
      <c r="A281" t="str">
        <f t="shared" si="29"/>
        <v>1.1-00-2108_213022_214037510</v>
      </c>
      <c r="B281" t="s">
        <v>32</v>
      </c>
      <c r="C281" s="7" t="s">
        <v>33</v>
      </c>
      <c r="D281" s="34" t="s">
        <v>486</v>
      </c>
      <c r="E281" t="s">
        <v>134</v>
      </c>
      <c r="F281" t="s">
        <v>135</v>
      </c>
      <c r="G281" t="s">
        <v>111</v>
      </c>
      <c r="H281" t="s">
        <v>112</v>
      </c>
      <c r="I281" t="s">
        <v>136</v>
      </c>
      <c r="J281" t="s">
        <v>137</v>
      </c>
      <c r="K281">
        <v>3</v>
      </c>
      <c r="L281" t="s">
        <v>138</v>
      </c>
      <c r="M281">
        <v>40</v>
      </c>
      <c r="N281" t="s">
        <v>267</v>
      </c>
      <c r="O281" t="s">
        <v>140</v>
      </c>
      <c r="P281" t="s">
        <v>141</v>
      </c>
      <c r="Q281">
        <v>3000</v>
      </c>
      <c r="R281" t="s">
        <v>261</v>
      </c>
      <c r="S281">
        <v>3751</v>
      </c>
      <c r="T281" t="s">
        <v>341</v>
      </c>
      <c r="U281">
        <v>0</v>
      </c>
      <c r="V281" t="s">
        <v>46</v>
      </c>
      <c r="W281" s="8">
        <v>0</v>
      </c>
      <c r="X281" s="8">
        <v>25000</v>
      </c>
      <c r="Y281" s="8">
        <v>0</v>
      </c>
      <c r="Z281" s="8">
        <v>0</v>
      </c>
      <c r="AA281" s="8">
        <v>0</v>
      </c>
      <c r="AB281" s="8">
        <f t="shared" si="31"/>
        <v>0</v>
      </c>
      <c r="AC281" s="8">
        <v>0</v>
      </c>
      <c r="AD281" s="8">
        <v>0</v>
      </c>
      <c r="AE281" s="9">
        <v>0</v>
      </c>
      <c r="AF281" s="8">
        <v>0</v>
      </c>
      <c r="AG281" s="8">
        <v>0</v>
      </c>
      <c r="AH281" s="8">
        <v>0</v>
      </c>
      <c r="AI281" s="10">
        <f t="shared" si="30"/>
        <v>0</v>
      </c>
    </row>
    <row r="282" spans="1:35" ht="14.65" hidden="1" customHeight="1" x14ac:dyDescent="0.3">
      <c r="A282" t="str">
        <f t="shared" si="29"/>
        <v>1.1-00-2101_218003_21437510</v>
      </c>
      <c r="B282" t="s">
        <v>32</v>
      </c>
      <c r="C282" s="7" t="s">
        <v>33</v>
      </c>
      <c r="D282" s="34" t="s">
        <v>486</v>
      </c>
      <c r="E282" t="s">
        <v>143</v>
      </c>
      <c r="F282" t="s">
        <v>144</v>
      </c>
      <c r="G282" t="s">
        <v>125</v>
      </c>
      <c r="H282" t="s">
        <v>126</v>
      </c>
      <c r="I282" t="s">
        <v>127</v>
      </c>
      <c r="J282" t="s">
        <v>128</v>
      </c>
      <c r="K282">
        <v>8</v>
      </c>
      <c r="L282" t="s">
        <v>40</v>
      </c>
      <c r="M282">
        <v>4</v>
      </c>
      <c r="N282" t="s">
        <v>337</v>
      </c>
      <c r="O282" t="s">
        <v>146</v>
      </c>
      <c r="P282" t="s">
        <v>147</v>
      </c>
      <c r="Q282">
        <v>3000</v>
      </c>
      <c r="R282" t="s">
        <v>261</v>
      </c>
      <c r="S282">
        <v>3751</v>
      </c>
      <c r="T282" t="s">
        <v>341</v>
      </c>
      <c r="U282">
        <v>0</v>
      </c>
      <c r="V282" t="s">
        <v>46</v>
      </c>
      <c r="W282" s="8">
        <v>0</v>
      </c>
      <c r="X282" s="8">
        <v>0</v>
      </c>
      <c r="Y282" s="8">
        <v>0</v>
      </c>
      <c r="Z282" s="8">
        <v>0</v>
      </c>
      <c r="AA282" s="8">
        <v>0</v>
      </c>
      <c r="AB282" s="8">
        <f t="shared" si="31"/>
        <v>0</v>
      </c>
      <c r="AC282" s="8">
        <v>0</v>
      </c>
      <c r="AD282" s="8">
        <v>0</v>
      </c>
      <c r="AE282" s="9">
        <v>0</v>
      </c>
      <c r="AF282" s="8">
        <v>0</v>
      </c>
      <c r="AG282" s="8">
        <v>0</v>
      </c>
      <c r="AH282" s="8">
        <v>0</v>
      </c>
      <c r="AI282" s="10">
        <f t="shared" si="30"/>
        <v>0</v>
      </c>
    </row>
    <row r="283" spans="1:35" ht="14.65" hidden="1" customHeight="1" x14ac:dyDescent="0.3">
      <c r="A283" t="str">
        <f t="shared" si="29"/>
        <v>1.1-00-2103_211010_211737510</v>
      </c>
      <c r="B283" t="s">
        <v>32</v>
      </c>
      <c r="C283" s="7" t="s">
        <v>33</v>
      </c>
      <c r="D283" s="34" t="s">
        <v>486</v>
      </c>
      <c r="E283" t="s">
        <v>152</v>
      </c>
      <c r="F283" t="s">
        <v>153</v>
      </c>
      <c r="G283" t="s">
        <v>66</v>
      </c>
      <c r="H283" t="s">
        <v>67</v>
      </c>
      <c r="I283" t="s">
        <v>154</v>
      </c>
      <c r="J283" t="s">
        <v>155</v>
      </c>
      <c r="K283">
        <v>1</v>
      </c>
      <c r="L283" t="s">
        <v>70</v>
      </c>
      <c r="M283">
        <v>17</v>
      </c>
      <c r="N283" t="s">
        <v>156</v>
      </c>
      <c r="O283" t="s">
        <v>157</v>
      </c>
      <c r="P283" t="s">
        <v>158</v>
      </c>
      <c r="Q283">
        <v>3000</v>
      </c>
      <c r="R283" t="s">
        <v>261</v>
      </c>
      <c r="S283">
        <v>3751</v>
      </c>
      <c r="T283" t="s">
        <v>341</v>
      </c>
      <c r="U283">
        <v>0</v>
      </c>
      <c r="V283" t="s">
        <v>46</v>
      </c>
      <c r="W283" s="8">
        <v>2272</v>
      </c>
      <c r="X283" s="8">
        <v>0</v>
      </c>
      <c r="Y283" s="8">
        <v>2272</v>
      </c>
      <c r="Z283" s="8">
        <v>2272</v>
      </c>
      <c r="AA283" s="8">
        <v>2272</v>
      </c>
      <c r="AB283" s="8">
        <f t="shared" si="31"/>
        <v>0</v>
      </c>
      <c r="AC283" s="8">
        <v>2272</v>
      </c>
      <c r="AD283" s="8">
        <v>2272</v>
      </c>
      <c r="AE283" s="9">
        <v>0</v>
      </c>
      <c r="AF283" s="8">
        <v>0</v>
      </c>
      <c r="AG283" s="8">
        <v>0</v>
      </c>
      <c r="AH283" s="8">
        <v>0</v>
      </c>
      <c r="AI283" s="10">
        <f t="shared" si="30"/>
        <v>2272</v>
      </c>
    </row>
    <row r="284" spans="1:35" ht="14.65" hidden="1" customHeight="1" x14ac:dyDescent="0.3">
      <c r="A284" t="str">
        <f t="shared" si="29"/>
        <v>1.1-00-2118_212038_216037510</v>
      </c>
      <c r="B284" t="s">
        <v>32</v>
      </c>
      <c r="C284" s="7" t="s">
        <v>33</v>
      </c>
      <c r="D284" s="34" t="s">
        <v>486</v>
      </c>
      <c r="E284" t="s">
        <v>34</v>
      </c>
      <c r="F284" t="s">
        <v>35</v>
      </c>
      <c r="G284" t="s">
        <v>87</v>
      </c>
      <c r="H284" t="s">
        <v>88</v>
      </c>
      <c r="I284" t="s">
        <v>89</v>
      </c>
      <c r="J284" t="s">
        <v>90</v>
      </c>
      <c r="K284">
        <v>2</v>
      </c>
      <c r="L284" t="s">
        <v>91</v>
      </c>
      <c r="M284">
        <v>60</v>
      </c>
      <c r="N284" t="s">
        <v>92</v>
      </c>
      <c r="O284" t="s">
        <v>93</v>
      </c>
      <c r="P284" t="s">
        <v>94</v>
      </c>
      <c r="Q284">
        <v>3000</v>
      </c>
      <c r="R284" t="s">
        <v>261</v>
      </c>
      <c r="S284">
        <v>3751</v>
      </c>
      <c r="T284" t="s">
        <v>341</v>
      </c>
      <c r="U284">
        <v>0</v>
      </c>
      <c r="V284" t="s">
        <v>46</v>
      </c>
      <c r="W284" s="8">
        <v>0</v>
      </c>
      <c r="X284" s="8">
        <v>8000</v>
      </c>
      <c r="Y284" s="8">
        <v>0</v>
      </c>
      <c r="Z284" s="8">
        <v>0</v>
      </c>
      <c r="AA284" s="8">
        <v>0</v>
      </c>
      <c r="AB284" s="8">
        <f t="shared" si="31"/>
        <v>0</v>
      </c>
      <c r="AC284" s="8">
        <v>0</v>
      </c>
      <c r="AD284" s="8">
        <v>0</v>
      </c>
      <c r="AE284" s="9">
        <v>0</v>
      </c>
      <c r="AF284" s="8">
        <v>0</v>
      </c>
      <c r="AG284" s="8">
        <v>0</v>
      </c>
      <c r="AH284" s="8">
        <v>0</v>
      </c>
      <c r="AI284" s="10">
        <f t="shared" si="30"/>
        <v>0</v>
      </c>
    </row>
    <row r="285" spans="1:35" ht="14.45" hidden="1" x14ac:dyDescent="0.3">
      <c r="A285" t="str">
        <f t="shared" si="29"/>
        <v>1.1-00-2101_211005_21837510</v>
      </c>
      <c r="B285" t="s">
        <v>32</v>
      </c>
      <c r="C285" s="7" t="s">
        <v>33</v>
      </c>
      <c r="D285" s="34" t="s">
        <v>486</v>
      </c>
      <c r="E285" t="s">
        <v>34</v>
      </c>
      <c r="F285" t="s">
        <v>35</v>
      </c>
      <c r="G285" t="s">
        <v>36</v>
      </c>
      <c r="H285" t="s">
        <v>37</v>
      </c>
      <c r="I285" t="s">
        <v>127</v>
      </c>
      <c r="J285" t="s">
        <v>128</v>
      </c>
      <c r="K285">
        <v>1</v>
      </c>
      <c r="L285" t="s">
        <v>70</v>
      </c>
      <c r="M285">
        <v>8</v>
      </c>
      <c r="N285" t="s">
        <v>338</v>
      </c>
      <c r="O285" t="s">
        <v>339</v>
      </c>
      <c r="P285" t="s">
        <v>340</v>
      </c>
      <c r="Q285">
        <v>3000</v>
      </c>
      <c r="R285" t="s">
        <v>261</v>
      </c>
      <c r="S285">
        <v>3751</v>
      </c>
      <c r="T285" t="s">
        <v>341</v>
      </c>
      <c r="U285">
        <v>0</v>
      </c>
      <c r="V285" t="s">
        <v>46</v>
      </c>
      <c r="W285" s="8">
        <v>3845.67</v>
      </c>
      <c r="X285" s="8">
        <v>50000</v>
      </c>
      <c r="Y285" s="8">
        <v>3845.67</v>
      </c>
      <c r="Z285" s="8">
        <v>3845.67</v>
      </c>
      <c r="AA285" s="8">
        <v>3845.67</v>
      </c>
      <c r="AB285" s="8">
        <f t="shared" si="31"/>
        <v>0</v>
      </c>
      <c r="AC285" s="8">
        <v>3845.67</v>
      </c>
      <c r="AD285" s="8">
        <v>3845.67</v>
      </c>
      <c r="AE285" s="9">
        <v>0</v>
      </c>
      <c r="AF285" s="8">
        <v>0</v>
      </c>
      <c r="AG285" s="8">
        <v>0</v>
      </c>
      <c r="AH285" s="8">
        <v>0</v>
      </c>
      <c r="AI285" s="10">
        <f t="shared" si="30"/>
        <v>3845.67</v>
      </c>
    </row>
    <row r="286" spans="1:35" ht="14.65" hidden="1" customHeight="1" x14ac:dyDescent="0.3">
      <c r="A286" t="str">
        <f t="shared" si="29"/>
        <v>1.1-00-2104_218011_212037510</v>
      </c>
      <c r="B286" t="s">
        <v>32</v>
      </c>
      <c r="C286" s="7" t="s">
        <v>33</v>
      </c>
      <c r="D286" s="34" t="s">
        <v>486</v>
      </c>
      <c r="E286" t="s">
        <v>34</v>
      </c>
      <c r="F286" t="s">
        <v>35</v>
      </c>
      <c r="G286" t="s">
        <v>36</v>
      </c>
      <c r="H286" t="s">
        <v>37</v>
      </c>
      <c r="I286" t="s">
        <v>104</v>
      </c>
      <c r="J286" t="s">
        <v>105</v>
      </c>
      <c r="K286">
        <v>8</v>
      </c>
      <c r="L286" t="s">
        <v>40</v>
      </c>
      <c r="M286">
        <v>20</v>
      </c>
      <c r="N286" t="s">
        <v>106</v>
      </c>
      <c r="O286" t="s">
        <v>107</v>
      </c>
      <c r="P286" t="s">
        <v>108</v>
      </c>
      <c r="Q286">
        <v>3000</v>
      </c>
      <c r="R286" t="s">
        <v>261</v>
      </c>
      <c r="S286">
        <v>3751</v>
      </c>
      <c r="T286" t="s">
        <v>341</v>
      </c>
      <c r="U286">
        <v>0</v>
      </c>
      <c r="V286" t="s">
        <v>46</v>
      </c>
      <c r="W286" s="8">
        <v>5261</v>
      </c>
      <c r="X286" s="8">
        <v>0</v>
      </c>
      <c r="Y286" s="8">
        <v>5261</v>
      </c>
      <c r="Z286" s="8">
        <v>5261</v>
      </c>
      <c r="AA286" s="8">
        <v>5261</v>
      </c>
      <c r="AB286" s="8">
        <f t="shared" si="31"/>
        <v>0</v>
      </c>
      <c r="AC286" s="8">
        <v>5261</v>
      </c>
      <c r="AD286" s="8">
        <v>5261</v>
      </c>
      <c r="AE286" s="9">
        <v>0</v>
      </c>
      <c r="AF286" s="8">
        <v>0</v>
      </c>
      <c r="AG286" s="8">
        <v>0</v>
      </c>
      <c r="AH286" s="8">
        <v>0</v>
      </c>
      <c r="AI286" s="10">
        <f t="shared" si="30"/>
        <v>5261</v>
      </c>
    </row>
    <row r="287" spans="1:35" ht="14.65" hidden="1" customHeight="1" x14ac:dyDescent="0.3">
      <c r="A287" t="str">
        <f t="shared" si="29"/>
        <v>1.1-00-2104_218011_212037910</v>
      </c>
      <c r="B287" t="s">
        <v>32</v>
      </c>
      <c r="C287" s="7" t="s">
        <v>33</v>
      </c>
      <c r="D287" s="34" t="s">
        <v>486</v>
      </c>
      <c r="E287" t="s">
        <v>34</v>
      </c>
      <c r="F287" t="s">
        <v>35</v>
      </c>
      <c r="G287" t="s">
        <v>36</v>
      </c>
      <c r="H287" t="s">
        <v>37</v>
      </c>
      <c r="I287" t="s">
        <v>104</v>
      </c>
      <c r="J287" t="s">
        <v>105</v>
      </c>
      <c r="K287">
        <v>8</v>
      </c>
      <c r="L287" t="s">
        <v>40</v>
      </c>
      <c r="M287">
        <v>20</v>
      </c>
      <c r="N287" t="s">
        <v>106</v>
      </c>
      <c r="O287" t="s">
        <v>107</v>
      </c>
      <c r="P287" t="s">
        <v>108</v>
      </c>
      <c r="Q287">
        <v>3000</v>
      </c>
      <c r="R287" t="s">
        <v>261</v>
      </c>
      <c r="S287">
        <v>3791</v>
      </c>
      <c r="T287" t="s">
        <v>342</v>
      </c>
      <c r="U287">
        <v>0</v>
      </c>
      <c r="V287" t="s">
        <v>46</v>
      </c>
      <c r="W287" s="8">
        <v>901</v>
      </c>
      <c r="X287" s="8">
        <v>0</v>
      </c>
      <c r="Y287" s="8">
        <v>901</v>
      </c>
      <c r="Z287" s="8">
        <v>901</v>
      </c>
      <c r="AA287" s="8">
        <v>901</v>
      </c>
      <c r="AB287" s="8">
        <f t="shared" si="31"/>
        <v>0</v>
      </c>
      <c r="AC287" s="8">
        <v>901</v>
      </c>
      <c r="AD287" s="8">
        <v>901</v>
      </c>
      <c r="AE287" s="9">
        <v>0</v>
      </c>
      <c r="AF287" s="8">
        <v>0</v>
      </c>
      <c r="AG287" s="8">
        <v>0</v>
      </c>
      <c r="AH287" s="8">
        <v>0</v>
      </c>
      <c r="AI287" s="10">
        <f t="shared" si="30"/>
        <v>901</v>
      </c>
    </row>
    <row r="288" spans="1:35" ht="14.45" hidden="1" x14ac:dyDescent="0.3">
      <c r="A288" t="str">
        <f t="shared" si="29"/>
        <v>1.1-00-2105_218012_212137910</v>
      </c>
      <c r="B288" t="s">
        <v>32</v>
      </c>
      <c r="C288" s="7" t="s">
        <v>33</v>
      </c>
      <c r="D288" s="34" t="s">
        <v>486</v>
      </c>
      <c r="E288" t="s">
        <v>34</v>
      </c>
      <c r="F288" t="s">
        <v>35</v>
      </c>
      <c r="G288" t="s">
        <v>36</v>
      </c>
      <c r="H288" t="s">
        <v>37</v>
      </c>
      <c r="I288" t="s">
        <v>38</v>
      </c>
      <c r="J288" t="s">
        <v>39</v>
      </c>
      <c r="K288">
        <v>8</v>
      </c>
      <c r="L288" t="s">
        <v>40</v>
      </c>
      <c r="M288">
        <v>21</v>
      </c>
      <c r="N288" t="s">
        <v>150</v>
      </c>
      <c r="O288" t="s">
        <v>42</v>
      </c>
      <c r="P288" t="s">
        <v>43</v>
      </c>
      <c r="Q288">
        <v>3000</v>
      </c>
      <c r="R288" t="s">
        <v>261</v>
      </c>
      <c r="S288">
        <v>3791</v>
      </c>
      <c r="T288" t="s">
        <v>342</v>
      </c>
      <c r="U288">
        <v>0</v>
      </c>
      <c r="V288" t="s">
        <v>46</v>
      </c>
      <c r="W288" s="8">
        <v>2999.76</v>
      </c>
      <c r="X288" s="8">
        <v>0</v>
      </c>
      <c r="Y288" s="8">
        <v>2999.76</v>
      </c>
      <c r="Z288" s="8">
        <v>2999.76</v>
      </c>
      <c r="AA288" s="8">
        <v>2999.76</v>
      </c>
      <c r="AB288" s="8">
        <f t="shared" si="31"/>
        <v>0</v>
      </c>
      <c r="AC288" s="8">
        <v>2999.76</v>
      </c>
      <c r="AD288" s="8">
        <v>2999.76</v>
      </c>
      <c r="AE288" s="9">
        <v>0</v>
      </c>
      <c r="AF288" s="8">
        <v>0</v>
      </c>
      <c r="AG288" s="8">
        <v>0</v>
      </c>
      <c r="AH288" s="8">
        <v>0</v>
      </c>
      <c r="AI288" s="10">
        <f t="shared" si="30"/>
        <v>2999.76</v>
      </c>
    </row>
    <row r="289" spans="1:35" ht="14.65" hidden="1" customHeight="1" x14ac:dyDescent="0.3">
      <c r="A289" t="str">
        <f t="shared" si="29"/>
        <v>1.1-00-2101_219004_21738110</v>
      </c>
      <c r="B289" t="s">
        <v>32</v>
      </c>
      <c r="C289" s="7" t="s">
        <v>33</v>
      </c>
      <c r="D289" s="34" t="s">
        <v>486</v>
      </c>
      <c r="E289" t="s">
        <v>34</v>
      </c>
      <c r="F289" t="s">
        <v>35</v>
      </c>
      <c r="G289" t="s">
        <v>125</v>
      </c>
      <c r="H289" t="s">
        <v>126</v>
      </c>
      <c r="I289" t="s">
        <v>127</v>
      </c>
      <c r="J289" t="s">
        <v>128</v>
      </c>
      <c r="K289">
        <v>9</v>
      </c>
      <c r="L289" t="s">
        <v>129</v>
      </c>
      <c r="M289">
        <v>7</v>
      </c>
      <c r="N289" t="s">
        <v>130</v>
      </c>
      <c r="O289" t="s">
        <v>131</v>
      </c>
      <c r="P289" t="s">
        <v>132</v>
      </c>
      <c r="Q289">
        <v>3000</v>
      </c>
      <c r="R289" t="s">
        <v>261</v>
      </c>
      <c r="S289">
        <v>3811</v>
      </c>
      <c r="T289" t="s">
        <v>343</v>
      </c>
      <c r="U289">
        <v>0</v>
      </c>
      <c r="V289" t="s">
        <v>46</v>
      </c>
      <c r="W289" s="8">
        <v>23984.799999999999</v>
      </c>
      <c r="X289" s="8">
        <v>15000</v>
      </c>
      <c r="Y289" s="8">
        <v>23984.799999999999</v>
      </c>
      <c r="Z289" s="8">
        <v>23984.799999999999</v>
      </c>
      <c r="AA289" s="8">
        <v>23984.799999999999</v>
      </c>
      <c r="AB289" s="8">
        <f t="shared" si="31"/>
        <v>0</v>
      </c>
      <c r="AC289" s="8">
        <v>23984.799999999999</v>
      </c>
      <c r="AD289" s="8">
        <v>23984.799999999999</v>
      </c>
      <c r="AE289" s="9">
        <v>0</v>
      </c>
      <c r="AF289" s="8">
        <v>0</v>
      </c>
      <c r="AG289" s="8">
        <v>0</v>
      </c>
      <c r="AH289" s="8">
        <v>0</v>
      </c>
      <c r="AI289" s="10">
        <f t="shared" si="30"/>
        <v>23984.799999999999</v>
      </c>
    </row>
    <row r="290" spans="1:35" ht="14.65" hidden="1" customHeight="1" x14ac:dyDescent="0.3">
      <c r="A290" t="str">
        <f t="shared" si="29"/>
        <v>1.1-00-2104_218011_212038210</v>
      </c>
      <c r="B290" t="s">
        <v>32</v>
      </c>
      <c r="C290" s="7" t="s">
        <v>33</v>
      </c>
      <c r="D290" s="34" t="s">
        <v>486</v>
      </c>
      <c r="E290" t="s">
        <v>34</v>
      </c>
      <c r="F290" t="s">
        <v>35</v>
      </c>
      <c r="G290" t="s">
        <v>36</v>
      </c>
      <c r="H290" t="s">
        <v>37</v>
      </c>
      <c r="I290" t="s">
        <v>104</v>
      </c>
      <c r="J290" t="s">
        <v>105</v>
      </c>
      <c r="K290">
        <v>8</v>
      </c>
      <c r="L290" t="s">
        <v>40</v>
      </c>
      <c r="M290">
        <v>20</v>
      </c>
      <c r="N290" t="s">
        <v>106</v>
      </c>
      <c r="O290" t="s">
        <v>107</v>
      </c>
      <c r="P290" t="s">
        <v>108</v>
      </c>
      <c r="Q290">
        <v>3000</v>
      </c>
      <c r="R290" t="s">
        <v>261</v>
      </c>
      <c r="S290">
        <v>3821</v>
      </c>
      <c r="T290" t="s">
        <v>344</v>
      </c>
      <c r="U290">
        <v>0</v>
      </c>
      <c r="V290" t="s">
        <v>46</v>
      </c>
      <c r="W290" s="8">
        <v>1000000</v>
      </c>
      <c r="X290" s="8">
        <v>1000000</v>
      </c>
      <c r="Y290" s="8">
        <v>0</v>
      </c>
      <c r="Z290" s="8">
        <v>0</v>
      </c>
      <c r="AA290" s="8">
        <v>0</v>
      </c>
      <c r="AB290" s="8">
        <f t="shared" si="31"/>
        <v>0</v>
      </c>
      <c r="AC290" s="8">
        <v>0</v>
      </c>
      <c r="AD290" s="12">
        <v>0</v>
      </c>
      <c r="AE290" s="12">
        <v>1000000</v>
      </c>
      <c r="AF290" s="8">
        <v>0</v>
      </c>
      <c r="AG290" s="8">
        <v>0</v>
      </c>
      <c r="AH290" s="8">
        <v>0</v>
      </c>
      <c r="AI290" s="10">
        <f t="shared" si="30"/>
        <v>1000000</v>
      </c>
    </row>
    <row r="291" spans="1:35" ht="14.65" hidden="1" customHeight="1" x14ac:dyDescent="0.3">
      <c r="A291" t="str">
        <f t="shared" si="29"/>
        <v>1.1-00-2102_211006_21938210</v>
      </c>
      <c r="B291" t="s">
        <v>32</v>
      </c>
      <c r="C291" s="7" t="s">
        <v>33</v>
      </c>
      <c r="D291" s="34" t="s">
        <v>486</v>
      </c>
      <c r="E291" t="s">
        <v>34</v>
      </c>
      <c r="F291" t="s">
        <v>35</v>
      </c>
      <c r="G291" t="s">
        <v>66</v>
      </c>
      <c r="H291" t="s">
        <v>67</v>
      </c>
      <c r="I291" t="s">
        <v>68</v>
      </c>
      <c r="J291" t="s">
        <v>69</v>
      </c>
      <c r="K291">
        <v>1</v>
      </c>
      <c r="L291" t="s">
        <v>70</v>
      </c>
      <c r="M291">
        <v>9</v>
      </c>
      <c r="N291" t="s">
        <v>308</v>
      </c>
      <c r="O291" t="s">
        <v>309</v>
      </c>
      <c r="P291" t="s">
        <v>310</v>
      </c>
      <c r="Q291">
        <v>3000</v>
      </c>
      <c r="R291" t="s">
        <v>261</v>
      </c>
      <c r="S291">
        <v>3821</v>
      </c>
      <c r="T291" t="s">
        <v>344</v>
      </c>
      <c r="U291">
        <v>0</v>
      </c>
      <c r="V291" t="s">
        <v>46</v>
      </c>
      <c r="W291" s="8">
        <v>25000</v>
      </c>
      <c r="X291" s="8">
        <v>0</v>
      </c>
      <c r="Y291" s="8">
        <v>25000</v>
      </c>
      <c r="Z291" s="8">
        <v>25000</v>
      </c>
      <c r="AA291" s="8">
        <v>25000</v>
      </c>
      <c r="AB291" s="8">
        <f t="shared" si="31"/>
        <v>0</v>
      </c>
      <c r="AC291" s="8">
        <v>25000</v>
      </c>
      <c r="AD291" s="8">
        <v>25000</v>
      </c>
      <c r="AE291" s="9">
        <v>0</v>
      </c>
      <c r="AF291" s="8">
        <v>0</v>
      </c>
      <c r="AG291" s="8">
        <v>0</v>
      </c>
      <c r="AH291" s="8">
        <v>0</v>
      </c>
      <c r="AI291" s="10">
        <f t="shared" si="30"/>
        <v>25000</v>
      </c>
    </row>
    <row r="292" spans="1:35" ht="14.45" hidden="1" x14ac:dyDescent="0.3">
      <c r="A292" t="str">
        <f t="shared" si="29"/>
        <v>1.1-00-2101_219004_21738210</v>
      </c>
      <c r="B292" t="s">
        <v>32</v>
      </c>
      <c r="C292" s="7" t="s">
        <v>33</v>
      </c>
      <c r="D292" s="34" t="s">
        <v>486</v>
      </c>
      <c r="E292" t="s">
        <v>34</v>
      </c>
      <c r="F292" t="s">
        <v>35</v>
      </c>
      <c r="G292" t="s">
        <v>125</v>
      </c>
      <c r="H292" t="s">
        <v>126</v>
      </c>
      <c r="I292" t="s">
        <v>127</v>
      </c>
      <c r="J292" t="s">
        <v>128</v>
      </c>
      <c r="K292">
        <v>9</v>
      </c>
      <c r="L292" t="s">
        <v>129</v>
      </c>
      <c r="M292">
        <v>7</v>
      </c>
      <c r="N292" t="s">
        <v>130</v>
      </c>
      <c r="O292" t="s">
        <v>131</v>
      </c>
      <c r="P292" t="s">
        <v>132</v>
      </c>
      <c r="Q292">
        <v>3000</v>
      </c>
      <c r="R292" t="s">
        <v>261</v>
      </c>
      <c r="S292">
        <v>3821</v>
      </c>
      <c r="T292" t="s">
        <v>344</v>
      </c>
      <c r="U292">
        <v>0</v>
      </c>
      <c r="V292" t="s">
        <v>46</v>
      </c>
      <c r="W292" s="8">
        <v>138794</v>
      </c>
      <c r="X292" s="8">
        <v>20000</v>
      </c>
      <c r="Y292" s="8">
        <v>138794</v>
      </c>
      <c r="Z292" s="8">
        <v>3306</v>
      </c>
      <c r="AA292" s="8">
        <v>3306</v>
      </c>
      <c r="AB292" s="8">
        <f t="shared" si="31"/>
        <v>0</v>
      </c>
      <c r="AC292" s="8">
        <v>3306</v>
      </c>
      <c r="AD292" s="8">
        <v>3306</v>
      </c>
      <c r="AE292" s="9">
        <v>0</v>
      </c>
      <c r="AF292" s="8">
        <v>0</v>
      </c>
      <c r="AG292" s="8">
        <v>0</v>
      </c>
      <c r="AH292" s="8">
        <v>0</v>
      </c>
      <c r="AI292" s="10">
        <f t="shared" si="30"/>
        <v>138794</v>
      </c>
    </row>
    <row r="293" spans="1:35" ht="14.65" hidden="1" customHeight="1" x14ac:dyDescent="0.3">
      <c r="A293" t="str">
        <f t="shared" si="29"/>
        <v>1.1-00-2111_212028_215038210</v>
      </c>
      <c r="B293" t="s">
        <v>32</v>
      </c>
      <c r="C293" s="7" t="s">
        <v>33</v>
      </c>
      <c r="D293" s="34" t="s">
        <v>486</v>
      </c>
      <c r="E293" t="s">
        <v>34</v>
      </c>
      <c r="F293" t="s">
        <v>35</v>
      </c>
      <c r="G293" t="s">
        <v>125</v>
      </c>
      <c r="H293" t="s">
        <v>126</v>
      </c>
      <c r="I293" t="s">
        <v>210</v>
      </c>
      <c r="J293" t="s">
        <v>211</v>
      </c>
      <c r="K293">
        <v>2</v>
      </c>
      <c r="L293" t="s">
        <v>91</v>
      </c>
      <c r="M293">
        <v>50</v>
      </c>
      <c r="N293" t="s">
        <v>238</v>
      </c>
      <c r="O293" t="s">
        <v>239</v>
      </c>
      <c r="P293" t="s">
        <v>240</v>
      </c>
      <c r="Q293">
        <v>3000</v>
      </c>
      <c r="R293" t="s">
        <v>261</v>
      </c>
      <c r="S293">
        <v>3821</v>
      </c>
      <c r="T293" t="s">
        <v>344</v>
      </c>
      <c r="U293">
        <v>0</v>
      </c>
      <c r="V293" t="s">
        <v>46</v>
      </c>
      <c r="W293" s="8">
        <v>368972.79999999999</v>
      </c>
      <c r="X293" s="8">
        <v>0</v>
      </c>
      <c r="Y293" s="8">
        <v>368972.79999999999</v>
      </c>
      <c r="Z293" s="8">
        <v>368972.79999999999</v>
      </c>
      <c r="AA293" s="8">
        <v>368972.79999999999</v>
      </c>
      <c r="AB293" s="8">
        <f t="shared" si="31"/>
        <v>0</v>
      </c>
      <c r="AC293" s="8">
        <v>368972.79999999999</v>
      </c>
      <c r="AD293" s="8">
        <v>368972.79999999999</v>
      </c>
      <c r="AE293" s="9">
        <v>0</v>
      </c>
      <c r="AF293" s="8">
        <v>0</v>
      </c>
      <c r="AG293" s="8">
        <v>0</v>
      </c>
      <c r="AH293" s="8">
        <v>0</v>
      </c>
      <c r="AI293" s="10">
        <f t="shared" si="30"/>
        <v>368972.79999999999</v>
      </c>
    </row>
    <row r="294" spans="1:35" ht="14.65" hidden="1" customHeight="1" x14ac:dyDescent="0.3">
      <c r="A294" t="str">
        <f t="shared" si="29"/>
        <v>1.1-00-2105_218012_212138210</v>
      </c>
      <c r="B294" t="s">
        <v>32</v>
      </c>
      <c r="C294" s="7" t="s">
        <v>33</v>
      </c>
      <c r="D294" s="34" t="s">
        <v>486</v>
      </c>
      <c r="E294" t="s">
        <v>34</v>
      </c>
      <c r="F294" t="s">
        <v>35</v>
      </c>
      <c r="G294" t="s">
        <v>36</v>
      </c>
      <c r="H294" t="s">
        <v>37</v>
      </c>
      <c r="I294" t="s">
        <v>38</v>
      </c>
      <c r="J294" t="s">
        <v>39</v>
      </c>
      <c r="K294">
        <v>8</v>
      </c>
      <c r="L294" t="s">
        <v>40</v>
      </c>
      <c r="M294">
        <v>21</v>
      </c>
      <c r="N294" t="s">
        <v>150</v>
      </c>
      <c r="O294" t="s">
        <v>42</v>
      </c>
      <c r="P294" t="s">
        <v>43</v>
      </c>
      <c r="Q294">
        <v>3000</v>
      </c>
      <c r="R294" t="s">
        <v>261</v>
      </c>
      <c r="S294">
        <v>3821</v>
      </c>
      <c r="T294" t="s">
        <v>344</v>
      </c>
      <c r="U294">
        <v>0</v>
      </c>
      <c r="V294" t="s">
        <v>46</v>
      </c>
      <c r="W294" s="8">
        <v>563705.48</v>
      </c>
      <c r="X294" s="8">
        <v>0</v>
      </c>
      <c r="Y294" s="8">
        <v>563705.48</v>
      </c>
      <c r="Z294" s="8">
        <v>563705.48</v>
      </c>
      <c r="AA294" s="8">
        <v>563705.48</v>
      </c>
      <c r="AB294" s="8">
        <f t="shared" si="31"/>
        <v>0</v>
      </c>
      <c r="AC294" s="8">
        <v>563705.48</v>
      </c>
      <c r="AD294" s="8">
        <v>285244</v>
      </c>
      <c r="AE294" s="9">
        <v>0</v>
      </c>
      <c r="AF294" s="8">
        <v>0</v>
      </c>
      <c r="AG294" s="8">
        <v>0</v>
      </c>
      <c r="AH294" s="8">
        <v>0</v>
      </c>
      <c r="AI294" s="10">
        <f t="shared" si="30"/>
        <v>563705.48</v>
      </c>
    </row>
    <row r="295" spans="1:35" ht="14.45" hidden="1" x14ac:dyDescent="0.3">
      <c r="A295" t="str">
        <f t="shared" si="29"/>
        <v>1.1-00-2109_217023_214338210</v>
      </c>
      <c r="B295" t="s">
        <v>32</v>
      </c>
      <c r="C295" s="7" t="s">
        <v>33</v>
      </c>
      <c r="D295" s="34" t="s">
        <v>486</v>
      </c>
      <c r="E295" t="s">
        <v>182</v>
      </c>
      <c r="F295" t="s">
        <v>183</v>
      </c>
      <c r="G295" t="s">
        <v>125</v>
      </c>
      <c r="H295" t="s">
        <v>126</v>
      </c>
      <c r="I295" t="s">
        <v>184</v>
      </c>
      <c r="J295" t="s">
        <v>185</v>
      </c>
      <c r="K295">
        <v>7</v>
      </c>
      <c r="L295" t="s">
        <v>186</v>
      </c>
      <c r="M295">
        <v>43</v>
      </c>
      <c r="N295" t="s">
        <v>276</v>
      </c>
      <c r="O295" t="s">
        <v>188</v>
      </c>
      <c r="P295" t="s">
        <v>189</v>
      </c>
      <c r="Q295">
        <v>3000</v>
      </c>
      <c r="R295" t="s">
        <v>261</v>
      </c>
      <c r="S295">
        <v>3821</v>
      </c>
      <c r="T295" t="s">
        <v>344</v>
      </c>
      <c r="U295">
        <v>0</v>
      </c>
      <c r="V295" t="s">
        <v>46</v>
      </c>
      <c r="W295" s="8">
        <v>336400</v>
      </c>
      <c r="X295" s="8">
        <v>1500000</v>
      </c>
      <c r="Y295" s="8">
        <v>336400</v>
      </c>
      <c r="Z295" s="8">
        <v>37120</v>
      </c>
      <c r="AA295" s="8">
        <v>37120</v>
      </c>
      <c r="AB295" s="8">
        <f t="shared" si="31"/>
        <v>0</v>
      </c>
      <c r="AC295" s="8">
        <v>37120</v>
      </c>
      <c r="AD295" s="8">
        <v>37120</v>
      </c>
      <c r="AE295" s="9">
        <v>0</v>
      </c>
      <c r="AF295" s="8">
        <v>0</v>
      </c>
      <c r="AG295" s="8">
        <v>0</v>
      </c>
      <c r="AH295" s="8">
        <v>0</v>
      </c>
      <c r="AI295" s="10">
        <f t="shared" si="30"/>
        <v>336400</v>
      </c>
    </row>
    <row r="296" spans="1:35" ht="14.65" hidden="1" customHeight="1" x14ac:dyDescent="0.3">
      <c r="A296" t="str">
        <f t="shared" si="29"/>
        <v>1.1-00-2106_219039_216138210</v>
      </c>
      <c r="B296" t="s">
        <v>32</v>
      </c>
      <c r="C296" s="7" t="s">
        <v>33</v>
      </c>
      <c r="D296" s="34" t="s">
        <v>486</v>
      </c>
      <c r="E296" t="s">
        <v>345</v>
      </c>
      <c r="F296" t="s">
        <v>346</v>
      </c>
      <c r="G296" t="s">
        <v>111</v>
      </c>
      <c r="H296" t="s">
        <v>112</v>
      </c>
      <c r="I296" t="s">
        <v>168</v>
      </c>
      <c r="J296" t="s">
        <v>169</v>
      </c>
      <c r="K296">
        <v>9</v>
      </c>
      <c r="L296" t="s">
        <v>129</v>
      </c>
      <c r="M296">
        <v>61</v>
      </c>
      <c r="N296" t="s">
        <v>347</v>
      </c>
      <c r="O296" t="s">
        <v>348</v>
      </c>
      <c r="P296" t="s">
        <v>349</v>
      </c>
      <c r="Q296">
        <v>3000</v>
      </c>
      <c r="R296" t="s">
        <v>261</v>
      </c>
      <c r="S296">
        <v>3821</v>
      </c>
      <c r="T296" t="s">
        <v>344</v>
      </c>
      <c r="U296">
        <v>0</v>
      </c>
      <c r="V296" t="s">
        <v>46</v>
      </c>
      <c r="W296" s="8">
        <v>10000</v>
      </c>
      <c r="X296" s="8">
        <v>0</v>
      </c>
      <c r="Y296" s="8">
        <v>10000</v>
      </c>
      <c r="Z296" s="8">
        <v>10000</v>
      </c>
      <c r="AA296" s="8">
        <v>10000</v>
      </c>
      <c r="AB296" s="8">
        <f t="shared" si="31"/>
        <v>0</v>
      </c>
      <c r="AC296" s="8">
        <v>10000</v>
      </c>
      <c r="AD296" s="8">
        <v>10000</v>
      </c>
      <c r="AE296" s="9">
        <v>0</v>
      </c>
      <c r="AF296" s="8">
        <v>0</v>
      </c>
      <c r="AG296" s="8">
        <v>0</v>
      </c>
      <c r="AH296" s="8">
        <v>0</v>
      </c>
      <c r="AI296" s="10">
        <f t="shared" si="30"/>
        <v>10000</v>
      </c>
    </row>
    <row r="297" spans="1:35" ht="14.45" hidden="1" x14ac:dyDescent="0.3">
      <c r="A297" t="str">
        <f t="shared" si="29"/>
        <v>1.1-00-2105_218012_212139110</v>
      </c>
      <c r="B297" t="s">
        <v>32</v>
      </c>
      <c r="C297" s="7" t="s">
        <v>33</v>
      </c>
      <c r="D297" s="34" t="s">
        <v>486</v>
      </c>
      <c r="E297" t="s">
        <v>34</v>
      </c>
      <c r="F297" t="s">
        <v>35</v>
      </c>
      <c r="G297" t="s">
        <v>36</v>
      </c>
      <c r="H297" t="s">
        <v>37</v>
      </c>
      <c r="I297" t="s">
        <v>38</v>
      </c>
      <c r="J297" t="s">
        <v>39</v>
      </c>
      <c r="K297">
        <v>8</v>
      </c>
      <c r="L297" t="s">
        <v>40</v>
      </c>
      <c r="M297">
        <v>21</v>
      </c>
      <c r="N297" t="s">
        <v>150</v>
      </c>
      <c r="O297" t="s">
        <v>42</v>
      </c>
      <c r="P297" t="s">
        <v>43</v>
      </c>
      <c r="Q297">
        <v>3000</v>
      </c>
      <c r="R297" t="s">
        <v>261</v>
      </c>
      <c r="S297">
        <v>3911</v>
      </c>
      <c r="T297" t="s">
        <v>350</v>
      </c>
      <c r="U297">
        <v>0</v>
      </c>
      <c r="V297" t="s">
        <v>46</v>
      </c>
      <c r="W297" s="8">
        <v>745782.28</v>
      </c>
      <c r="X297" s="8">
        <v>750000</v>
      </c>
      <c r="Y297" s="8">
        <v>745782.28</v>
      </c>
      <c r="Z297" s="8">
        <v>745782.28</v>
      </c>
      <c r="AA297" s="8">
        <v>745782.28</v>
      </c>
      <c r="AB297" s="8">
        <f t="shared" si="31"/>
        <v>0</v>
      </c>
      <c r="AC297" s="8">
        <v>745782.28</v>
      </c>
      <c r="AD297" s="8">
        <v>745782.28</v>
      </c>
      <c r="AE297" s="9">
        <v>0</v>
      </c>
      <c r="AF297" s="8">
        <v>0</v>
      </c>
      <c r="AG297" s="8">
        <v>0</v>
      </c>
      <c r="AH297" s="8">
        <v>0</v>
      </c>
      <c r="AI297" s="10">
        <f t="shared" si="30"/>
        <v>745782.28</v>
      </c>
    </row>
    <row r="298" spans="1:35" ht="14.45" hidden="1" x14ac:dyDescent="0.3">
      <c r="A298" t="str">
        <f t="shared" si="29"/>
        <v>2.6-06-2004_218011_211939210</v>
      </c>
      <c r="B298" t="s">
        <v>283</v>
      </c>
      <c r="C298" s="39" t="s">
        <v>284</v>
      </c>
      <c r="D298" s="34" t="s">
        <v>486</v>
      </c>
      <c r="E298" t="s">
        <v>34</v>
      </c>
      <c r="F298" t="s">
        <v>35</v>
      </c>
      <c r="G298" t="s">
        <v>36</v>
      </c>
      <c r="H298" t="s">
        <v>37</v>
      </c>
      <c r="I298" t="s">
        <v>104</v>
      </c>
      <c r="J298" t="s">
        <v>105</v>
      </c>
      <c r="K298">
        <v>8</v>
      </c>
      <c r="L298" t="s">
        <v>40</v>
      </c>
      <c r="M298">
        <v>19</v>
      </c>
      <c r="N298" t="s">
        <v>268</v>
      </c>
      <c r="O298" t="s">
        <v>107</v>
      </c>
      <c r="P298" t="s">
        <v>108</v>
      </c>
      <c r="Q298">
        <v>3000</v>
      </c>
      <c r="R298" t="s">
        <v>261</v>
      </c>
      <c r="S298">
        <v>3921</v>
      </c>
      <c r="T298" t="s">
        <v>285</v>
      </c>
      <c r="U298">
        <v>0</v>
      </c>
      <c r="V298" t="s">
        <v>46</v>
      </c>
      <c r="W298" s="8">
        <v>38748.82</v>
      </c>
      <c r="X298" s="8">
        <v>0</v>
      </c>
      <c r="Y298" s="8">
        <v>38748.82</v>
      </c>
      <c r="Z298" s="8">
        <v>38748.82</v>
      </c>
      <c r="AA298" s="8">
        <v>38748.82</v>
      </c>
      <c r="AB298" s="8">
        <f t="shared" si="31"/>
        <v>0</v>
      </c>
      <c r="AC298" s="8">
        <v>38748.82</v>
      </c>
      <c r="AD298" s="8">
        <v>38748.82</v>
      </c>
      <c r="AE298" s="9">
        <v>0</v>
      </c>
      <c r="AF298" s="8">
        <v>0</v>
      </c>
      <c r="AG298" s="8">
        <v>0</v>
      </c>
      <c r="AH298" s="8">
        <v>0</v>
      </c>
      <c r="AI298" s="10">
        <f t="shared" si="30"/>
        <v>38748.82</v>
      </c>
    </row>
    <row r="299" spans="1:35" ht="14.65" hidden="1" customHeight="1" x14ac:dyDescent="0.3">
      <c r="A299" t="str">
        <f t="shared" si="29"/>
        <v>2.6-03-2004_218011_211939210</v>
      </c>
      <c r="B299" t="s">
        <v>296</v>
      </c>
      <c r="C299" s="39" t="s">
        <v>297</v>
      </c>
      <c r="D299" s="34" t="s">
        <v>486</v>
      </c>
      <c r="E299" t="s">
        <v>34</v>
      </c>
      <c r="F299" t="s">
        <v>35</v>
      </c>
      <c r="G299" t="s">
        <v>36</v>
      </c>
      <c r="H299" t="s">
        <v>37</v>
      </c>
      <c r="I299" t="s">
        <v>104</v>
      </c>
      <c r="J299" t="s">
        <v>105</v>
      </c>
      <c r="K299">
        <v>8</v>
      </c>
      <c r="L299" t="s">
        <v>40</v>
      </c>
      <c r="M299">
        <v>19</v>
      </c>
      <c r="N299" t="s">
        <v>268</v>
      </c>
      <c r="O299" t="s">
        <v>107</v>
      </c>
      <c r="P299" t="s">
        <v>108</v>
      </c>
      <c r="Q299">
        <v>3000</v>
      </c>
      <c r="R299" t="s">
        <v>261</v>
      </c>
      <c r="S299">
        <v>3921</v>
      </c>
      <c r="T299" t="s">
        <v>285</v>
      </c>
      <c r="U299">
        <v>0</v>
      </c>
      <c r="V299" t="s">
        <v>46</v>
      </c>
      <c r="W299" s="8">
        <v>0.95</v>
      </c>
      <c r="X299" s="8">
        <v>0</v>
      </c>
      <c r="Y299" s="8">
        <v>0.95</v>
      </c>
      <c r="Z299" s="8">
        <v>0.95</v>
      </c>
      <c r="AA299" s="8">
        <v>0.95</v>
      </c>
      <c r="AB299" s="8">
        <f t="shared" si="31"/>
        <v>0</v>
      </c>
      <c r="AC299" s="8">
        <v>0.95</v>
      </c>
      <c r="AD299" s="8">
        <v>0.95</v>
      </c>
      <c r="AE299" s="9">
        <v>0</v>
      </c>
      <c r="AF299" s="8">
        <v>0</v>
      </c>
      <c r="AG299" s="8">
        <v>0</v>
      </c>
      <c r="AH299" s="8">
        <v>0</v>
      </c>
      <c r="AI299" s="10">
        <f t="shared" si="30"/>
        <v>0.95</v>
      </c>
    </row>
    <row r="300" spans="1:35" ht="14.65" hidden="1" customHeight="1" x14ac:dyDescent="0.3">
      <c r="A300" t="str">
        <f t="shared" si="29"/>
        <v>2.5-03-2004_218011_211939210</v>
      </c>
      <c r="B300" t="s">
        <v>298</v>
      </c>
      <c r="C300" s="39" t="s">
        <v>299</v>
      </c>
      <c r="D300" s="34" t="s">
        <v>486</v>
      </c>
      <c r="E300" t="s">
        <v>34</v>
      </c>
      <c r="F300" t="s">
        <v>35</v>
      </c>
      <c r="G300" t="s">
        <v>36</v>
      </c>
      <c r="H300" t="s">
        <v>37</v>
      </c>
      <c r="I300" t="s">
        <v>104</v>
      </c>
      <c r="J300" t="s">
        <v>105</v>
      </c>
      <c r="K300">
        <v>8</v>
      </c>
      <c r="L300" t="s">
        <v>40</v>
      </c>
      <c r="M300">
        <v>19</v>
      </c>
      <c r="N300" t="s">
        <v>268</v>
      </c>
      <c r="O300" t="s">
        <v>107</v>
      </c>
      <c r="P300" t="s">
        <v>108</v>
      </c>
      <c r="Q300">
        <v>3000</v>
      </c>
      <c r="R300" t="s">
        <v>261</v>
      </c>
      <c r="S300">
        <v>3921</v>
      </c>
      <c r="T300" t="s">
        <v>285</v>
      </c>
      <c r="U300">
        <v>0</v>
      </c>
      <c r="V300" t="s">
        <v>46</v>
      </c>
      <c r="W300" s="8">
        <v>1172323.03</v>
      </c>
      <c r="X300" s="8">
        <v>0</v>
      </c>
      <c r="Y300" s="8">
        <v>1172323.03</v>
      </c>
      <c r="Z300" s="8">
        <v>1172323.03</v>
      </c>
      <c r="AA300" s="8">
        <v>1172323.03</v>
      </c>
      <c r="AB300" s="8">
        <f t="shared" si="31"/>
        <v>0</v>
      </c>
      <c r="AC300" s="8">
        <v>1172323.03</v>
      </c>
      <c r="AD300" s="8">
        <v>1172323.03</v>
      </c>
      <c r="AE300" s="9">
        <v>0</v>
      </c>
      <c r="AF300" s="8">
        <v>0</v>
      </c>
      <c r="AG300" s="8">
        <v>0</v>
      </c>
      <c r="AH300" s="8">
        <v>0</v>
      </c>
      <c r="AI300" s="10">
        <f t="shared" si="30"/>
        <v>1172323.03</v>
      </c>
    </row>
    <row r="301" spans="1:35" ht="14.65" hidden="1" customHeight="1" x14ac:dyDescent="0.3">
      <c r="A301" t="str">
        <f t="shared" si="29"/>
        <v>2.6-04-2004_218011_211939210</v>
      </c>
      <c r="B301" t="s">
        <v>356</v>
      </c>
      <c r="C301" s="39" t="s">
        <v>357</v>
      </c>
      <c r="D301" s="34" t="s">
        <v>486</v>
      </c>
      <c r="E301" t="s">
        <v>34</v>
      </c>
      <c r="F301" t="s">
        <v>35</v>
      </c>
      <c r="G301" t="s">
        <v>36</v>
      </c>
      <c r="H301" t="s">
        <v>37</v>
      </c>
      <c r="I301" t="s">
        <v>104</v>
      </c>
      <c r="J301" t="s">
        <v>105</v>
      </c>
      <c r="K301">
        <v>8</v>
      </c>
      <c r="L301" t="s">
        <v>40</v>
      </c>
      <c r="M301">
        <v>19</v>
      </c>
      <c r="N301" t="s">
        <v>268</v>
      </c>
      <c r="O301" t="s">
        <v>107</v>
      </c>
      <c r="P301" t="s">
        <v>108</v>
      </c>
      <c r="Q301">
        <v>3000</v>
      </c>
      <c r="R301" t="s">
        <v>261</v>
      </c>
      <c r="S301">
        <v>3921</v>
      </c>
      <c r="T301" t="s">
        <v>285</v>
      </c>
      <c r="U301">
        <v>0</v>
      </c>
      <c r="V301" t="s">
        <v>46</v>
      </c>
      <c r="W301" s="8">
        <v>0.14000000000000001</v>
      </c>
      <c r="X301" s="8">
        <v>0</v>
      </c>
      <c r="Y301" s="8">
        <v>0.14000000000000001</v>
      </c>
      <c r="Z301" s="8">
        <v>0.14000000000000001</v>
      </c>
      <c r="AA301" s="8">
        <v>0.14000000000000001</v>
      </c>
      <c r="AB301" s="8">
        <f t="shared" si="31"/>
        <v>0</v>
      </c>
      <c r="AC301" s="8">
        <v>0.14000000000000001</v>
      </c>
      <c r="AD301" s="8">
        <v>0.14000000000000001</v>
      </c>
      <c r="AE301" s="9">
        <v>0</v>
      </c>
      <c r="AF301" s="8">
        <v>0</v>
      </c>
      <c r="AG301" s="8">
        <v>0</v>
      </c>
      <c r="AH301" s="8">
        <v>0</v>
      </c>
      <c r="AI301" s="10">
        <f t="shared" si="30"/>
        <v>0.14000000000000001</v>
      </c>
    </row>
    <row r="302" spans="1:35" ht="14.65" hidden="1" customHeight="1" x14ac:dyDescent="0.3">
      <c r="A302" t="str">
        <f t="shared" si="29"/>
        <v>2.6-08-2004_218011_211939210</v>
      </c>
      <c r="B302" t="s">
        <v>358</v>
      </c>
      <c r="C302" s="39" t="s">
        <v>359</v>
      </c>
      <c r="D302" s="34" t="s">
        <v>486</v>
      </c>
      <c r="E302" t="s">
        <v>34</v>
      </c>
      <c r="F302" t="s">
        <v>35</v>
      </c>
      <c r="G302" t="s">
        <v>36</v>
      </c>
      <c r="H302" t="s">
        <v>37</v>
      </c>
      <c r="I302" t="s">
        <v>104</v>
      </c>
      <c r="J302" t="s">
        <v>105</v>
      </c>
      <c r="K302">
        <v>8</v>
      </c>
      <c r="L302" t="s">
        <v>40</v>
      </c>
      <c r="M302">
        <v>19</v>
      </c>
      <c r="N302" t="s">
        <v>268</v>
      </c>
      <c r="O302" t="s">
        <v>107</v>
      </c>
      <c r="P302" t="s">
        <v>108</v>
      </c>
      <c r="Q302">
        <v>3000</v>
      </c>
      <c r="R302" t="s">
        <v>261</v>
      </c>
      <c r="S302">
        <v>3921</v>
      </c>
      <c r="T302" t="s">
        <v>285</v>
      </c>
      <c r="U302">
        <v>0</v>
      </c>
      <c r="V302" t="s">
        <v>46</v>
      </c>
      <c r="W302" s="8">
        <v>12017.12</v>
      </c>
      <c r="X302" s="8">
        <v>0</v>
      </c>
      <c r="Y302" s="8">
        <v>12017.12</v>
      </c>
      <c r="Z302" s="8">
        <v>12017.12</v>
      </c>
      <c r="AA302" s="8">
        <v>12017.12</v>
      </c>
      <c r="AB302" s="8">
        <f t="shared" si="31"/>
        <v>0</v>
      </c>
      <c r="AC302" s="8">
        <v>12017.12</v>
      </c>
      <c r="AD302" s="8">
        <v>12017.12</v>
      </c>
      <c r="AE302" s="9">
        <v>0</v>
      </c>
      <c r="AF302" s="8">
        <v>0</v>
      </c>
      <c r="AG302" s="8">
        <v>0</v>
      </c>
      <c r="AH302" s="8">
        <v>0</v>
      </c>
      <c r="AI302" s="10">
        <f t="shared" si="30"/>
        <v>12017.12</v>
      </c>
    </row>
    <row r="303" spans="1:35" ht="14.65" hidden="1" customHeight="1" x14ac:dyDescent="0.3">
      <c r="A303" t="str">
        <f t="shared" ref="A303:A319" si="32">CONCATENATE(B303,I303,K303,O303,M303,S303,U303)</f>
        <v>2.5-02-2004_218011_211939210</v>
      </c>
      <c r="B303" t="s">
        <v>360</v>
      </c>
      <c r="C303" s="39" t="s">
        <v>361</v>
      </c>
      <c r="D303" s="34" t="s">
        <v>486</v>
      </c>
      <c r="E303" t="s">
        <v>34</v>
      </c>
      <c r="F303" t="s">
        <v>35</v>
      </c>
      <c r="G303" t="s">
        <v>36</v>
      </c>
      <c r="H303" t="s">
        <v>37</v>
      </c>
      <c r="I303" t="s">
        <v>104</v>
      </c>
      <c r="J303" t="s">
        <v>105</v>
      </c>
      <c r="K303">
        <v>8</v>
      </c>
      <c r="L303" t="s">
        <v>40</v>
      </c>
      <c r="M303">
        <v>19</v>
      </c>
      <c r="N303" t="s">
        <v>268</v>
      </c>
      <c r="O303" t="s">
        <v>107</v>
      </c>
      <c r="P303" t="s">
        <v>108</v>
      </c>
      <c r="Q303">
        <v>3000</v>
      </c>
      <c r="R303" t="s">
        <v>261</v>
      </c>
      <c r="S303">
        <v>3921</v>
      </c>
      <c r="T303" t="s">
        <v>285</v>
      </c>
      <c r="U303">
        <v>0</v>
      </c>
      <c r="V303" t="s">
        <v>46</v>
      </c>
      <c r="W303" s="8">
        <v>77785.56</v>
      </c>
      <c r="X303" s="8">
        <v>0</v>
      </c>
      <c r="Y303" s="8">
        <v>77785.56</v>
      </c>
      <c r="Z303" s="8">
        <v>77785.56</v>
      </c>
      <c r="AA303" s="8">
        <v>77785.56</v>
      </c>
      <c r="AB303" s="8">
        <f t="shared" si="31"/>
        <v>0</v>
      </c>
      <c r="AC303" s="8">
        <v>77785.56</v>
      </c>
      <c r="AD303" s="8">
        <v>77785.56</v>
      </c>
      <c r="AE303" s="9">
        <v>0</v>
      </c>
      <c r="AF303" s="8">
        <v>0</v>
      </c>
      <c r="AG303" s="8">
        <v>0</v>
      </c>
      <c r="AH303" s="8">
        <v>0</v>
      </c>
      <c r="AI303" s="10">
        <f t="shared" ref="AI303:AI319" si="33">W303-AF303+AG303+AH303</f>
        <v>77785.56</v>
      </c>
    </row>
    <row r="304" spans="1:35" ht="14.65" hidden="1" customHeight="1" x14ac:dyDescent="0.3">
      <c r="A304" t="str">
        <f t="shared" si="32"/>
        <v>2.6-09-2004_218011_211939210</v>
      </c>
      <c r="B304" t="s">
        <v>362</v>
      </c>
      <c r="C304" s="39" t="s">
        <v>363</v>
      </c>
      <c r="D304" s="34" t="s">
        <v>486</v>
      </c>
      <c r="E304" t="s">
        <v>34</v>
      </c>
      <c r="F304" t="s">
        <v>35</v>
      </c>
      <c r="G304" t="s">
        <v>36</v>
      </c>
      <c r="H304" t="s">
        <v>37</v>
      </c>
      <c r="I304" t="s">
        <v>104</v>
      </c>
      <c r="J304" t="s">
        <v>105</v>
      </c>
      <c r="K304">
        <v>8</v>
      </c>
      <c r="L304" t="s">
        <v>40</v>
      </c>
      <c r="M304">
        <v>19</v>
      </c>
      <c r="N304" t="s">
        <v>268</v>
      </c>
      <c r="O304" t="s">
        <v>107</v>
      </c>
      <c r="P304" t="s">
        <v>108</v>
      </c>
      <c r="Q304">
        <v>3000</v>
      </c>
      <c r="R304" t="s">
        <v>261</v>
      </c>
      <c r="S304">
        <v>3921</v>
      </c>
      <c r="T304" t="s">
        <v>285</v>
      </c>
      <c r="U304">
        <v>0</v>
      </c>
      <c r="V304" t="s">
        <v>46</v>
      </c>
      <c r="W304" s="8">
        <v>3002.92</v>
      </c>
      <c r="X304" s="8">
        <v>0</v>
      </c>
      <c r="Y304" s="8">
        <v>3002.92</v>
      </c>
      <c r="Z304" s="8">
        <v>3002.92</v>
      </c>
      <c r="AA304" s="8">
        <v>3002.92</v>
      </c>
      <c r="AB304" s="8">
        <f t="shared" si="31"/>
        <v>0</v>
      </c>
      <c r="AC304" s="8">
        <v>3002.92</v>
      </c>
      <c r="AD304" s="8">
        <v>3002.92</v>
      </c>
      <c r="AE304" s="9">
        <v>0</v>
      </c>
      <c r="AF304" s="8">
        <v>0</v>
      </c>
      <c r="AG304" s="8">
        <v>0</v>
      </c>
      <c r="AH304" s="8">
        <v>0</v>
      </c>
      <c r="AI304" s="10">
        <f t="shared" si="33"/>
        <v>3002.92</v>
      </c>
    </row>
    <row r="305" spans="1:35" ht="14.45" hidden="1" x14ac:dyDescent="0.3">
      <c r="A305" t="str">
        <f t="shared" si="32"/>
        <v>2.6-01-2004_218011_211939210</v>
      </c>
      <c r="B305" t="s">
        <v>364</v>
      </c>
      <c r="C305" s="39" t="s">
        <v>365</v>
      </c>
      <c r="D305" s="34" t="s">
        <v>486</v>
      </c>
      <c r="E305" t="s">
        <v>34</v>
      </c>
      <c r="F305" t="s">
        <v>35</v>
      </c>
      <c r="G305" t="s">
        <v>36</v>
      </c>
      <c r="H305" t="s">
        <v>37</v>
      </c>
      <c r="I305" t="s">
        <v>104</v>
      </c>
      <c r="J305" t="s">
        <v>105</v>
      </c>
      <c r="K305">
        <v>8</v>
      </c>
      <c r="L305" t="s">
        <v>40</v>
      </c>
      <c r="M305">
        <v>19</v>
      </c>
      <c r="N305" t="s">
        <v>268</v>
      </c>
      <c r="O305" t="s">
        <v>107</v>
      </c>
      <c r="P305" t="s">
        <v>108</v>
      </c>
      <c r="Q305">
        <v>3000</v>
      </c>
      <c r="R305" t="s">
        <v>261</v>
      </c>
      <c r="S305">
        <v>3921</v>
      </c>
      <c r="T305" t="s">
        <v>285</v>
      </c>
      <c r="U305">
        <v>0</v>
      </c>
      <c r="V305" t="s">
        <v>46</v>
      </c>
      <c r="W305" s="8">
        <v>1587225.17</v>
      </c>
      <c r="X305" s="8">
        <v>0</v>
      </c>
      <c r="Y305" s="8">
        <v>1587225.17</v>
      </c>
      <c r="Z305" s="8">
        <v>1587225.17</v>
      </c>
      <c r="AA305" s="8">
        <v>1587225.17</v>
      </c>
      <c r="AB305" s="8">
        <f t="shared" si="31"/>
        <v>0</v>
      </c>
      <c r="AC305" s="8">
        <v>1587225.17</v>
      </c>
      <c r="AD305" s="8">
        <v>1587225.17</v>
      </c>
      <c r="AE305" s="9">
        <v>0</v>
      </c>
      <c r="AF305" s="8">
        <v>0</v>
      </c>
      <c r="AG305" s="8">
        <v>0</v>
      </c>
      <c r="AH305" s="8">
        <v>0</v>
      </c>
      <c r="AI305" s="10">
        <f t="shared" si="33"/>
        <v>1587225.17</v>
      </c>
    </row>
    <row r="306" spans="1:35" ht="14.65" hidden="1" customHeight="1" x14ac:dyDescent="0.3">
      <c r="A306" t="str">
        <f t="shared" si="32"/>
        <v>2.6-05-2004_218011_211939210</v>
      </c>
      <c r="B306" t="s">
        <v>366</v>
      </c>
      <c r="C306" s="39" t="s">
        <v>367</v>
      </c>
      <c r="D306" s="34" t="s">
        <v>486</v>
      </c>
      <c r="E306" t="s">
        <v>34</v>
      </c>
      <c r="F306" t="s">
        <v>35</v>
      </c>
      <c r="G306" t="s">
        <v>36</v>
      </c>
      <c r="H306" t="s">
        <v>37</v>
      </c>
      <c r="I306" t="s">
        <v>104</v>
      </c>
      <c r="J306" t="s">
        <v>105</v>
      </c>
      <c r="K306">
        <v>8</v>
      </c>
      <c r="L306" t="s">
        <v>40</v>
      </c>
      <c r="M306">
        <v>19</v>
      </c>
      <c r="N306" t="s">
        <v>268</v>
      </c>
      <c r="O306" t="s">
        <v>107</v>
      </c>
      <c r="P306" t="s">
        <v>108</v>
      </c>
      <c r="Q306">
        <v>3000</v>
      </c>
      <c r="R306" t="s">
        <v>261</v>
      </c>
      <c r="S306">
        <v>3921</v>
      </c>
      <c r="T306" t="s">
        <v>285</v>
      </c>
      <c r="U306">
        <v>0</v>
      </c>
      <c r="V306" t="s">
        <v>46</v>
      </c>
      <c r="W306" s="8">
        <v>696.41</v>
      </c>
      <c r="X306" s="8">
        <v>0</v>
      </c>
      <c r="Y306" s="8">
        <v>696.41</v>
      </c>
      <c r="Z306" s="8">
        <v>696.41</v>
      </c>
      <c r="AA306" s="8">
        <v>696.41</v>
      </c>
      <c r="AB306" s="8">
        <f t="shared" si="31"/>
        <v>0</v>
      </c>
      <c r="AC306" s="8">
        <v>696.41</v>
      </c>
      <c r="AD306" s="8">
        <v>696.41</v>
      </c>
      <c r="AE306" s="9">
        <v>0</v>
      </c>
      <c r="AF306" s="8">
        <v>0</v>
      </c>
      <c r="AG306" s="8">
        <v>0</v>
      </c>
      <c r="AH306" s="8">
        <v>0</v>
      </c>
      <c r="AI306" s="10">
        <f t="shared" si="33"/>
        <v>696.41</v>
      </c>
    </row>
    <row r="307" spans="1:35" ht="14.65" hidden="1" customHeight="1" x14ac:dyDescent="0.3">
      <c r="A307" t="str">
        <f t="shared" si="32"/>
        <v>1.1-00-2105_218012_212139220</v>
      </c>
      <c r="B307" t="s">
        <v>32</v>
      </c>
      <c r="C307" s="7" t="s">
        <v>33</v>
      </c>
      <c r="D307" s="34" t="s">
        <v>486</v>
      </c>
      <c r="E307" t="s">
        <v>34</v>
      </c>
      <c r="F307" t="s">
        <v>35</v>
      </c>
      <c r="G307" t="s">
        <v>36</v>
      </c>
      <c r="H307" t="s">
        <v>37</v>
      </c>
      <c r="I307" t="s">
        <v>38</v>
      </c>
      <c r="J307" t="s">
        <v>39</v>
      </c>
      <c r="K307">
        <v>8</v>
      </c>
      <c r="L307" t="s">
        <v>40</v>
      </c>
      <c r="M307">
        <v>21</v>
      </c>
      <c r="N307" t="s">
        <v>150</v>
      </c>
      <c r="O307" t="s">
        <v>42</v>
      </c>
      <c r="P307" t="s">
        <v>43</v>
      </c>
      <c r="Q307">
        <v>3000</v>
      </c>
      <c r="R307" t="s">
        <v>261</v>
      </c>
      <c r="S307">
        <v>3922</v>
      </c>
      <c r="T307" t="s">
        <v>351</v>
      </c>
      <c r="U307">
        <v>0</v>
      </c>
      <c r="V307" t="s">
        <v>46</v>
      </c>
      <c r="W307" s="8">
        <v>1218013.78</v>
      </c>
      <c r="X307" s="8">
        <v>450000</v>
      </c>
      <c r="Y307" s="8">
        <v>1218013.78</v>
      </c>
      <c r="Z307" s="8">
        <v>1218013.78</v>
      </c>
      <c r="AA307" s="8">
        <v>1168013.78</v>
      </c>
      <c r="AB307" s="8">
        <f t="shared" si="31"/>
        <v>50000</v>
      </c>
      <c r="AC307" s="8">
        <v>1168013.78</v>
      </c>
      <c r="AD307" s="8">
        <v>1168013.78</v>
      </c>
      <c r="AE307" s="9">
        <v>0</v>
      </c>
      <c r="AF307" s="8">
        <v>0</v>
      </c>
      <c r="AG307" s="8">
        <v>200000</v>
      </c>
      <c r="AH307" s="8">
        <v>0</v>
      </c>
      <c r="AI307" s="10">
        <f t="shared" si="33"/>
        <v>1418013.78</v>
      </c>
    </row>
    <row r="308" spans="1:35" ht="14.45" hidden="1" x14ac:dyDescent="0.3">
      <c r="A308" t="str">
        <f t="shared" si="32"/>
        <v>1.1-00-2118_215037_215939220</v>
      </c>
      <c r="B308" t="s">
        <v>32</v>
      </c>
      <c r="C308" s="7" t="s">
        <v>33</v>
      </c>
      <c r="D308" s="34" t="s">
        <v>486</v>
      </c>
      <c r="E308" t="s">
        <v>117</v>
      </c>
      <c r="F308" t="s">
        <v>118</v>
      </c>
      <c r="G308" t="s">
        <v>111</v>
      </c>
      <c r="H308" t="s">
        <v>112</v>
      </c>
      <c r="I308" t="s">
        <v>89</v>
      </c>
      <c r="J308" t="s">
        <v>90</v>
      </c>
      <c r="K308">
        <v>5</v>
      </c>
      <c r="L308" t="s">
        <v>121</v>
      </c>
      <c r="M308">
        <v>59</v>
      </c>
      <c r="N308" t="s">
        <v>207</v>
      </c>
      <c r="O308" t="s">
        <v>208</v>
      </c>
      <c r="P308" t="s">
        <v>209</v>
      </c>
      <c r="Q308">
        <v>3000</v>
      </c>
      <c r="R308" t="s">
        <v>261</v>
      </c>
      <c r="S308">
        <v>3922</v>
      </c>
      <c r="T308" t="s">
        <v>351</v>
      </c>
      <c r="U308">
        <v>0</v>
      </c>
      <c r="V308" t="s">
        <v>46</v>
      </c>
      <c r="W308" s="8">
        <v>7024968</v>
      </c>
      <c r="X308" s="8">
        <v>6500000</v>
      </c>
      <c r="Y308" s="8">
        <v>7024968</v>
      </c>
      <c r="Z308" s="8">
        <v>7024968</v>
      </c>
      <c r="AA308" s="8">
        <v>7024968</v>
      </c>
      <c r="AB308" s="8">
        <f t="shared" si="31"/>
        <v>0</v>
      </c>
      <c r="AC308" s="8">
        <v>7034336</v>
      </c>
      <c r="AD308" s="8">
        <v>7024968</v>
      </c>
      <c r="AE308" s="9">
        <v>0</v>
      </c>
      <c r="AF308" s="8">
        <v>0</v>
      </c>
      <c r="AG308" s="8">
        <v>0</v>
      </c>
      <c r="AH308" s="8">
        <v>0</v>
      </c>
      <c r="AI308" s="10">
        <f t="shared" si="33"/>
        <v>7024968</v>
      </c>
    </row>
    <row r="309" spans="1:35" ht="14.65" hidden="1" customHeight="1" x14ac:dyDescent="0.3">
      <c r="A309" t="str">
        <f t="shared" si="32"/>
        <v>1.1-00-2102_211009_211639220</v>
      </c>
      <c r="B309" t="s">
        <v>32</v>
      </c>
      <c r="C309" s="7" t="s">
        <v>33</v>
      </c>
      <c r="D309" s="34" t="s">
        <v>486</v>
      </c>
      <c r="E309" t="s">
        <v>34</v>
      </c>
      <c r="F309" t="s">
        <v>35</v>
      </c>
      <c r="G309" t="s">
        <v>66</v>
      </c>
      <c r="H309" t="s">
        <v>67</v>
      </c>
      <c r="I309" t="s">
        <v>68</v>
      </c>
      <c r="J309" t="s">
        <v>69</v>
      </c>
      <c r="K309">
        <v>1</v>
      </c>
      <c r="L309" t="s">
        <v>70</v>
      </c>
      <c r="M309">
        <v>16</v>
      </c>
      <c r="N309" t="s">
        <v>315</v>
      </c>
      <c r="O309" t="s">
        <v>316</v>
      </c>
      <c r="P309" t="s">
        <v>317</v>
      </c>
      <c r="Q309">
        <v>3000</v>
      </c>
      <c r="R309" t="s">
        <v>261</v>
      </c>
      <c r="S309">
        <v>3922</v>
      </c>
      <c r="T309" t="s">
        <v>351</v>
      </c>
      <c r="U309">
        <v>0</v>
      </c>
      <c r="V309" t="s">
        <v>46</v>
      </c>
      <c r="W309" s="8">
        <v>228727.64</v>
      </c>
      <c r="X309" s="8">
        <v>0</v>
      </c>
      <c r="Y309" s="8">
        <v>228727.64</v>
      </c>
      <c r="Z309" s="8">
        <v>228727.64</v>
      </c>
      <c r="AA309" s="8">
        <v>228727.64</v>
      </c>
      <c r="AB309" s="8">
        <f t="shared" ref="AB309:AB319" si="34">Z309-AA309</f>
        <v>0</v>
      </c>
      <c r="AC309" s="8">
        <v>228727.64</v>
      </c>
      <c r="AD309" s="8">
        <v>228727.64</v>
      </c>
      <c r="AE309" s="9">
        <v>0</v>
      </c>
      <c r="AF309" s="8">
        <v>0</v>
      </c>
      <c r="AG309" s="8">
        <v>0</v>
      </c>
      <c r="AH309" s="8">
        <v>0</v>
      </c>
      <c r="AI309" s="10">
        <f t="shared" si="33"/>
        <v>228727.64</v>
      </c>
    </row>
    <row r="310" spans="1:35" ht="14.45" hidden="1" x14ac:dyDescent="0.3">
      <c r="A310" t="str">
        <f t="shared" si="32"/>
        <v>1.1-00-2104_218011_212039220</v>
      </c>
      <c r="B310" t="s">
        <v>32</v>
      </c>
      <c r="C310" s="7" t="s">
        <v>33</v>
      </c>
      <c r="D310" s="34" t="s">
        <v>486</v>
      </c>
      <c r="E310" t="s">
        <v>34</v>
      </c>
      <c r="F310" t="s">
        <v>35</v>
      </c>
      <c r="G310" t="s">
        <v>36</v>
      </c>
      <c r="H310" t="s">
        <v>37</v>
      </c>
      <c r="I310" t="s">
        <v>104</v>
      </c>
      <c r="J310" t="s">
        <v>105</v>
      </c>
      <c r="K310">
        <v>8</v>
      </c>
      <c r="L310" t="s">
        <v>40</v>
      </c>
      <c r="M310">
        <v>20</v>
      </c>
      <c r="N310" t="s">
        <v>106</v>
      </c>
      <c r="O310" t="s">
        <v>107</v>
      </c>
      <c r="P310" t="s">
        <v>108</v>
      </c>
      <c r="Q310">
        <v>3000</v>
      </c>
      <c r="R310" t="s">
        <v>261</v>
      </c>
      <c r="S310">
        <v>3922</v>
      </c>
      <c r="T310" t="s">
        <v>351</v>
      </c>
      <c r="U310">
        <v>0</v>
      </c>
      <c r="V310" t="s">
        <v>46</v>
      </c>
      <c r="W310" s="8">
        <v>27625</v>
      </c>
      <c r="X310" s="8">
        <v>0</v>
      </c>
      <c r="Y310" s="8">
        <v>27625</v>
      </c>
      <c r="Z310" s="8">
        <v>27625</v>
      </c>
      <c r="AA310" s="8">
        <v>27625</v>
      </c>
      <c r="AB310" s="8">
        <f t="shared" si="34"/>
        <v>0</v>
      </c>
      <c r="AC310" s="8">
        <v>27625</v>
      </c>
      <c r="AD310" s="8">
        <v>27625</v>
      </c>
      <c r="AE310" s="9">
        <v>0</v>
      </c>
      <c r="AF310" s="8">
        <v>0</v>
      </c>
      <c r="AG310" s="8">
        <v>0</v>
      </c>
      <c r="AH310" s="8">
        <v>0</v>
      </c>
      <c r="AI310" s="10">
        <f t="shared" si="33"/>
        <v>27625</v>
      </c>
    </row>
    <row r="311" spans="1:35" ht="14.45" hidden="1" x14ac:dyDescent="0.3">
      <c r="A311" t="str">
        <f t="shared" si="32"/>
        <v>1.1-00-2109_217023_214339220</v>
      </c>
      <c r="B311" t="s">
        <v>32</v>
      </c>
      <c r="C311" s="7" t="s">
        <v>33</v>
      </c>
      <c r="D311" s="34" t="s">
        <v>486</v>
      </c>
      <c r="E311" t="s">
        <v>182</v>
      </c>
      <c r="F311" t="s">
        <v>183</v>
      </c>
      <c r="G311" t="s">
        <v>125</v>
      </c>
      <c r="H311" t="s">
        <v>126</v>
      </c>
      <c r="I311" t="s">
        <v>184</v>
      </c>
      <c r="J311" t="s">
        <v>185</v>
      </c>
      <c r="K311">
        <v>7</v>
      </c>
      <c r="L311" t="s">
        <v>186</v>
      </c>
      <c r="M311">
        <v>43</v>
      </c>
      <c r="N311" t="s">
        <v>276</v>
      </c>
      <c r="O311" t="s">
        <v>188</v>
      </c>
      <c r="P311" t="s">
        <v>189</v>
      </c>
      <c r="Q311">
        <v>3000</v>
      </c>
      <c r="R311" t="s">
        <v>261</v>
      </c>
      <c r="S311">
        <v>3922</v>
      </c>
      <c r="T311" t="s">
        <v>351</v>
      </c>
      <c r="U311">
        <v>0</v>
      </c>
      <c r="V311" t="s">
        <v>46</v>
      </c>
      <c r="W311" s="8">
        <v>0</v>
      </c>
      <c r="X311" s="8">
        <v>0</v>
      </c>
      <c r="Y311" s="8">
        <v>0</v>
      </c>
      <c r="Z311" s="8">
        <v>0</v>
      </c>
      <c r="AA311" s="8">
        <v>0</v>
      </c>
      <c r="AB311" s="8">
        <f t="shared" si="34"/>
        <v>0</v>
      </c>
      <c r="AC311" s="8">
        <v>0</v>
      </c>
      <c r="AD311" s="8">
        <v>0</v>
      </c>
      <c r="AE311" s="9">
        <v>0</v>
      </c>
      <c r="AF311" s="8">
        <v>0</v>
      </c>
      <c r="AG311" s="8">
        <v>0</v>
      </c>
      <c r="AH311" s="8">
        <v>0</v>
      </c>
      <c r="AI311" s="10">
        <f t="shared" si="33"/>
        <v>0</v>
      </c>
    </row>
    <row r="312" spans="1:35" ht="14.65" hidden="1" customHeight="1" x14ac:dyDescent="0.3">
      <c r="A312" t="str">
        <f t="shared" si="32"/>
        <v>1.1-00-2108_213022_214139410</v>
      </c>
      <c r="B312" t="s">
        <v>32</v>
      </c>
      <c r="C312" s="7" t="s">
        <v>33</v>
      </c>
      <c r="D312" s="34" t="s">
        <v>486</v>
      </c>
      <c r="E312" t="s">
        <v>134</v>
      </c>
      <c r="F312" t="s">
        <v>135</v>
      </c>
      <c r="G312" t="s">
        <v>111</v>
      </c>
      <c r="H312" t="s">
        <v>112</v>
      </c>
      <c r="I312" t="s">
        <v>136</v>
      </c>
      <c r="J312" t="s">
        <v>137</v>
      </c>
      <c r="K312">
        <v>3</v>
      </c>
      <c r="L312" t="s">
        <v>138</v>
      </c>
      <c r="M312">
        <v>41</v>
      </c>
      <c r="N312" t="s">
        <v>139</v>
      </c>
      <c r="O312" t="s">
        <v>140</v>
      </c>
      <c r="P312" t="s">
        <v>141</v>
      </c>
      <c r="Q312">
        <v>3000</v>
      </c>
      <c r="R312" t="s">
        <v>261</v>
      </c>
      <c r="S312">
        <v>3941</v>
      </c>
      <c r="T312" t="s">
        <v>352</v>
      </c>
      <c r="U312">
        <v>0</v>
      </c>
      <c r="V312" t="s">
        <v>46</v>
      </c>
      <c r="W312" s="8">
        <v>11847.8</v>
      </c>
      <c r="X312" s="8">
        <v>0</v>
      </c>
      <c r="Y312" s="8">
        <v>11847.8</v>
      </c>
      <c r="Z312" s="8">
        <v>11847.8</v>
      </c>
      <c r="AA312" s="8">
        <v>8899.4</v>
      </c>
      <c r="AB312" s="8">
        <f t="shared" si="34"/>
        <v>2948.3999999999996</v>
      </c>
      <c r="AC312" s="8">
        <v>8899.4</v>
      </c>
      <c r="AD312" s="8">
        <v>8899.4</v>
      </c>
      <c r="AE312" s="9">
        <v>0</v>
      </c>
      <c r="AF312" s="8">
        <v>0</v>
      </c>
      <c r="AG312" s="8">
        <v>0</v>
      </c>
      <c r="AH312" s="8">
        <v>0</v>
      </c>
      <c r="AI312" s="10">
        <f t="shared" si="33"/>
        <v>11847.8</v>
      </c>
    </row>
    <row r="313" spans="1:35" ht="14.65" hidden="1" customHeight="1" x14ac:dyDescent="0.3">
      <c r="A313" t="str">
        <f t="shared" si="32"/>
        <v>1.1-00-2105_218012_212139410</v>
      </c>
      <c r="B313" t="s">
        <v>32</v>
      </c>
      <c r="C313" s="7" t="s">
        <v>33</v>
      </c>
      <c r="D313" s="34" t="s">
        <v>486</v>
      </c>
      <c r="E313" t="s">
        <v>34</v>
      </c>
      <c r="F313" t="s">
        <v>35</v>
      </c>
      <c r="G313" t="s">
        <v>36</v>
      </c>
      <c r="H313" t="s">
        <v>37</v>
      </c>
      <c r="I313" t="s">
        <v>38</v>
      </c>
      <c r="J313" t="s">
        <v>39</v>
      </c>
      <c r="K313">
        <v>8</v>
      </c>
      <c r="L313" t="s">
        <v>40</v>
      </c>
      <c r="M313">
        <v>21</v>
      </c>
      <c r="N313" t="s">
        <v>150</v>
      </c>
      <c r="O313" t="s">
        <v>42</v>
      </c>
      <c r="P313" t="s">
        <v>43</v>
      </c>
      <c r="Q313">
        <v>3000</v>
      </c>
      <c r="R313" t="s">
        <v>261</v>
      </c>
      <c r="S313">
        <v>3941</v>
      </c>
      <c r="T313" t="s">
        <v>352</v>
      </c>
      <c r="U313">
        <v>0</v>
      </c>
      <c r="V313" t="s">
        <v>46</v>
      </c>
      <c r="W313" s="8">
        <v>14262053.539999999</v>
      </c>
      <c r="X313" s="8">
        <v>10000000</v>
      </c>
      <c r="Y313" s="8">
        <v>13115562.76</v>
      </c>
      <c r="Z313" s="8">
        <v>13115562.76</v>
      </c>
      <c r="AA313" s="8">
        <v>13115562.76</v>
      </c>
      <c r="AB313" s="8">
        <f t="shared" si="34"/>
        <v>0</v>
      </c>
      <c r="AC313" s="8">
        <v>13115562.76</v>
      </c>
      <c r="AD313" s="12">
        <v>11990186.529999999</v>
      </c>
      <c r="AE313" s="12">
        <v>1146490.7799999993</v>
      </c>
      <c r="AF313" s="8">
        <v>0</v>
      </c>
      <c r="AG313" s="8">
        <v>0</v>
      </c>
      <c r="AH313" s="8">
        <v>0</v>
      </c>
      <c r="AI313" s="10">
        <f t="shared" si="33"/>
        <v>14262053.539999999</v>
      </c>
    </row>
    <row r="314" spans="1:35" ht="14.65" hidden="1" customHeight="1" x14ac:dyDescent="0.3">
      <c r="A314" t="str">
        <f t="shared" si="32"/>
        <v>1.1-00-2104_218011_212039410</v>
      </c>
      <c r="B314" t="s">
        <v>32</v>
      </c>
      <c r="C314" s="7" t="s">
        <v>33</v>
      </c>
      <c r="D314" s="34" t="s">
        <v>486</v>
      </c>
      <c r="E314" t="s">
        <v>34</v>
      </c>
      <c r="F314" t="s">
        <v>35</v>
      </c>
      <c r="G314" t="s">
        <v>36</v>
      </c>
      <c r="H314" t="s">
        <v>37</v>
      </c>
      <c r="I314" t="s">
        <v>104</v>
      </c>
      <c r="J314" t="s">
        <v>105</v>
      </c>
      <c r="K314">
        <v>8</v>
      </c>
      <c r="L314" t="s">
        <v>40</v>
      </c>
      <c r="M314">
        <v>20</v>
      </c>
      <c r="N314" t="s">
        <v>106</v>
      </c>
      <c r="O314" t="s">
        <v>107</v>
      </c>
      <c r="P314" t="s">
        <v>108</v>
      </c>
      <c r="Q314">
        <v>3000</v>
      </c>
      <c r="R314" t="s">
        <v>261</v>
      </c>
      <c r="S314">
        <v>3941</v>
      </c>
      <c r="T314" t="s">
        <v>352</v>
      </c>
      <c r="U314">
        <v>0</v>
      </c>
      <c r="V314" t="s">
        <v>46</v>
      </c>
      <c r="W314" s="8">
        <v>268917</v>
      </c>
      <c r="X314" s="8">
        <v>0</v>
      </c>
      <c r="Y314" s="8">
        <v>268917</v>
      </c>
      <c r="Z314" s="8">
        <v>268917</v>
      </c>
      <c r="AA314" s="8">
        <v>268917</v>
      </c>
      <c r="AB314" s="8">
        <f t="shared" si="34"/>
        <v>0</v>
      </c>
      <c r="AC314" s="8">
        <v>268917</v>
      </c>
      <c r="AD314" s="8">
        <v>268917</v>
      </c>
      <c r="AE314" s="9">
        <v>0</v>
      </c>
      <c r="AF314" s="8">
        <v>0</v>
      </c>
      <c r="AG314" s="8">
        <v>0</v>
      </c>
      <c r="AH314" s="8">
        <v>0</v>
      </c>
      <c r="AI314" s="10">
        <f t="shared" si="33"/>
        <v>268917</v>
      </c>
    </row>
    <row r="315" spans="1:35" ht="14.65" hidden="1" customHeight="1" x14ac:dyDescent="0.3">
      <c r="A315" t="str">
        <f t="shared" si="32"/>
        <v>1.1-00-2104_218011_212039420</v>
      </c>
      <c r="B315" t="s">
        <v>32</v>
      </c>
      <c r="C315" s="7" t="s">
        <v>33</v>
      </c>
      <c r="D315" s="34" t="s">
        <v>486</v>
      </c>
      <c r="E315" t="s">
        <v>34</v>
      </c>
      <c r="F315" t="s">
        <v>35</v>
      </c>
      <c r="G315" t="s">
        <v>36</v>
      </c>
      <c r="H315" t="s">
        <v>37</v>
      </c>
      <c r="I315" t="s">
        <v>104</v>
      </c>
      <c r="J315" t="s">
        <v>105</v>
      </c>
      <c r="K315">
        <v>8</v>
      </c>
      <c r="L315" t="s">
        <v>40</v>
      </c>
      <c r="M315">
        <v>20</v>
      </c>
      <c r="N315" t="s">
        <v>106</v>
      </c>
      <c r="O315" t="s">
        <v>107</v>
      </c>
      <c r="P315" t="s">
        <v>108</v>
      </c>
      <c r="Q315">
        <v>3000</v>
      </c>
      <c r="R315" t="s">
        <v>261</v>
      </c>
      <c r="S315">
        <v>3942</v>
      </c>
      <c r="T315" t="s">
        <v>353</v>
      </c>
      <c r="U315">
        <v>0</v>
      </c>
      <c r="V315" t="s">
        <v>46</v>
      </c>
      <c r="W315" s="8">
        <v>227205.08</v>
      </c>
      <c r="X315" s="8">
        <v>300000</v>
      </c>
      <c r="Y315" s="8">
        <v>228676.58</v>
      </c>
      <c r="Z315" s="8">
        <v>228676.58</v>
      </c>
      <c r="AA315" s="8">
        <v>228676.58</v>
      </c>
      <c r="AB315" s="8">
        <f t="shared" si="34"/>
        <v>0</v>
      </c>
      <c r="AC315" s="8">
        <v>226540.01</v>
      </c>
      <c r="AD315" s="16">
        <v>207277.96</v>
      </c>
      <c r="AE315" s="16">
        <v>-1471.5</v>
      </c>
      <c r="AF315" s="8">
        <v>0</v>
      </c>
      <c r="AG315" s="8">
        <v>1471.5</v>
      </c>
      <c r="AH315" s="8">
        <v>0</v>
      </c>
      <c r="AI315" s="10">
        <f t="shared" si="33"/>
        <v>228676.58</v>
      </c>
    </row>
    <row r="316" spans="1:35" ht="14.65" hidden="1" customHeight="1" x14ac:dyDescent="0.3">
      <c r="A316" t="str">
        <f t="shared" si="32"/>
        <v>1.1-00-2104_218011_212039510</v>
      </c>
      <c r="B316" t="s">
        <v>32</v>
      </c>
      <c r="C316" s="7" t="s">
        <v>33</v>
      </c>
      <c r="D316" s="34" t="s">
        <v>486</v>
      </c>
      <c r="E316" t="s">
        <v>34</v>
      </c>
      <c r="F316" t="s">
        <v>35</v>
      </c>
      <c r="G316" t="s">
        <v>36</v>
      </c>
      <c r="H316" t="s">
        <v>37</v>
      </c>
      <c r="I316" t="s">
        <v>104</v>
      </c>
      <c r="J316" t="s">
        <v>105</v>
      </c>
      <c r="K316">
        <v>8</v>
      </c>
      <c r="L316" t="s">
        <v>40</v>
      </c>
      <c r="M316">
        <v>20</v>
      </c>
      <c r="N316" t="s">
        <v>106</v>
      </c>
      <c r="O316" t="s">
        <v>107</v>
      </c>
      <c r="P316" t="s">
        <v>108</v>
      </c>
      <c r="Q316">
        <v>3000</v>
      </c>
      <c r="R316" t="s">
        <v>261</v>
      </c>
      <c r="S316">
        <v>3951</v>
      </c>
      <c r="T316" t="s">
        <v>354</v>
      </c>
      <c r="U316">
        <v>0</v>
      </c>
      <c r="V316" t="s">
        <v>46</v>
      </c>
      <c r="W316" s="8">
        <v>0</v>
      </c>
      <c r="X316" s="8">
        <v>300000</v>
      </c>
      <c r="Y316" s="8">
        <v>0</v>
      </c>
      <c r="Z316" s="8">
        <v>0</v>
      </c>
      <c r="AA316" s="8">
        <v>0</v>
      </c>
      <c r="AB316" s="8">
        <f t="shared" si="34"/>
        <v>0</v>
      </c>
      <c r="AC316" s="8">
        <v>0</v>
      </c>
      <c r="AD316" s="8">
        <v>0</v>
      </c>
      <c r="AE316" s="9">
        <v>0</v>
      </c>
      <c r="AF316" s="8">
        <v>0</v>
      </c>
      <c r="AG316" s="8">
        <v>0</v>
      </c>
      <c r="AH316" s="8">
        <v>0</v>
      </c>
      <c r="AI316" s="10">
        <f t="shared" si="33"/>
        <v>0</v>
      </c>
    </row>
    <row r="317" spans="1:35" ht="14.65" hidden="1" customHeight="1" x14ac:dyDescent="0.3">
      <c r="A317" t="str">
        <f t="shared" si="32"/>
        <v>1.1-00-2108_213022_214039610</v>
      </c>
      <c r="B317" t="s">
        <v>32</v>
      </c>
      <c r="C317" s="7" t="s">
        <v>33</v>
      </c>
      <c r="D317" s="34" t="s">
        <v>486</v>
      </c>
      <c r="E317" t="s">
        <v>134</v>
      </c>
      <c r="F317" t="s">
        <v>135</v>
      </c>
      <c r="G317" t="s">
        <v>111</v>
      </c>
      <c r="H317" t="s">
        <v>112</v>
      </c>
      <c r="I317" t="s">
        <v>136</v>
      </c>
      <c r="J317" t="s">
        <v>137</v>
      </c>
      <c r="K317">
        <v>3</v>
      </c>
      <c r="L317" t="s">
        <v>138</v>
      </c>
      <c r="M317">
        <v>40</v>
      </c>
      <c r="N317" t="s">
        <v>267</v>
      </c>
      <c r="O317" t="s">
        <v>140</v>
      </c>
      <c r="P317" t="s">
        <v>141</v>
      </c>
      <c r="Q317">
        <v>3000</v>
      </c>
      <c r="R317" t="s">
        <v>261</v>
      </c>
      <c r="S317">
        <v>3961</v>
      </c>
      <c r="T317" t="s">
        <v>355</v>
      </c>
      <c r="U317">
        <v>0</v>
      </c>
      <c r="V317" t="s">
        <v>46</v>
      </c>
      <c r="W317" s="8">
        <v>8557.5</v>
      </c>
      <c r="X317" s="8">
        <v>0</v>
      </c>
      <c r="Y317" s="8">
        <v>8557.5</v>
      </c>
      <c r="Z317" s="8">
        <v>8557.5</v>
      </c>
      <c r="AA317" s="8">
        <v>8557.5</v>
      </c>
      <c r="AB317" s="8">
        <f t="shared" si="34"/>
        <v>0</v>
      </c>
      <c r="AC317" s="8">
        <v>8557.5</v>
      </c>
      <c r="AD317" s="8">
        <v>8557.5</v>
      </c>
      <c r="AE317" s="9">
        <v>0</v>
      </c>
      <c r="AF317" s="8">
        <v>0</v>
      </c>
      <c r="AG317" s="8">
        <v>0</v>
      </c>
      <c r="AH317" s="8">
        <v>0</v>
      </c>
      <c r="AI317" s="10">
        <f t="shared" si="33"/>
        <v>8557.5</v>
      </c>
    </row>
    <row r="318" spans="1:35" ht="14.65" hidden="1" customHeight="1" x14ac:dyDescent="0.3">
      <c r="A318" t="str">
        <f t="shared" si="32"/>
        <v>1.1-00-2108_213022_214139620</v>
      </c>
      <c r="B318" t="s">
        <v>32</v>
      </c>
      <c r="C318" s="7" t="s">
        <v>33</v>
      </c>
      <c r="D318" s="34" t="s">
        <v>486</v>
      </c>
      <c r="E318" t="s">
        <v>134</v>
      </c>
      <c r="F318" t="s">
        <v>135</v>
      </c>
      <c r="G318" t="s">
        <v>111</v>
      </c>
      <c r="H318" t="s">
        <v>112</v>
      </c>
      <c r="I318" t="s">
        <v>136</v>
      </c>
      <c r="J318" t="s">
        <v>137</v>
      </c>
      <c r="K318">
        <v>3</v>
      </c>
      <c r="L318" t="s">
        <v>138</v>
      </c>
      <c r="M318">
        <v>41</v>
      </c>
      <c r="N318" t="s">
        <v>139</v>
      </c>
      <c r="O318" t="s">
        <v>140</v>
      </c>
      <c r="P318" t="s">
        <v>141</v>
      </c>
      <c r="Q318">
        <v>3000</v>
      </c>
      <c r="R318" t="s">
        <v>261</v>
      </c>
      <c r="S318">
        <v>3962</v>
      </c>
      <c r="T318" t="s">
        <v>368</v>
      </c>
      <c r="U318">
        <v>0</v>
      </c>
      <c r="V318" t="s">
        <v>46</v>
      </c>
      <c r="W318" s="8">
        <v>0</v>
      </c>
      <c r="X318" s="8">
        <v>120000</v>
      </c>
      <c r="Y318" s="8">
        <v>0</v>
      </c>
      <c r="Z318" s="8">
        <v>0</v>
      </c>
      <c r="AA318" s="8">
        <v>0</v>
      </c>
      <c r="AB318" s="8">
        <f t="shared" si="34"/>
        <v>0</v>
      </c>
      <c r="AC318" s="8">
        <v>0</v>
      </c>
      <c r="AD318" s="8">
        <v>0</v>
      </c>
      <c r="AE318" s="9">
        <v>0</v>
      </c>
      <c r="AF318" s="8">
        <v>0</v>
      </c>
      <c r="AG318" s="8">
        <v>0</v>
      </c>
      <c r="AH318" s="8">
        <v>0</v>
      </c>
      <c r="AI318" s="10">
        <f t="shared" si="33"/>
        <v>0</v>
      </c>
    </row>
    <row r="319" spans="1:35" ht="14.65" hidden="1" customHeight="1" x14ac:dyDescent="0.3">
      <c r="A319" t="str">
        <f t="shared" si="32"/>
        <v>1.1-00-2105_218012_212139620</v>
      </c>
      <c r="B319" t="s">
        <v>32</v>
      </c>
      <c r="C319" s="7" t="s">
        <v>33</v>
      </c>
      <c r="D319" s="34" t="s">
        <v>486</v>
      </c>
      <c r="E319" t="s">
        <v>34</v>
      </c>
      <c r="F319" t="s">
        <v>35</v>
      </c>
      <c r="G319" t="s">
        <v>36</v>
      </c>
      <c r="H319" t="s">
        <v>37</v>
      </c>
      <c r="I319" t="s">
        <v>38</v>
      </c>
      <c r="J319" t="s">
        <v>39</v>
      </c>
      <c r="K319">
        <v>8</v>
      </c>
      <c r="L319" t="s">
        <v>40</v>
      </c>
      <c r="M319">
        <v>21</v>
      </c>
      <c r="N319" t="s">
        <v>150</v>
      </c>
      <c r="O319" t="s">
        <v>42</v>
      </c>
      <c r="P319" t="s">
        <v>43</v>
      </c>
      <c r="Q319">
        <v>3000</v>
      </c>
      <c r="R319" t="s">
        <v>261</v>
      </c>
      <c r="S319">
        <v>3962</v>
      </c>
      <c r="T319" t="s">
        <v>368</v>
      </c>
      <c r="U319">
        <v>0</v>
      </c>
      <c r="V319" t="s">
        <v>46</v>
      </c>
      <c r="W319" s="8">
        <v>19489.25</v>
      </c>
      <c r="X319" s="8">
        <v>20000</v>
      </c>
      <c r="Y319" s="8">
        <v>19489.25</v>
      </c>
      <c r="Z319" s="8">
        <v>19489.25</v>
      </c>
      <c r="AA319" s="8">
        <v>19489.25</v>
      </c>
      <c r="AB319" s="8">
        <f t="shared" si="34"/>
        <v>0</v>
      </c>
      <c r="AC319" s="8">
        <v>19489.25</v>
      </c>
      <c r="AD319" s="8">
        <v>19489.25</v>
      </c>
      <c r="AE319" s="9">
        <v>0</v>
      </c>
      <c r="AF319" s="8">
        <v>0</v>
      </c>
      <c r="AG319" s="8">
        <v>0</v>
      </c>
      <c r="AH319" s="8">
        <v>0</v>
      </c>
      <c r="AI319" s="10">
        <f t="shared" si="33"/>
        <v>19489.25</v>
      </c>
    </row>
    <row r="320" spans="1:35" ht="14.65" hidden="1" customHeight="1" x14ac:dyDescent="0.3">
      <c r="A320" t="str">
        <f t="shared" ref="A320:A321" si="35">CONCATENATE(B320,I320,K320,O320,M320,S320,U320)</f>
        <v>1.1-00-2113_218031_215342110</v>
      </c>
      <c r="B320" t="s">
        <v>32</v>
      </c>
      <c r="C320" s="7" t="s">
        <v>33</v>
      </c>
      <c r="D320" s="34" t="s">
        <v>486</v>
      </c>
      <c r="E320" t="s">
        <v>373</v>
      </c>
      <c r="F320" t="s">
        <v>374</v>
      </c>
      <c r="G320" t="s">
        <v>111</v>
      </c>
      <c r="H320" t="s">
        <v>112</v>
      </c>
      <c r="I320" t="s">
        <v>375</v>
      </c>
      <c r="J320" t="s">
        <v>376</v>
      </c>
      <c r="K320">
        <v>8</v>
      </c>
      <c r="L320" t="s">
        <v>40</v>
      </c>
      <c r="M320">
        <v>53</v>
      </c>
      <c r="N320" t="s">
        <v>377</v>
      </c>
      <c r="O320" t="s">
        <v>378</v>
      </c>
      <c r="P320" t="s">
        <v>379</v>
      </c>
      <c r="Q320">
        <v>4000</v>
      </c>
      <c r="R320" t="s">
        <v>380</v>
      </c>
      <c r="S320">
        <v>4211</v>
      </c>
      <c r="T320" t="s">
        <v>381</v>
      </c>
      <c r="U320">
        <v>0</v>
      </c>
      <c r="V320" t="s">
        <v>46</v>
      </c>
      <c r="W320" s="8">
        <v>4000000</v>
      </c>
      <c r="X320" s="8">
        <v>4000000</v>
      </c>
      <c r="Y320" s="8">
        <v>4490773.7</v>
      </c>
      <c r="Z320" s="8">
        <v>4490773.7</v>
      </c>
      <c r="AA320" s="8">
        <v>4461114</v>
      </c>
      <c r="AB320" s="8">
        <f t="shared" ref="AB320:AB332" si="36">Z320-AA320</f>
        <v>29659.700000000186</v>
      </c>
      <c r="AC320" s="8">
        <v>4461114</v>
      </c>
      <c r="AD320" s="16">
        <v>4461114</v>
      </c>
      <c r="AE320" s="16">
        <v>-490773.70000000019</v>
      </c>
      <c r="AF320" s="11">
        <v>0</v>
      </c>
      <c r="AG320" s="11">
        <v>2096877.2800000003</v>
      </c>
      <c r="AH320" s="8">
        <v>0</v>
      </c>
      <c r="AI320" s="10">
        <f t="shared" ref="AI320:AI372" si="37">W320-AF320+AG320+AH320</f>
        <v>6096877.2800000003</v>
      </c>
    </row>
    <row r="321" spans="1:35" ht="14.65" hidden="1" customHeight="1" x14ac:dyDescent="0.3">
      <c r="A321" t="str">
        <f t="shared" si="35"/>
        <v>1.1-00-2110_219026_214842110</v>
      </c>
      <c r="B321" t="s">
        <v>32</v>
      </c>
      <c r="C321" s="7" t="s">
        <v>33</v>
      </c>
      <c r="D321" s="34" t="s">
        <v>486</v>
      </c>
      <c r="E321" t="s">
        <v>345</v>
      </c>
      <c r="F321" t="s">
        <v>346</v>
      </c>
      <c r="G321" t="s">
        <v>111</v>
      </c>
      <c r="H321" t="s">
        <v>112</v>
      </c>
      <c r="I321" t="s">
        <v>382</v>
      </c>
      <c r="J321" t="s">
        <v>383</v>
      </c>
      <c r="K321">
        <v>9</v>
      </c>
      <c r="L321" t="s">
        <v>129</v>
      </c>
      <c r="M321">
        <v>48</v>
      </c>
      <c r="N321" t="s">
        <v>347</v>
      </c>
      <c r="O321" t="s">
        <v>384</v>
      </c>
      <c r="P321" t="s">
        <v>383</v>
      </c>
      <c r="Q321">
        <v>4000</v>
      </c>
      <c r="R321" t="s">
        <v>380</v>
      </c>
      <c r="S321">
        <v>4211</v>
      </c>
      <c r="T321" t="s">
        <v>381</v>
      </c>
      <c r="U321">
        <v>0</v>
      </c>
      <c r="V321" t="s">
        <v>46</v>
      </c>
      <c r="W321" s="8">
        <v>29990000</v>
      </c>
      <c r="X321" s="8">
        <v>30000000</v>
      </c>
      <c r="Y321" s="8">
        <v>25010455.390000001</v>
      </c>
      <c r="Z321" s="8">
        <v>25010455.390000001</v>
      </c>
      <c r="AA321" s="8">
        <v>25010455.390000001</v>
      </c>
      <c r="AB321" s="8">
        <f t="shared" si="36"/>
        <v>0</v>
      </c>
      <c r="AC321" s="8">
        <v>25010455.390000001</v>
      </c>
      <c r="AD321" s="16">
        <v>25010455.390000001</v>
      </c>
      <c r="AE321" s="16">
        <v>4979544.6099999994</v>
      </c>
      <c r="AF321" s="11">
        <v>4979544.6100000003</v>
      </c>
      <c r="AG321" s="11">
        <v>0</v>
      </c>
      <c r="AH321" s="8">
        <v>0</v>
      </c>
      <c r="AI321" s="10">
        <f t="shared" si="37"/>
        <v>25010455.390000001</v>
      </c>
    </row>
    <row r="322" spans="1:35" ht="14.65" hidden="1" customHeight="1" x14ac:dyDescent="0.3">
      <c r="A322" t="str">
        <f t="shared" ref="A322:A385" si="38">CONCATENATE(B322,I322,K322,O322,M322,S322,U322)</f>
        <v>1.1-00-2115_211033_215542110</v>
      </c>
      <c r="B322" t="s">
        <v>32</v>
      </c>
      <c r="C322" s="7" t="s">
        <v>33</v>
      </c>
      <c r="D322" s="34" t="s">
        <v>486</v>
      </c>
      <c r="E322" t="s">
        <v>164</v>
      </c>
      <c r="F322" t="s">
        <v>165</v>
      </c>
      <c r="G322" t="s">
        <v>111</v>
      </c>
      <c r="H322" t="s">
        <v>112</v>
      </c>
      <c r="I322" t="s">
        <v>385</v>
      </c>
      <c r="J322" t="s">
        <v>386</v>
      </c>
      <c r="K322">
        <v>1</v>
      </c>
      <c r="L322" t="s">
        <v>70</v>
      </c>
      <c r="M322">
        <v>55</v>
      </c>
      <c r="N322" t="s">
        <v>387</v>
      </c>
      <c r="O322" t="s">
        <v>388</v>
      </c>
      <c r="P322" t="s">
        <v>389</v>
      </c>
      <c r="Q322">
        <v>4000</v>
      </c>
      <c r="R322" t="s">
        <v>380</v>
      </c>
      <c r="S322">
        <v>4211</v>
      </c>
      <c r="T322" t="s">
        <v>381</v>
      </c>
      <c r="U322">
        <v>0</v>
      </c>
      <c r="V322" t="s">
        <v>46</v>
      </c>
      <c r="W322" s="8">
        <v>6237094</v>
      </c>
      <c r="X322" s="8">
        <v>5000000</v>
      </c>
      <c r="Y322" s="8">
        <v>5616368.75</v>
      </c>
      <c r="Z322" s="8">
        <v>5616368.75</v>
      </c>
      <c r="AA322" s="8">
        <v>5616368.75</v>
      </c>
      <c r="AB322" s="8">
        <f t="shared" si="36"/>
        <v>0</v>
      </c>
      <c r="AC322" s="8">
        <v>5616368.75</v>
      </c>
      <c r="AD322" s="8">
        <v>5616368.75</v>
      </c>
      <c r="AE322" s="16">
        <v>620725.25</v>
      </c>
      <c r="AF322" s="8">
        <v>0</v>
      </c>
      <c r="AG322" s="8">
        <v>0</v>
      </c>
      <c r="AH322" s="8">
        <v>0</v>
      </c>
      <c r="AI322" s="10">
        <f t="shared" si="37"/>
        <v>6237094</v>
      </c>
    </row>
    <row r="323" spans="1:35" ht="14.65" hidden="1" customHeight="1" x14ac:dyDescent="0.3">
      <c r="A323" t="str">
        <f t="shared" si="38"/>
        <v>1.1-00-2111_212029_215142110</v>
      </c>
      <c r="B323" t="s">
        <v>32</v>
      </c>
      <c r="C323" s="7" t="s">
        <v>33</v>
      </c>
      <c r="D323" s="34" t="s">
        <v>486</v>
      </c>
      <c r="E323" t="s">
        <v>34</v>
      </c>
      <c r="F323" t="s">
        <v>35</v>
      </c>
      <c r="G323" t="s">
        <v>125</v>
      </c>
      <c r="H323" t="s">
        <v>126</v>
      </c>
      <c r="I323" t="s">
        <v>210</v>
      </c>
      <c r="J323" t="s">
        <v>211</v>
      </c>
      <c r="K323">
        <v>2</v>
      </c>
      <c r="L323" t="s">
        <v>91</v>
      </c>
      <c r="M323">
        <v>51</v>
      </c>
      <c r="N323" t="s">
        <v>212</v>
      </c>
      <c r="O323" t="s">
        <v>213</v>
      </c>
      <c r="P323" t="s">
        <v>214</v>
      </c>
      <c r="Q323">
        <v>4000</v>
      </c>
      <c r="R323" t="s">
        <v>380</v>
      </c>
      <c r="S323">
        <v>4211</v>
      </c>
      <c r="T323" t="s">
        <v>381</v>
      </c>
      <c r="U323">
        <v>0</v>
      </c>
      <c r="V323" t="s">
        <v>46</v>
      </c>
      <c r="W323" s="8">
        <v>1286112.99</v>
      </c>
      <c r="X323" s="8">
        <v>1286112.99</v>
      </c>
      <c r="Y323" s="8">
        <v>817313</v>
      </c>
      <c r="Z323" s="8">
        <v>817313</v>
      </c>
      <c r="AA323" s="8">
        <v>817313</v>
      </c>
      <c r="AB323" s="8">
        <f t="shared" si="36"/>
        <v>0</v>
      </c>
      <c r="AC323" s="8">
        <v>817313</v>
      </c>
      <c r="AD323" s="12">
        <v>817313</v>
      </c>
      <c r="AE323" s="12">
        <v>468799.99</v>
      </c>
      <c r="AF323" s="8">
        <v>0</v>
      </c>
      <c r="AG323" s="8">
        <v>0</v>
      </c>
      <c r="AH323" s="8">
        <v>0</v>
      </c>
      <c r="AI323" s="10">
        <f t="shared" si="37"/>
        <v>1286112.99</v>
      </c>
    </row>
    <row r="324" spans="1:35" ht="14.65" hidden="1" customHeight="1" x14ac:dyDescent="0.3">
      <c r="A324" t="str">
        <f t="shared" si="38"/>
        <v>1.1-00-2104_218011_212042110</v>
      </c>
      <c r="B324" t="s">
        <v>32</v>
      </c>
      <c r="C324" s="7" t="s">
        <v>33</v>
      </c>
      <c r="D324" s="34" t="s">
        <v>486</v>
      </c>
      <c r="E324" t="s">
        <v>34</v>
      </c>
      <c r="F324" t="s">
        <v>35</v>
      </c>
      <c r="G324" t="s">
        <v>36</v>
      </c>
      <c r="H324" t="s">
        <v>37</v>
      </c>
      <c r="I324" t="s">
        <v>104</v>
      </c>
      <c r="J324" t="s">
        <v>105</v>
      </c>
      <c r="K324">
        <v>8</v>
      </c>
      <c r="L324" t="s">
        <v>40</v>
      </c>
      <c r="M324">
        <v>20</v>
      </c>
      <c r="N324" t="s">
        <v>106</v>
      </c>
      <c r="O324" t="s">
        <v>107</v>
      </c>
      <c r="P324" t="s">
        <v>108</v>
      </c>
      <c r="Q324">
        <v>4000</v>
      </c>
      <c r="R324" t="s">
        <v>380</v>
      </c>
      <c r="S324">
        <v>4211</v>
      </c>
      <c r="T324" t="s">
        <v>381</v>
      </c>
      <c r="U324">
        <v>0</v>
      </c>
      <c r="V324" t="s">
        <v>46</v>
      </c>
      <c r="W324" s="8">
        <v>2200000</v>
      </c>
      <c r="X324" s="8">
        <v>2200000</v>
      </c>
      <c r="Y324" s="8">
        <v>2105566.7599999998</v>
      </c>
      <c r="Z324" s="8">
        <v>2105566.7599999998</v>
      </c>
      <c r="AA324" s="8">
        <v>2105566.7599999998</v>
      </c>
      <c r="AB324" s="8">
        <f t="shared" si="36"/>
        <v>0</v>
      </c>
      <c r="AC324" s="8">
        <v>2105566.7599999998</v>
      </c>
      <c r="AD324" s="16">
        <v>2105566.7599999998</v>
      </c>
      <c r="AE324" s="16">
        <v>94433.240000000224</v>
      </c>
      <c r="AF324" s="8">
        <v>94433.24</v>
      </c>
      <c r="AG324" s="8">
        <v>0</v>
      </c>
      <c r="AH324" s="8">
        <v>0</v>
      </c>
      <c r="AI324" s="10">
        <f t="shared" si="37"/>
        <v>2105566.7599999998</v>
      </c>
    </row>
    <row r="325" spans="1:35" ht="14.65" hidden="1" customHeight="1" x14ac:dyDescent="0.3">
      <c r="A325" t="str">
        <f t="shared" si="38"/>
        <v>1.1-00-2114_218032_215442110</v>
      </c>
      <c r="B325" t="s">
        <v>32</v>
      </c>
      <c r="C325" s="7" t="s">
        <v>33</v>
      </c>
      <c r="D325" s="34" t="s">
        <v>486</v>
      </c>
      <c r="E325" t="s">
        <v>34</v>
      </c>
      <c r="F325" t="s">
        <v>35</v>
      </c>
      <c r="G325" t="s">
        <v>111</v>
      </c>
      <c r="H325" t="s">
        <v>112</v>
      </c>
      <c r="I325" t="s">
        <v>391</v>
      </c>
      <c r="J325" t="s">
        <v>392</v>
      </c>
      <c r="K325">
        <v>8</v>
      </c>
      <c r="L325" t="s">
        <v>40</v>
      </c>
      <c r="M325">
        <v>54</v>
      </c>
      <c r="N325" t="s">
        <v>393</v>
      </c>
      <c r="O325" t="s">
        <v>394</v>
      </c>
      <c r="P325" t="s">
        <v>395</v>
      </c>
      <c r="Q325">
        <v>4000</v>
      </c>
      <c r="R325" t="s">
        <v>380</v>
      </c>
      <c r="S325">
        <v>4211</v>
      </c>
      <c r="T325" t="s">
        <v>381</v>
      </c>
      <c r="U325">
        <v>0</v>
      </c>
      <c r="V325" t="s">
        <v>46</v>
      </c>
      <c r="W325" s="8">
        <v>10000000</v>
      </c>
      <c r="X325" s="8">
        <v>7000000</v>
      </c>
      <c r="Y325" s="8">
        <v>9999999.9600000009</v>
      </c>
      <c r="Z325" s="8">
        <v>9999999.9600000009</v>
      </c>
      <c r="AA325" s="8">
        <v>9999999.9600000009</v>
      </c>
      <c r="AB325" s="8">
        <f t="shared" si="36"/>
        <v>0</v>
      </c>
      <c r="AC325" s="8">
        <v>9999999.9600000009</v>
      </c>
      <c r="AD325" s="8">
        <v>9999999.9600000009</v>
      </c>
      <c r="AE325" s="9">
        <v>3.9999999105930328E-2</v>
      </c>
      <c r="AF325" s="8">
        <v>0</v>
      </c>
      <c r="AG325" s="8">
        <v>0</v>
      </c>
      <c r="AH325" s="8">
        <v>0</v>
      </c>
      <c r="AI325" s="10">
        <f t="shared" si="37"/>
        <v>10000000</v>
      </c>
    </row>
    <row r="326" spans="1:35" ht="14.65" hidden="1" customHeight="1" x14ac:dyDescent="0.3">
      <c r="A326" t="str">
        <f t="shared" si="38"/>
        <v>1.1-00-2116_219034_215642110</v>
      </c>
      <c r="B326" t="s">
        <v>32</v>
      </c>
      <c r="C326" s="7" t="s">
        <v>33</v>
      </c>
      <c r="D326" s="34" t="s">
        <v>486</v>
      </c>
      <c r="E326" t="s">
        <v>396</v>
      </c>
      <c r="F326" t="s">
        <v>397</v>
      </c>
      <c r="G326" t="s">
        <v>398</v>
      </c>
      <c r="H326" t="s">
        <v>399</v>
      </c>
      <c r="I326" t="s">
        <v>400</v>
      </c>
      <c r="J326" t="s">
        <v>401</v>
      </c>
      <c r="K326">
        <v>9</v>
      </c>
      <c r="L326" t="s">
        <v>129</v>
      </c>
      <c r="M326">
        <v>56</v>
      </c>
      <c r="N326" t="s">
        <v>402</v>
      </c>
      <c r="O326" t="s">
        <v>403</v>
      </c>
      <c r="P326" t="s">
        <v>404</v>
      </c>
      <c r="Q326">
        <v>4000</v>
      </c>
      <c r="R326" t="s">
        <v>380</v>
      </c>
      <c r="S326">
        <v>4211</v>
      </c>
      <c r="T326" t="s">
        <v>381</v>
      </c>
      <c r="U326">
        <v>0</v>
      </c>
      <c r="V326" t="s">
        <v>46</v>
      </c>
      <c r="W326" s="8">
        <v>15000000</v>
      </c>
      <c r="X326" s="8">
        <v>15000000</v>
      </c>
      <c r="Y326" s="8">
        <v>15000000</v>
      </c>
      <c r="Z326" s="8">
        <v>15000000</v>
      </c>
      <c r="AA326" s="8">
        <v>15000000</v>
      </c>
      <c r="AB326" s="8">
        <f t="shared" si="36"/>
        <v>0</v>
      </c>
      <c r="AC326" s="8">
        <v>15000000</v>
      </c>
      <c r="AD326" s="8">
        <v>15000000</v>
      </c>
      <c r="AE326" s="9">
        <v>0</v>
      </c>
      <c r="AF326" s="8">
        <v>0</v>
      </c>
      <c r="AG326" s="8">
        <v>0</v>
      </c>
      <c r="AH326" s="8">
        <v>0</v>
      </c>
      <c r="AI326" s="10">
        <f t="shared" si="37"/>
        <v>15000000</v>
      </c>
    </row>
    <row r="327" spans="1:35" ht="14.65" hidden="1" customHeight="1" x14ac:dyDescent="0.3">
      <c r="A327" t="str">
        <f t="shared" si="38"/>
        <v>1.1-00-2112_211030_215242110</v>
      </c>
      <c r="B327" t="s">
        <v>32</v>
      </c>
      <c r="C327" s="7" t="s">
        <v>33</v>
      </c>
      <c r="D327" s="34" t="s">
        <v>486</v>
      </c>
      <c r="E327" t="s">
        <v>405</v>
      </c>
      <c r="F327" t="s">
        <v>406</v>
      </c>
      <c r="G327" t="s">
        <v>111</v>
      </c>
      <c r="H327" t="s">
        <v>112</v>
      </c>
      <c r="I327" t="s">
        <v>407</v>
      </c>
      <c r="J327" t="s">
        <v>408</v>
      </c>
      <c r="K327">
        <v>1</v>
      </c>
      <c r="L327" t="s">
        <v>70</v>
      </c>
      <c r="M327">
        <v>52</v>
      </c>
      <c r="N327" t="s">
        <v>408</v>
      </c>
      <c r="O327" t="s">
        <v>409</v>
      </c>
      <c r="P327" t="s">
        <v>410</v>
      </c>
      <c r="Q327">
        <v>4000</v>
      </c>
      <c r="R327" t="s">
        <v>380</v>
      </c>
      <c r="S327">
        <v>4211</v>
      </c>
      <c r="T327" t="s">
        <v>381</v>
      </c>
      <c r="U327">
        <v>0</v>
      </c>
      <c r="V327" t="s">
        <v>46</v>
      </c>
      <c r="W327" s="8">
        <v>59615914.649999999</v>
      </c>
      <c r="X327" s="8">
        <v>59615914.649999999</v>
      </c>
      <c r="Y327" s="8">
        <v>58921768.439999998</v>
      </c>
      <c r="Z327" s="8">
        <v>58921768.439999998</v>
      </c>
      <c r="AA327" s="8">
        <v>58921768.439999998</v>
      </c>
      <c r="AB327" s="8">
        <f t="shared" si="36"/>
        <v>0</v>
      </c>
      <c r="AC327" s="8">
        <v>58921768.439999998</v>
      </c>
      <c r="AD327" s="8">
        <v>58921768.439999998</v>
      </c>
      <c r="AE327" s="16">
        <v>694146.21000000089</v>
      </c>
      <c r="AF327" s="8">
        <v>0</v>
      </c>
      <c r="AG327" s="8">
        <v>0</v>
      </c>
      <c r="AH327" s="8">
        <v>0</v>
      </c>
      <c r="AI327" s="10">
        <f t="shared" si="37"/>
        <v>59615914.649999999</v>
      </c>
    </row>
    <row r="328" spans="1:35" ht="14.65" hidden="1" customHeight="1" x14ac:dyDescent="0.3">
      <c r="A328" t="str">
        <f t="shared" si="38"/>
        <v>1.1-00-2104_218011_212042510</v>
      </c>
      <c r="B328" t="s">
        <v>32</v>
      </c>
      <c r="C328" s="7" t="s">
        <v>33</v>
      </c>
      <c r="D328" s="34" t="s">
        <v>486</v>
      </c>
      <c r="E328" t="s">
        <v>34</v>
      </c>
      <c r="F328" t="s">
        <v>35</v>
      </c>
      <c r="G328" t="s">
        <v>36</v>
      </c>
      <c r="H328" t="s">
        <v>37</v>
      </c>
      <c r="I328" t="s">
        <v>104</v>
      </c>
      <c r="J328" t="s">
        <v>105</v>
      </c>
      <c r="K328">
        <v>8</v>
      </c>
      <c r="L328" t="s">
        <v>40</v>
      </c>
      <c r="M328">
        <v>20</v>
      </c>
      <c r="N328" t="s">
        <v>106</v>
      </c>
      <c r="O328" t="s">
        <v>107</v>
      </c>
      <c r="P328" t="s">
        <v>108</v>
      </c>
      <c r="Q328">
        <v>4000</v>
      </c>
      <c r="R328" t="s">
        <v>380</v>
      </c>
      <c r="S328">
        <v>4251</v>
      </c>
      <c r="T328" t="s">
        <v>411</v>
      </c>
      <c r="U328">
        <v>0</v>
      </c>
      <c r="V328" t="s">
        <v>46</v>
      </c>
      <c r="W328" s="8">
        <v>2980000</v>
      </c>
      <c r="X328" s="8">
        <v>3000000</v>
      </c>
      <c r="Y328" s="8">
        <v>753267</v>
      </c>
      <c r="Z328" s="8">
        <v>753267</v>
      </c>
      <c r="AA328" s="8">
        <v>753267</v>
      </c>
      <c r="AB328" s="8">
        <f t="shared" si="36"/>
        <v>0</v>
      </c>
      <c r="AC328" s="8">
        <v>753267</v>
      </c>
      <c r="AD328" s="12">
        <v>753267</v>
      </c>
      <c r="AE328" s="12">
        <v>2226733</v>
      </c>
      <c r="AF328" s="8">
        <v>0</v>
      </c>
      <c r="AG328" s="8">
        <v>0</v>
      </c>
      <c r="AH328" s="8">
        <v>0</v>
      </c>
      <c r="AI328" s="10">
        <f t="shared" si="37"/>
        <v>2980000</v>
      </c>
    </row>
    <row r="329" spans="1:35" ht="14.45" hidden="1" x14ac:dyDescent="0.3">
      <c r="A329" t="str">
        <f t="shared" si="38"/>
        <v>1.1-00-2109_217025_214743110</v>
      </c>
      <c r="B329" t="s">
        <v>32</v>
      </c>
      <c r="C329" s="7" t="s">
        <v>33</v>
      </c>
      <c r="D329" s="34" t="s">
        <v>486</v>
      </c>
      <c r="E329" t="s">
        <v>134</v>
      </c>
      <c r="F329" t="s">
        <v>135</v>
      </c>
      <c r="G329" t="s">
        <v>125</v>
      </c>
      <c r="H329" t="s">
        <v>126</v>
      </c>
      <c r="I329" t="s">
        <v>184</v>
      </c>
      <c r="J329" t="s">
        <v>185</v>
      </c>
      <c r="K329">
        <v>7</v>
      </c>
      <c r="L329" t="s">
        <v>186</v>
      </c>
      <c r="M329">
        <v>47</v>
      </c>
      <c r="N329" t="s">
        <v>412</v>
      </c>
      <c r="O329" t="s">
        <v>413</v>
      </c>
      <c r="P329" t="s">
        <v>414</v>
      </c>
      <c r="Q329">
        <v>4000</v>
      </c>
      <c r="R329" t="s">
        <v>380</v>
      </c>
      <c r="S329">
        <v>4311</v>
      </c>
      <c r="T329" t="s">
        <v>415</v>
      </c>
      <c r="U329">
        <v>0</v>
      </c>
      <c r="V329" t="s">
        <v>46</v>
      </c>
      <c r="W329" s="8">
        <v>400000</v>
      </c>
      <c r="X329" s="8">
        <v>400000</v>
      </c>
      <c r="Y329" s="8">
        <v>400000</v>
      </c>
      <c r="Z329" s="8">
        <v>400000</v>
      </c>
      <c r="AA329" s="8">
        <v>400000</v>
      </c>
      <c r="AB329" s="8">
        <f t="shared" si="36"/>
        <v>0</v>
      </c>
      <c r="AC329" s="8">
        <v>387200</v>
      </c>
      <c r="AD329" s="8">
        <v>380800</v>
      </c>
      <c r="AE329" s="9">
        <v>0</v>
      </c>
      <c r="AF329" s="8">
        <v>0</v>
      </c>
      <c r="AG329" s="8">
        <v>0</v>
      </c>
      <c r="AH329" s="8">
        <v>0</v>
      </c>
      <c r="AI329" s="10">
        <f t="shared" si="37"/>
        <v>400000</v>
      </c>
    </row>
    <row r="330" spans="1:35" ht="14.65" hidden="1" customHeight="1" x14ac:dyDescent="0.3">
      <c r="A330" t="str">
        <f t="shared" si="38"/>
        <v>1.1-00-2109_217024_214443110</v>
      </c>
      <c r="B330" t="s">
        <v>32</v>
      </c>
      <c r="C330" s="7" t="s">
        <v>33</v>
      </c>
      <c r="D330" s="34" t="s">
        <v>486</v>
      </c>
      <c r="E330" t="s">
        <v>182</v>
      </c>
      <c r="F330" t="s">
        <v>183</v>
      </c>
      <c r="G330" t="s">
        <v>125</v>
      </c>
      <c r="H330" t="s">
        <v>126</v>
      </c>
      <c r="I330" t="s">
        <v>184</v>
      </c>
      <c r="J330" t="s">
        <v>185</v>
      </c>
      <c r="K330">
        <v>7</v>
      </c>
      <c r="L330" t="s">
        <v>186</v>
      </c>
      <c r="M330">
        <v>44</v>
      </c>
      <c r="N330" t="s">
        <v>416</v>
      </c>
      <c r="O330" t="s">
        <v>233</v>
      </c>
      <c r="P330" t="s">
        <v>234</v>
      </c>
      <c r="Q330">
        <v>4000</v>
      </c>
      <c r="R330" t="s">
        <v>380</v>
      </c>
      <c r="S330">
        <v>4311</v>
      </c>
      <c r="T330" t="s">
        <v>415</v>
      </c>
      <c r="U330">
        <v>0</v>
      </c>
      <c r="V330" t="s">
        <v>46</v>
      </c>
      <c r="W330" s="8">
        <v>1800000</v>
      </c>
      <c r="X330" s="8">
        <v>2000000</v>
      </c>
      <c r="Y330" s="8">
        <v>1800000</v>
      </c>
      <c r="Z330" s="8">
        <v>1800000</v>
      </c>
      <c r="AA330" s="8">
        <v>1800000</v>
      </c>
      <c r="AB330" s="8">
        <f t="shared" si="36"/>
        <v>0</v>
      </c>
      <c r="AC330" s="8">
        <v>1800000</v>
      </c>
      <c r="AD330" s="8">
        <v>1800000</v>
      </c>
      <c r="AE330" s="9">
        <v>0</v>
      </c>
      <c r="AF330" s="8">
        <v>0</v>
      </c>
      <c r="AG330" s="8">
        <v>0</v>
      </c>
      <c r="AH330" s="8">
        <v>0</v>
      </c>
      <c r="AI330" s="10">
        <f t="shared" si="37"/>
        <v>1800000</v>
      </c>
    </row>
    <row r="331" spans="1:35" ht="14.65" hidden="1" customHeight="1" x14ac:dyDescent="0.3">
      <c r="A331" t="str">
        <f t="shared" si="38"/>
        <v>1.1-00-2109_217024_214543110</v>
      </c>
      <c r="B331" t="s">
        <v>32</v>
      </c>
      <c r="C331" s="7" t="s">
        <v>33</v>
      </c>
      <c r="D331" s="34" t="s">
        <v>486</v>
      </c>
      <c r="E331" t="s">
        <v>182</v>
      </c>
      <c r="F331" t="s">
        <v>183</v>
      </c>
      <c r="G331" t="s">
        <v>125</v>
      </c>
      <c r="H331" t="s">
        <v>126</v>
      </c>
      <c r="I331" t="s">
        <v>184</v>
      </c>
      <c r="J331" t="s">
        <v>185</v>
      </c>
      <c r="K331">
        <v>7</v>
      </c>
      <c r="L331" t="s">
        <v>186</v>
      </c>
      <c r="M331">
        <v>45</v>
      </c>
      <c r="N331" t="s">
        <v>417</v>
      </c>
      <c r="O331" t="s">
        <v>233</v>
      </c>
      <c r="P331" t="s">
        <v>234</v>
      </c>
      <c r="Q331">
        <v>4000</v>
      </c>
      <c r="R331" t="s">
        <v>380</v>
      </c>
      <c r="S331">
        <v>4311</v>
      </c>
      <c r="T331" t="s">
        <v>415</v>
      </c>
      <c r="U331">
        <v>0</v>
      </c>
      <c r="V331" t="s">
        <v>46</v>
      </c>
      <c r="W331" s="8">
        <v>100000</v>
      </c>
      <c r="X331" s="8">
        <v>100000</v>
      </c>
      <c r="Y331" s="8">
        <v>100000</v>
      </c>
      <c r="Z331" s="8">
        <v>100000</v>
      </c>
      <c r="AA331" s="8">
        <v>100000</v>
      </c>
      <c r="AB331" s="8">
        <f t="shared" si="36"/>
        <v>0</v>
      </c>
      <c r="AC331" s="8">
        <v>100000</v>
      </c>
      <c r="AD331" s="8">
        <v>100000</v>
      </c>
      <c r="AE331" s="9">
        <v>0</v>
      </c>
      <c r="AF331" s="8">
        <v>0</v>
      </c>
      <c r="AG331" s="8">
        <v>0</v>
      </c>
      <c r="AH331" s="8">
        <v>0</v>
      </c>
      <c r="AI331" s="10">
        <f t="shared" si="37"/>
        <v>100000</v>
      </c>
    </row>
    <row r="332" spans="1:35" ht="14.65" hidden="1" customHeight="1" x14ac:dyDescent="0.3">
      <c r="A332" t="str">
        <f t="shared" si="38"/>
        <v>2.6-02-2118_212038_216044110</v>
      </c>
      <c r="B332" s="15" t="s">
        <v>97</v>
      </c>
      <c r="C332" s="15" t="s">
        <v>98</v>
      </c>
      <c r="D332" s="34" t="s">
        <v>486</v>
      </c>
      <c r="E332" s="15" t="s">
        <v>34</v>
      </c>
      <c r="F332" s="15" t="s">
        <v>35</v>
      </c>
      <c r="G332" s="15" t="s">
        <v>87</v>
      </c>
      <c r="H332" s="15" t="s">
        <v>88</v>
      </c>
      <c r="I332" s="15" t="s">
        <v>89</v>
      </c>
      <c r="J332" s="15" t="s">
        <v>90</v>
      </c>
      <c r="K332" s="15">
        <v>2</v>
      </c>
      <c r="L332" s="15" t="s">
        <v>91</v>
      </c>
      <c r="M332" s="15">
        <v>60</v>
      </c>
      <c r="N332" s="15" t="s">
        <v>92</v>
      </c>
      <c r="O332" s="15" t="s">
        <v>93</v>
      </c>
      <c r="P332" s="15" t="s">
        <v>94</v>
      </c>
      <c r="Q332" s="15">
        <v>4000</v>
      </c>
      <c r="R332" t="s">
        <v>380</v>
      </c>
      <c r="S332" s="15">
        <v>4411</v>
      </c>
      <c r="T332" t="s">
        <v>390</v>
      </c>
      <c r="U332" s="15">
        <v>0</v>
      </c>
      <c r="V332" s="15" t="s">
        <v>46</v>
      </c>
      <c r="W332" s="11">
        <v>0</v>
      </c>
      <c r="X332" s="11">
        <v>0</v>
      </c>
      <c r="Y332" s="11">
        <v>0</v>
      </c>
      <c r="Z332" s="11">
        <v>0</v>
      </c>
      <c r="AA332" s="11">
        <v>0</v>
      </c>
      <c r="AB332" s="8">
        <f t="shared" si="36"/>
        <v>0</v>
      </c>
      <c r="AC332" s="11">
        <v>0</v>
      </c>
      <c r="AD332" s="11">
        <v>0</v>
      </c>
      <c r="AE332" s="11">
        <v>0</v>
      </c>
      <c r="AF332" s="11">
        <v>0</v>
      </c>
      <c r="AG332" s="11">
        <v>0</v>
      </c>
      <c r="AH332" s="11">
        <v>4565288.9200000009</v>
      </c>
      <c r="AI332" s="10">
        <f t="shared" si="37"/>
        <v>4565288.9200000009</v>
      </c>
    </row>
    <row r="333" spans="1:35" ht="14.65" hidden="1" customHeight="1" x14ac:dyDescent="0.3">
      <c r="A333" t="str">
        <f t="shared" si="38"/>
        <v>2.6-07-2018_212038_216044110</v>
      </c>
      <c r="B333" t="s">
        <v>102</v>
      </c>
      <c r="C333" s="39" t="s">
        <v>103</v>
      </c>
      <c r="D333" s="34" t="s">
        <v>486</v>
      </c>
      <c r="E333" t="s">
        <v>34</v>
      </c>
      <c r="F333" t="s">
        <v>35</v>
      </c>
      <c r="G333" t="s">
        <v>87</v>
      </c>
      <c r="H333" t="s">
        <v>88</v>
      </c>
      <c r="I333" t="s">
        <v>89</v>
      </c>
      <c r="J333" t="s">
        <v>90</v>
      </c>
      <c r="K333">
        <v>2</v>
      </c>
      <c r="L333" t="s">
        <v>91</v>
      </c>
      <c r="M333">
        <v>60</v>
      </c>
      <c r="N333" t="s">
        <v>92</v>
      </c>
      <c r="O333" t="s">
        <v>93</v>
      </c>
      <c r="P333" t="s">
        <v>94</v>
      </c>
      <c r="Q333">
        <v>4000</v>
      </c>
      <c r="R333" t="s">
        <v>380</v>
      </c>
      <c r="S333">
        <v>4411</v>
      </c>
      <c r="T333" t="s">
        <v>390</v>
      </c>
      <c r="U333">
        <v>0</v>
      </c>
      <c r="V333" t="s">
        <v>46</v>
      </c>
      <c r="W333" s="8">
        <v>4310984.3499999996</v>
      </c>
      <c r="X333" s="8">
        <v>0</v>
      </c>
      <c r="Y333" s="8">
        <v>5569347.3300000001</v>
      </c>
      <c r="Z333" s="8">
        <v>5569347.3300000001</v>
      </c>
      <c r="AA333" s="8">
        <v>5569347.3300000001</v>
      </c>
      <c r="AB333" s="8">
        <f t="shared" ref="AB333:AB364" si="39">Z333-AA333</f>
        <v>0</v>
      </c>
      <c r="AC333" s="8">
        <v>5569347.3300000001</v>
      </c>
      <c r="AD333" s="8">
        <v>5569347.3300000001</v>
      </c>
      <c r="AE333" s="9">
        <v>-1258362.9800000004</v>
      </c>
      <c r="AF333" s="11">
        <v>0</v>
      </c>
      <c r="AG333" s="11">
        <v>0</v>
      </c>
      <c r="AH333" s="8">
        <v>1258362.98</v>
      </c>
      <c r="AI333" s="10">
        <f t="shared" si="37"/>
        <v>5569347.3300000001</v>
      </c>
    </row>
    <row r="334" spans="1:35" ht="14.45" hidden="1" x14ac:dyDescent="0.3">
      <c r="A334" t="str">
        <f t="shared" si="38"/>
        <v>1.1-00-2101_211005_21844110</v>
      </c>
      <c r="B334" t="s">
        <v>32</v>
      </c>
      <c r="C334" s="7" t="s">
        <v>33</v>
      </c>
      <c r="D334" s="34" t="s">
        <v>486</v>
      </c>
      <c r="E334" t="s">
        <v>34</v>
      </c>
      <c r="F334" t="s">
        <v>35</v>
      </c>
      <c r="G334" t="s">
        <v>36</v>
      </c>
      <c r="H334" t="s">
        <v>37</v>
      </c>
      <c r="I334" t="s">
        <v>127</v>
      </c>
      <c r="J334" t="s">
        <v>128</v>
      </c>
      <c r="K334">
        <v>1</v>
      </c>
      <c r="L334" t="s">
        <v>70</v>
      </c>
      <c r="M334">
        <v>8</v>
      </c>
      <c r="N334" t="s">
        <v>338</v>
      </c>
      <c r="O334" t="s">
        <v>339</v>
      </c>
      <c r="P334" t="s">
        <v>340</v>
      </c>
      <c r="Q334">
        <v>4000</v>
      </c>
      <c r="R334" t="s">
        <v>380</v>
      </c>
      <c r="S334">
        <v>4411</v>
      </c>
      <c r="T334" t="s">
        <v>390</v>
      </c>
      <c r="U334">
        <v>0</v>
      </c>
      <c r="V334" t="s">
        <v>46</v>
      </c>
      <c r="W334" s="8">
        <v>1527600</v>
      </c>
      <c r="X334" s="8">
        <v>500000</v>
      </c>
      <c r="Y334" s="8">
        <v>1563100</v>
      </c>
      <c r="Z334" s="8">
        <v>1563100</v>
      </c>
      <c r="AA334" s="8">
        <v>1563100</v>
      </c>
      <c r="AB334" s="8">
        <f t="shared" si="39"/>
        <v>0</v>
      </c>
      <c r="AC334" s="8">
        <v>1534100</v>
      </c>
      <c r="AD334" s="16">
        <v>1468100</v>
      </c>
      <c r="AE334" s="16">
        <v>-35500</v>
      </c>
      <c r="AF334" s="11">
        <v>0</v>
      </c>
      <c r="AG334" s="11">
        <v>35500</v>
      </c>
      <c r="AH334" s="8">
        <v>0</v>
      </c>
      <c r="AI334" s="10">
        <f t="shared" si="37"/>
        <v>1563100</v>
      </c>
    </row>
    <row r="335" spans="1:35" ht="14.45" hidden="1" x14ac:dyDescent="0.3">
      <c r="A335" t="str">
        <f t="shared" si="38"/>
        <v>1.1-00-2106_219015_212944110</v>
      </c>
      <c r="B335" t="s">
        <v>32</v>
      </c>
      <c r="C335" s="7" t="s">
        <v>33</v>
      </c>
      <c r="D335" s="34" t="s">
        <v>486</v>
      </c>
      <c r="E335" t="s">
        <v>164</v>
      </c>
      <c r="F335" t="s">
        <v>165</v>
      </c>
      <c r="G335" t="s">
        <v>166</v>
      </c>
      <c r="H335" t="s">
        <v>167</v>
      </c>
      <c r="I335" t="s">
        <v>168</v>
      </c>
      <c r="J335" t="s">
        <v>169</v>
      </c>
      <c r="K335">
        <v>9</v>
      </c>
      <c r="L335" t="s">
        <v>129</v>
      </c>
      <c r="M335">
        <v>29</v>
      </c>
      <c r="N335" t="s">
        <v>418</v>
      </c>
      <c r="O335" t="s">
        <v>272</v>
      </c>
      <c r="P335" t="s">
        <v>273</v>
      </c>
      <c r="Q335">
        <v>4000</v>
      </c>
      <c r="R335" t="s">
        <v>380</v>
      </c>
      <c r="S335">
        <v>4411</v>
      </c>
      <c r="T335" t="s">
        <v>390</v>
      </c>
      <c r="U335">
        <v>0</v>
      </c>
      <c r="V335" t="s">
        <v>46</v>
      </c>
      <c r="W335" s="8">
        <v>33551528</v>
      </c>
      <c r="X335" s="8">
        <v>20000000</v>
      </c>
      <c r="Y335" s="8">
        <v>33551528</v>
      </c>
      <c r="Z335" s="8">
        <v>33551528</v>
      </c>
      <c r="AA335" s="8">
        <v>33551527.98</v>
      </c>
      <c r="AB335" s="8">
        <f t="shared" si="39"/>
        <v>1.9999999552965164E-2</v>
      </c>
      <c r="AC335" s="8">
        <v>33551527.98</v>
      </c>
      <c r="AD335" s="8">
        <v>27735288.73</v>
      </c>
      <c r="AE335" s="9">
        <v>0</v>
      </c>
      <c r="AF335" s="8">
        <v>0</v>
      </c>
      <c r="AG335" s="8">
        <v>0</v>
      </c>
      <c r="AH335" s="8">
        <v>0</v>
      </c>
      <c r="AI335" s="10">
        <f t="shared" si="37"/>
        <v>33551528</v>
      </c>
    </row>
    <row r="336" spans="1:35" ht="14.65" hidden="1" customHeight="1" x14ac:dyDescent="0.3">
      <c r="A336" t="str">
        <f t="shared" si="38"/>
        <v>1.1-00-2106_219015_213044110</v>
      </c>
      <c r="B336" t="s">
        <v>32</v>
      </c>
      <c r="C336" s="7" t="s">
        <v>33</v>
      </c>
      <c r="D336" s="34" t="s">
        <v>486</v>
      </c>
      <c r="E336" t="s">
        <v>164</v>
      </c>
      <c r="F336" t="s">
        <v>165</v>
      </c>
      <c r="G336" t="s">
        <v>166</v>
      </c>
      <c r="H336" t="s">
        <v>167</v>
      </c>
      <c r="I336" t="s">
        <v>168</v>
      </c>
      <c r="J336" t="s">
        <v>169</v>
      </c>
      <c r="K336">
        <v>9</v>
      </c>
      <c r="L336" t="s">
        <v>129</v>
      </c>
      <c r="M336">
        <v>30</v>
      </c>
      <c r="N336" t="s">
        <v>271</v>
      </c>
      <c r="O336" t="s">
        <v>272</v>
      </c>
      <c r="P336" t="s">
        <v>273</v>
      </c>
      <c r="Q336">
        <v>4000</v>
      </c>
      <c r="R336" t="s">
        <v>380</v>
      </c>
      <c r="S336">
        <v>4411</v>
      </c>
      <c r="T336" t="s">
        <v>390</v>
      </c>
      <c r="U336">
        <v>0</v>
      </c>
      <c r="V336" t="s">
        <v>46</v>
      </c>
      <c r="W336" s="8">
        <v>25425757.870000001</v>
      </c>
      <c r="X336" s="8">
        <v>18000000</v>
      </c>
      <c r="Y336" s="8">
        <v>25425757.870000001</v>
      </c>
      <c r="Z336" s="8">
        <v>25425757.870000001</v>
      </c>
      <c r="AA336" s="8">
        <v>25425757.859999999</v>
      </c>
      <c r="AB336" s="8">
        <f t="shared" si="39"/>
        <v>1.0000001639127731E-2</v>
      </c>
      <c r="AC336" s="8">
        <v>25425757.859999999</v>
      </c>
      <c r="AD336" s="8">
        <v>11173202.65</v>
      </c>
      <c r="AE336" s="9">
        <v>0</v>
      </c>
      <c r="AF336" s="8">
        <v>0</v>
      </c>
      <c r="AG336" s="8">
        <v>0</v>
      </c>
      <c r="AH336" s="8">
        <v>0</v>
      </c>
      <c r="AI336" s="10">
        <f t="shared" si="37"/>
        <v>25425757.870000001</v>
      </c>
    </row>
    <row r="337" spans="1:35" ht="14.65" hidden="1" customHeight="1" x14ac:dyDescent="0.3">
      <c r="A337" t="str">
        <f t="shared" si="38"/>
        <v>1.1-00-2106_219015_212844110</v>
      </c>
      <c r="B337" t="s">
        <v>32</v>
      </c>
      <c r="C337" s="7" t="s">
        <v>33</v>
      </c>
      <c r="D337" s="34" t="s">
        <v>486</v>
      </c>
      <c r="E337" t="s">
        <v>164</v>
      </c>
      <c r="F337" t="s">
        <v>165</v>
      </c>
      <c r="G337" t="s">
        <v>166</v>
      </c>
      <c r="H337" t="s">
        <v>167</v>
      </c>
      <c r="I337" t="s">
        <v>168</v>
      </c>
      <c r="J337" t="s">
        <v>169</v>
      </c>
      <c r="K337">
        <v>9</v>
      </c>
      <c r="L337" t="s">
        <v>129</v>
      </c>
      <c r="M337">
        <v>28</v>
      </c>
      <c r="N337" t="s">
        <v>302</v>
      </c>
      <c r="O337" t="s">
        <v>272</v>
      </c>
      <c r="P337" t="s">
        <v>273</v>
      </c>
      <c r="Q337">
        <v>4000</v>
      </c>
      <c r="R337" t="s">
        <v>380</v>
      </c>
      <c r="S337">
        <v>4411</v>
      </c>
      <c r="T337" t="s">
        <v>390</v>
      </c>
      <c r="U337">
        <v>0</v>
      </c>
      <c r="V337" t="s">
        <v>46</v>
      </c>
      <c r="W337" s="8">
        <v>10000000</v>
      </c>
      <c r="X337" s="8">
        <v>6000000</v>
      </c>
      <c r="Y337" s="8">
        <v>6351000</v>
      </c>
      <c r="Z337" s="8">
        <v>6351000</v>
      </c>
      <c r="AA337" s="8">
        <v>6351000</v>
      </c>
      <c r="AB337" s="8">
        <f t="shared" si="39"/>
        <v>0</v>
      </c>
      <c r="AC337" s="8">
        <v>6351000</v>
      </c>
      <c r="AD337" s="16">
        <v>6351000</v>
      </c>
      <c r="AE337" s="16">
        <v>3649000</v>
      </c>
      <c r="AF337" s="12">
        <v>3649000</v>
      </c>
      <c r="AG337" s="8">
        <v>0</v>
      </c>
      <c r="AH337" s="8">
        <v>0</v>
      </c>
      <c r="AI337" s="10">
        <f t="shared" si="37"/>
        <v>6351000</v>
      </c>
    </row>
    <row r="338" spans="1:35" ht="14.65" hidden="1" customHeight="1" x14ac:dyDescent="0.3">
      <c r="A338" t="str">
        <f t="shared" si="38"/>
        <v>1.1-00-2108_213022_214144110</v>
      </c>
      <c r="B338" t="s">
        <v>32</v>
      </c>
      <c r="C338" s="7" t="s">
        <v>33</v>
      </c>
      <c r="D338" s="34" t="s">
        <v>486</v>
      </c>
      <c r="E338" t="s">
        <v>134</v>
      </c>
      <c r="F338" t="s">
        <v>135</v>
      </c>
      <c r="G338" t="s">
        <v>111</v>
      </c>
      <c r="H338" t="s">
        <v>112</v>
      </c>
      <c r="I338" t="s">
        <v>136</v>
      </c>
      <c r="J338" t="s">
        <v>137</v>
      </c>
      <c r="K338">
        <v>3</v>
      </c>
      <c r="L338" t="s">
        <v>138</v>
      </c>
      <c r="M338">
        <v>41</v>
      </c>
      <c r="N338" t="s">
        <v>139</v>
      </c>
      <c r="O338" t="s">
        <v>140</v>
      </c>
      <c r="P338" t="s">
        <v>141</v>
      </c>
      <c r="Q338">
        <v>4000</v>
      </c>
      <c r="R338" t="s">
        <v>380</v>
      </c>
      <c r="S338">
        <v>4411</v>
      </c>
      <c r="T338" t="s">
        <v>390</v>
      </c>
      <c r="U338">
        <v>0</v>
      </c>
      <c r="V338" t="s">
        <v>46</v>
      </c>
      <c r="W338" s="8">
        <v>3000000</v>
      </c>
      <c r="X338" s="8">
        <v>3000000</v>
      </c>
      <c r="Y338" s="8">
        <v>0</v>
      </c>
      <c r="Z338" s="8">
        <v>0</v>
      </c>
      <c r="AA338" s="8">
        <v>0</v>
      </c>
      <c r="AB338" s="8">
        <f t="shared" si="39"/>
        <v>0</v>
      </c>
      <c r="AC338" s="8">
        <v>0</v>
      </c>
      <c r="AD338" s="16">
        <v>0</v>
      </c>
      <c r="AE338" s="16">
        <v>3000000</v>
      </c>
      <c r="AF338" s="8">
        <v>3000000</v>
      </c>
      <c r="AG338" s="8">
        <v>0</v>
      </c>
      <c r="AH338" s="8">
        <v>0</v>
      </c>
      <c r="AI338" s="10">
        <f t="shared" si="37"/>
        <v>0</v>
      </c>
    </row>
    <row r="339" spans="1:35" ht="14.65" hidden="1" customHeight="1" x14ac:dyDescent="0.3">
      <c r="A339" t="str">
        <f t="shared" si="38"/>
        <v>1.1-00-2106_219014_212544110</v>
      </c>
      <c r="B339" t="s">
        <v>32</v>
      </c>
      <c r="C339" s="7" t="s">
        <v>33</v>
      </c>
      <c r="D339" s="34" t="s">
        <v>486</v>
      </c>
      <c r="E339" t="s">
        <v>164</v>
      </c>
      <c r="F339" t="s">
        <v>165</v>
      </c>
      <c r="G339" t="s">
        <v>166</v>
      </c>
      <c r="H339" t="s">
        <v>167</v>
      </c>
      <c r="I339" t="s">
        <v>168</v>
      </c>
      <c r="J339" t="s">
        <v>169</v>
      </c>
      <c r="K339">
        <v>9</v>
      </c>
      <c r="L339" t="s">
        <v>129</v>
      </c>
      <c r="M339">
        <v>25</v>
      </c>
      <c r="N339" t="s">
        <v>419</v>
      </c>
      <c r="O339" t="s">
        <v>420</v>
      </c>
      <c r="P339" t="s">
        <v>421</v>
      </c>
      <c r="Q339">
        <v>4000</v>
      </c>
      <c r="R339" t="s">
        <v>380</v>
      </c>
      <c r="S339">
        <v>4411</v>
      </c>
      <c r="T339" t="s">
        <v>390</v>
      </c>
      <c r="U339">
        <v>0</v>
      </c>
      <c r="V339" t="s">
        <v>46</v>
      </c>
      <c r="W339" s="8">
        <v>2015600</v>
      </c>
      <c r="X339" s="8">
        <v>4000000</v>
      </c>
      <c r="Y339" s="8">
        <v>0</v>
      </c>
      <c r="Z339" s="8">
        <v>0</v>
      </c>
      <c r="AA339" s="8">
        <v>0</v>
      </c>
      <c r="AB339" s="8">
        <f t="shared" si="39"/>
        <v>0</v>
      </c>
      <c r="AC339" s="8">
        <v>0</v>
      </c>
      <c r="AD339" s="16">
        <v>0</v>
      </c>
      <c r="AE339" s="16">
        <v>2015600</v>
      </c>
      <c r="AF339" s="12">
        <v>2015600</v>
      </c>
      <c r="AG339" s="8">
        <v>0</v>
      </c>
      <c r="AH339" s="8">
        <v>0</v>
      </c>
      <c r="AI339" s="10">
        <f t="shared" si="37"/>
        <v>0</v>
      </c>
    </row>
    <row r="340" spans="1:35" ht="14.65" hidden="1" customHeight="1" x14ac:dyDescent="0.3">
      <c r="A340" t="str">
        <f t="shared" si="38"/>
        <v>1.1-00-2106_219015_212744110</v>
      </c>
      <c r="B340" t="s">
        <v>32</v>
      </c>
      <c r="C340" s="7" t="s">
        <v>33</v>
      </c>
      <c r="D340" s="34" t="s">
        <v>486</v>
      </c>
      <c r="E340" t="s">
        <v>164</v>
      </c>
      <c r="F340" t="s">
        <v>165</v>
      </c>
      <c r="G340" t="s">
        <v>166</v>
      </c>
      <c r="H340" t="s">
        <v>167</v>
      </c>
      <c r="I340" t="s">
        <v>168</v>
      </c>
      <c r="J340" t="s">
        <v>169</v>
      </c>
      <c r="K340">
        <v>9</v>
      </c>
      <c r="L340" t="s">
        <v>129</v>
      </c>
      <c r="M340">
        <v>27</v>
      </c>
      <c r="N340" t="s">
        <v>422</v>
      </c>
      <c r="O340" t="s">
        <v>272</v>
      </c>
      <c r="P340" t="s">
        <v>273</v>
      </c>
      <c r="Q340">
        <v>4000</v>
      </c>
      <c r="R340" t="s">
        <v>380</v>
      </c>
      <c r="S340">
        <v>4411</v>
      </c>
      <c r="T340" t="s">
        <v>390</v>
      </c>
      <c r="U340">
        <v>0</v>
      </c>
      <c r="V340" t="s">
        <v>46</v>
      </c>
      <c r="W340" s="8">
        <v>3000000</v>
      </c>
      <c r="X340" s="8">
        <v>3000000</v>
      </c>
      <c r="Y340" s="8">
        <v>1805000</v>
      </c>
      <c r="Z340" s="8">
        <v>1805000</v>
      </c>
      <c r="AA340" s="8">
        <v>1805000</v>
      </c>
      <c r="AB340" s="8">
        <f t="shared" si="39"/>
        <v>0</v>
      </c>
      <c r="AC340" s="8">
        <v>1805000</v>
      </c>
      <c r="AD340" s="12">
        <v>1805000</v>
      </c>
      <c r="AE340" s="12">
        <v>1195000</v>
      </c>
      <c r="AF340" s="8">
        <v>0</v>
      </c>
      <c r="AG340" s="8">
        <v>0</v>
      </c>
      <c r="AH340" s="8">
        <v>0</v>
      </c>
      <c r="AI340" s="10">
        <f t="shared" si="37"/>
        <v>3000000</v>
      </c>
    </row>
    <row r="341" spans="1:35" ht="14.65" hidden="1" customHeight="1" x14ac:dyDescent="0.3">
      <c r="A341" t="str">
        <f t="shared" si="38"/>
        <v>1.1-00-2106_219015_212944111</v>
      </c>
      <c r="B341" t="s">
        <v>32</v>
      </c>
      <c r="C341" s="7" t="s">
        <v>33</v>
      </c>
      <c r="D341" s="34" t="s">
        <v>486</v>
      </c>
      <c r="E341" t="s">
        <v>164</v>
      </c>
      <c r="F341" t="s">
        <v>165</v>
      </c>
      <c r="G341" t="s">
        <v>166</v>
      </c>
      <c r="H341" t="s">
        <v>167</v>
      </c>
      <c r="I341" t="s">
        <v>168</v>
      </c>
      <c r="J341" t="s">
        <v>169</v>
      </c>
      <c r="K341">
        <v>9</v>
      </c>
      <c r="L341" t="s">
        <v>129</v>
      </c>
      <c r="M341">
        <v>29</v>
      </c>
      <c r="N341" t="s">
        <v>418</v>
      </c>
      <c r="O341" t="s">
        <v>272</v>
      </c>
      <c r="P341" t="s">
        <v>273</v>
      </c>
      <c r="Q341">
        <v>4000</v>
      </c>
      <c r="R341" t="s">
        <v>380</v>
      </c>
      <c r="S341">
        <v>4411</v>
      </c>
      <c r="T341" t="s">
        <v>390</v>
      </c>
      <c r="U341">
        <v>1</v>
      </c>
      <c r="V341" t="s">
        <v>423</v>
      </c>
      <c r="W341" s="8">
        <v>1005000</v>
      </c>
      <c r="X341" s="8">
        <v>0</v>
      </c>
      <c r="Y341" s="8">
        <v>1005000</v>
      </c>
      <c r="Z341" s="8">
        <v>1005000</v>
      </c>
      <c r="AA341" s="8">
        <v>1005000</v>
      </c>
      <c r="AB341" s="8">
        <f t="shared" si="39"/>
        <v>0</v>
      </c>
      <c r="AC341" s="8">
        <v>1005000</v>
      </c>
      <c r="AD341" s="8">
        <v>1005000</v>
      </c>
      <c r="AE341" s="9">
        <v>0</v>
      </c>
      <c r="AF341" s="8">
        <v>0</v>
      </c>
      <c r="AG341" s="8">
        <v>0</v>
      </c>
      <c r="AH341" s="8">
        <v>0</v>
      </c>
      <c r="AI341" s="10">
        <f t="shared" si="37"/>
        <v>1005000</v>
      </c>
    </row>
    <row r="342" spans="1:35" ht="14.65" hidden="1" customHeight="1" x14ac:dyDescent="0.3">
      <c r="A342" t="str">
        <f t="shared" si="38"/>
        <v>1.1-00-2106_219015_212644110</v>
      </c>
      <c r="B342" t="s">
        <v>32</v>
      </c>
      <c r="C342" s="7" t="s">
        <v>33</v>
      </c>
      <c r="D342" s="34" t="s">
        <v>486</v>
      </c>
      <c r="E342" t="s">
        <v>164</v>
      </c>
      <c r="F342" t="s">
        <v>165</v>
      </c>
      <c r="G342" t="s">
        <v>166</v>
      </c>
      <c r="H342" t="s">
        <v>167</v>
      </c>
      <c r="I342" t="s">
        <v>168</v>
      </c>
      <c r="J342" t="s">
        <v>169</v>
      </c>
      <c r="K342">
        <v>9</v>
      </c>
      <c r="L342" t="s">
        <v>129</v>
      </c>
      <c r="M342">
        <v>26</v>
      </c>
      <c r="N342" t="s">
        <v>424</v>
      </c>
      <c r="O342" t="s">
        <v>272</v>
      </c>
      <c r="P342" t="s">
        <v>273</v>
      </c>
      <c r="Q342">
        <v>4000</v>
      </c>
      <c r="R342" t="s">
        <v>380</v>
      </c>
      <c r="S342">
        <v>4411</v>
      </c>
      <c r="T342" t="s">
        <v>390</v>
      </c>
      <c r="U342">
        <v>0</v>
      </c>
      <c r="V342" t="s">
        <v>46</v>
      </c>
      <c r="W342" s="8">
        <v>3000000</v>
      </c>
      <c r="X342" s="8">
        <v>3000000</v>
      </c>
      <c r="Y342" s="8">
        <v>2399000</v>
      </c>
      <c r="Z342" s="8">
        <v>2399000</v>
      </c>
      <c r="AA342" s="8">
        <v>2399000</v>
      </c>
      <c r="AB342" s="8">
        <f t="shared" si="39"/>
        <v>0</v>
      </c>
      <c r="AC342" s="8">
        <v>2310000</v>
      </c>
      <c r="AD342" s="12">
        <v>2310000</v>
      </c>
      <c r="AE342" s="12">
        <v>601000</v>
      </c>
      <c r="AF342" s="8">
        <v>0</v>
      </c>
      <c r="AG342" s="8">
        <v>0</v>
      </c>
      <c r="AH342" s="8">
        <v>0</v>
      </c>
      <c r="AI342" s="10">
        <f t="shared" si="37"/>
        <v>3000000</v>
      </c>
    </row>
    <row r="343" spans="1:35" ht="14.45" hidden="1" x14ac:dyDescent="0.3">
      <c r="A343" t="str">
        <f t="shared" si="38"/>
        <v>1.1-00-2102_211007_211044110</v>
      </c>
      <c r="B343" t="s">
        <v>32</v>
      </c>
      <c r="C343" s="7" t="s">
        <v>33</v>
      </c>
      <c r="D343" s="34" t="s">
        <v>486</v>
      </c>
      <c r="E343" t="s">
        <v>34</v>
      </c>
      <c r="F343" t="s">
        <v>35</v>
      </c>
      <c r="G343" t="s">
        <v>66</v>
      </c>
      <c r="H343" t="s">
        <v>67</v>
      </c>
      <c r="I343" t="s">
        <v>68</v>
      </c>
      <c r="J343" t="s">
        <v>69</v>
      </c>
      <c r="K343">
        <v>1</v>
      </c>
      <c r="L343" t="s">
        <v>70</v>
      </c>
      <c r="M343">
        <v>10</v>
      </c>
      <c r="N343" t="s">
        <v>71</v>
      </c>
      <c r="O343" t="s">
        <v>72</v>
      </c>
      <c r="P343" t="s">
        <v>73</v>
      </c>
      <c r="Q343">
        <v>4000</v>
      </c>
      <c r="R343" t="s">
        <v>380</v>
      </c>
      <c r="S343">
        <v>4411</v>
      </c>
      <c r="T343" t="s">
        <v>390</v>
      </c>
      <c r="U343">
        <v>0</v>
      </c>
      <c r="V343" t="s">
        <v>46</v>
      </c>
      <c r="W343" s="8">
        <v>212657.91</v>
      </c>
      <c r="X343" s="8">
        <v>500000</v>
      </c>
      <c r="Y343" s="8">
        <v>0</v>
      </c>
      <c r="Z343" s="8">
        <v>0</v>
      </c>
      <c r="AA343" s="8">
        <v>0</v>
      </c>
      <c r="AB343" s="8">
        <f t="shared" si="39"/>
        <v>0</v>
      </c>
      <c r="AC343" s="8">
        <v>0</v>
      </c>
      <c r="AD343" s="16">
        <v>0</v>
      </c>
      <c r="AE343" s="16">
        <v>212657.91</v>
      </c>
      <c r="AF343" s="8">
        <v>212657.91</v>
      </c>
      <c r="AG343" s="8">
        <v>0</v>
      </c>
      <c r="AH343" s="8">
        <v>0</v>
      </c>
      <c r="AI343" s="10">
        <f t="shared" si="37"/>
        <v>0</v>
      </c>
    </row>
    <row r="344" spans="1:35" ht="14.45" hidden="1" x14ac:dyDescent="0.3">
      <c r="A344" t="str">
        <f t="shared" si="38"/>
        <v>1.1-00-2102_211007_211144110</v>
      </c>
      <c r="B344" t="s">
        <v>32</v>
      </c>
      <c r="C344" s="7" t="s">
        <v>33</v>
      </c>
      <c r="D344" s="34" t="s">
        <v>486</v>
      </c>
      <c r="E344" t="s">
        <v>34</v>
      </c>
      <c r="F344" t="s">
        <v>35</v>
      </c>
      <c r="G344" t="s">
        <v>66</v>
      </c>
      <c r="H344" t="s">
        <v>67</v>
      </c>
      <c r="I344" t="s">
        <v>68</v>
      </c>
      <c r="J344" t="s">
        <v>69</v>
      </c>
      <c r="K344">
        <v>1</v>
      </c>
      <c r="L344" t="s">
        <v>70</v>
      </c>
      <c r="M344">
        <v>11</v>
      </c>
      <c r="N344" t="s">
        <v>425</v>
      </c>
      <c r="O344" t="s">
        <v>72</v>
      </c>
      <c r="P344" t="s">
        <v>73</v>
      </c>
      <c r="Q344">
        <v>4000</v>
      </c>
      <c r="R344" t="s">
        <v>380</v>
      </c>
      <c r="S344">
        <v>4411</v>
      </c>
      <c r="T344" t="s">
        <v>390</v>
      </c>
      <c r="U344">
        <v>0</v>
      </c>
      <c r="V344" t="s">
        <v>46</v>
      </c>
      <c r="W344" s="8">
        <v>3497276.78</v>
      </c>
      <c r="X344" s="8">
        <v>4000000</v>
      </c>
      <c r="Y344" s="8">
        <v>3423000</v>
      </c>
      <c r="Z344" s="8">
        <v>3423000</v>
      </c>
      <c r="AA344" s="8">
        <v>3423000</v>
      </c>
      <c r="AB344" s="8">
        <f t="shared" si="39"/>
        <v>0</v>
      </c>
      <c r="AC344" s="8">
        <v>2870000</v>
      </c>
      <c r="AD344" s="16">
        <v>2522500</v>
      </c>
      <c r="AE344" s="16">
        <v>74276.779999999795</v>
      </c>
      <c r="AF344" s="8">
        <v>74276.78</v>
      </c>
      <c r="AG344" s="8">
        <v>0</v>
      </c>
      <c r="AH344" s="8">
        <v>0</v>
      </c>
      <c r="AI344" s="10">
        <f t="shared" si="37"/>
        <v>3423000</v>
      </c>
    </row>
    <row r="345" spans="1:35" ht="14.65" hidden="1" customHeight="1" x14ac:dyDescent="0.3">
      <c r="A345" t="str">
        <f t="shared" si="38"/>
        <v>1.1-00-2106_219013_212344111</v>
      </c>
      <c r="B345" t="s">
        <v>32</v>
      </c>
      <c r="C345" s="7" t="s">
        <v>33</v>
      </c>
      <c r="D345" s="34" t="s">
        <v>486</v>
      </c>
      <c r="E345" t="s">
        <v>164</v>
      </c>
      <c r="F345" t="s">
        <v>165</v>
      </c>
      <c r="G345" t="s">
        <v>166</v>
      </c>
      <c r="H345" t="s">
        <v>167</v>
      </c>
      <c r="I345" t="s">
        <v>168</v>
      </c>
      <c r="J345" t="s">
        <v>169</v>
      </c>
      <c r="K345">
        <v>9</v>
      </c>
      <c r="L345" t="s">
        <v>129</v>
      </c>
      <c r="M345">
        <v>23</v>
      </c>
      <c r="N345" t="s">
        <v>170</v>
      </c>
      <c r="O345" t="s">
        <v>171</v>
      </c>
      <c r="P345" t="s">
        <v>172</v>
      </c>
      <c r="Q345">
        <v>4000</v>
      </c>
      <c r="R345" t="s">
        <v>380</v>
      </c>
      <c r="S345">
        <v>4411</v>
      </c>
      <c r="T345" t="s">
        <v>390</v>
      </c>
      <c r="U345">
        <v>1</v>
      </c>
      <c r="V345" t="s">
        <v>426</v>
      </c>
      <c r="W345" s="8">
        <v>1000000</v>
      </c>
      <c r="X345" s="8">
        <v>0</v>
      </c>
      <c r="Y345" s="8">
        <v>933069.26</v>
      </c>
      <c r="Z345" s="8">
        <v>933069.26</v>
      </c>
      <c r="AA345" s="8">
        <v>933069.26</v>
      </c>
      <c r="AB345" s="8">
        <f t="shared" si="39"/>
        <v>0</v>
      </c>
      <c r="AC345" s="8">
        <v>741500</v>
      </c>
      <c r="AD345" s="12">
        <v>479500</v>
      </c>
      <c r="AE345" s="12">
        <v>66930.739999999991</v>
      </c>
      <c r="AF345" s="8">
        <v>0</v>
      </c>
      <c r="AG345" s="8">
        <v>0</v>
      </c>
      <c r="AH345" s="8">
        <v>0</v>
      </c>
      <c r="AI345" s="10">
        <f t="shared" si="37"/>
        <v>1000000</v>
      </c>
    </row>
    <row r="346" spans="1:35" ht="14.45" hidden="1" x14ac:dyDescent="0.3">
      <c r="A346" t="str">
        <f t="shared" si="38"/>
        <v>1.1-00-2117_215036_215844110</v>
      </c>
      <c r="B346" t="s">
        <v>32</v>
      </c>
      <c r="C346" s="7" t="s">
        <v>33</v>
      </c>
      <c r="D346" s="34" t="s">
        <v>486</v>
      </c>
      <c r="E346" t="s">
        <v>117</v>
      </c>
      <c r="F346" t="s">
        <v>118</v>
      </c>
      <c r="G346" t="s">
        <v>111</v>
      </c>
      <c r="H346" t="s">
        <v>112</v>
      </c>
      <c r="I346" t="s">
        <v>119</v>
      </c>
      <c r="J346" t="s">
        <v>120</v>
      </c>
      <c r="K346">
        <v>5</v>
      </c>
      <c r="L346" t="s">
        <v>121</v>
      </c>
      <c r="M346">
        <v>58</v>
      </c>
      <c r="N346" t="s">
        <v>122</v>
      </c>
      <c r="O346" t="s">
        <v>427</v>
      </c>
      <c r="P346" t="s">
        <v>428</v>
      </c>
      <c r="Q346">
        <v>4000</v>
      </c>
      <c r="R346" t="s">
        <v>380</v>
      </c>
      <c r="S346">
        <v>4411</v>
      </c>
      <c r="T346" t="s">
        <v>390</v>
      </c>
      <c r="U346">
        <v>0</v>
      </c>
      <c r="V346" t="s">
        <v>46</v>
      </c>
      <c r="W346" s="8">
        <v>1584665.85</v>
      </c>
      <c r="X346" s="8">
        <v>2000000</v>
      </c>
      <c r="Y346" s="8">
        <v>1549865.85</v>
      </c>
      <c r="Z346" s="8">
        <v>1549865.85</v>
      </c>
      <c r="AA346" s="8">
        <v>1549865.85</v>
      </c>
      <c r="AB346" s="8">
        <f t="shared" si="39"/>
        <v>0</v>
      </c>
      <c r="AC346" s="8">
        <v>1330310.53</v>
      </c>
      <c r="AD346" s="12">
        <v>1330310.53</v>
      </c>
      <c r="AE346" s="12">
        <v>34800</v>
      </c>
      <c r="AF346" s="8">
        <v>0</v>
      </c>
      <c r="AG346" s="8">
        <v>0</v>
      </c>
      <c r="AH346" s="8">
        <v>0</v>
      </c>
      <c r="AI346" s="10">
        <f t="shared" si="37"/>
        <v>1584665.85</v>
      </c>
    </row>
    <row r="347" spans="1:35" ht="14.65" hidden="1" customHeight="1" x14ac:dyDescent="0.3">
      <c r="A347" t="str">
        <f t="shared" si="38"/>
        <v>1.1-00-2102_215040_216244110</v>
      </c>
      <c r="B347" t="s">
        <v>32</v>
      </c>
      <c r="C347" s="7" t="s">
        <v>33</v>
      </c>
      <c r="D347" s="34" t="s">
        <v>486</v>
      </c>
      <c r="E347" t="s">
        <v>117</v>
      </c>
      <c r="F347" t="s">
        <v>118</v>
      </c>
      <c r="G347" t="s">
        <v>111</v>
      </c>
      <c r="H347" t="s">
        <v>112</v>
      </c>
      <c r="I347" t="s">
        <v>68</v>
      </c>
      <c r="J347" t="s">
        <v>69</v>
      </c>
      <c r="K347">
        <v>5</v>
      </c>
      <c r="L347" t="s">
        <v>121</v>
      </c>
      <c r="M347">
        <v>62</v>
      </c>
      <c r="N347" t="s">
        <v>122</v>
      </c>
      <c r="O347" t="s">
        <v>429</v>
      </c>
      <c r="P347" t="s">
        <v>428</v>
      </c>
      <c r="Q347">
        <v>4000</v>
      </c>
      <c r="R347" t="s">
        <v>380</v>
      </c>
      <c r="S347">
        <v>4411</v>
      </c>
      <c r="T347" t="s">
        <v>390</v>
      </c>
      <c r="U347">
        <v>0</v>
      </c>
      <c r="V347" t="s">
        <v>46</v>
      </c>
      <c r="W347" s="8">
        <v>415334.15</v>
      </c>
      <c r="X347" s="8">
        <v>0</v>
      </c>
      <c r="Y347" s="8">
        <v>400469.3</v>
      </c>
      <c r="Z347" s="8">
        <v>400469.3</v>
      </c>
      <c r="AA347" s="8">
        <v>400469.3</v>
      </c>
      <c r="AB347" s="8">
        <f t="shared" si="39"/>
        <v>0</v>
      </c>
      <c r="AC347" s="8">
        <v>0</v>
      </c>
      <c r="AD347" s="16">
        <v>0</v>
      </c>
      <c r="AE347" s="16">
        <v>14864.850000000035</v>
      </c>
      <c r="AF347" s="8">
        <v>14864.85</v>
      </c>
      <c r="AG347" s="8">
        <v>0</v>
      </c>
      <c r="AH347" s="8">
        <v>0</v>
      </c>
      <c r="AI347" s="10">
        <f t="shared" si="37"/>
        <v>400469.30000000005</v>
      </c>
    </row>
    <row r="348" spans="1:35" ht="14.65" hidden="1" customHeight="1" x14ac:dyDescent="0.3">
      <c r="A348" t="str">
        <f t="shared" si="38"/>
        <v>1.1-00-2106_219039_216144110</v>
      </c>
      <c r="B348" t="s">
        <v>32</v>
      </c>
      <c r="C348" s="7" t="s">
        <v>33</v>
      </c>
      <c r="D348" s="34" t="s">
        <v>486</v>
      </c>
      <c r="E348" t="s">
        <v>345</v>
      </c>
      <c r="F348" t="s">
        <v>346</v>
      </c>
      <c r="G348" t="s">
        <v>111</v>
      </c>
      <c r="H348" t="s">
        <v>112</v>
      </c>
      <c r="I348" t="s">
        <v>168</v>
      </c>
      <c r="J348" t="s">
        <v>169</v>
      </c>
      <c r="K348">
        <v>9</v>
      </c>
      <c r="L348" t="s">
        <v>129</v>
      </c>
      <c r="M348">
        <v>61</v>
      </c>
      <c r="N348" t="s">
        <v>347</v>
      </c>
      <c r="O348" t="s">
        <v>348</v>
      </c>
      <c r="P348" t="s">
        <v>349</v>
      </c>
      <c r="Q348">
        <v>4000</v>
      </c>
      <c r="R348" t="s">
        <v>380</v>
      </c>
      <c r="S348">
        <v>4411</v>
      </c>
      <c r="T348" t="s">
        <v>390</v>
      </c>
      <c r="U348">
        <v>0</v>
      </c>
      <c r="V348" t="s">
        <v>46</v>
      </c>
      <c r="W348" s="8">
        <v>10000</v>
      </c>
      <c r="X348" s="8">
        <v>0</v>
      </c>
      <c r="Y348" s="8">
        <v>0</v>
      </c>
      <c r="Z348" s="8">
        <v>0</v>
      </c>
      <c r="AA348" s="8">
        <v>0</v>
      </c>
      <c r="AB348" s="8">
        <f t="shared" si="39"/>
        <v>0</v>
      </c>
      <c r="AC348" s="8">
        <v>0</v>
      </c>
      <c r="AD348" s="12">
        <v>0</v>
      </c>
      <c r="AE348" s="12">
        <v>10000</v>
      </c>
      <c r="AF348" s="8">
        <v>0</v>
      </c>
      <c r="AG348" s="8">
        <v>0</v>
      </c>
      <c r="AH348" s="8">
        <v>0</v>
      </c>
      <c r="AI348" s="10">
        <f t="shared" si="37"/>
        <v>10000</v>
      </c>
    </row>
    <row r="349" spans="1:35" ht="14.65" hidden="1" customHeight="1" x14ac:dyDescent="0.3">
      <c r="A349" t="str">
        <f t="shared" si="38"/>
        <v>1.1-00-2106_219013_212444310</v>
      </c>
      <c r="B349" t="s">
        <v>32</v>
      </c>
      <c r="C349" s="7" t="s">
        <v>33</v>
      </c>
      <c r="D349" s="34" t="s">
        <v>486</v>
      </c>
      <c r="E349" t="s">
        <v>164</v>
      </c>
      <c r="F349" t="s">
        <v>165</v>
      </c>
      <c r="G349" t="s">
        <v>166</v>
      </c>
      <c r="H349" t="s">
        <v>167</v>
      </c>
      <c r="I349" t="s">
        <v>168</v>
      </c>
      <c r="J349" t="s">
        <v>169</v>
      </c>
      <c r="K349">
        <v>9</v>
      </c>
      <c r="L349" t="s">
        <v>129</v>
      </c>
      <c r="M349">
        <v>24</v>
      </c>
      <c r="N349" t="s">
        <v>430</v>
      </c>
      <c r="O349" t="s">
        <v>171</v>
      </c>
      <c r="P349" t="s">
        <v>172</v>
      </c>
      <c r="Q349">
        <v>4000</v>
      </c>
      <c r="R349" t="s">
        <v>380</v>
      </c>
      <c r="S349">
        <v>4431</v>
      </c>
      <c r="T349" t="s">
        <v>431</v>
      </c>
      <c r="U349">
        <v>0</v>
      </c>
      <c r="V349" t="s">
        <v>46</v>
      </c>
      <c r="W349" s="8">
        <v>3800000</v>
      </c>
      <c r="X349" s="8">
        <v>3800000</v>
      </c>
      <c r="Y349" s="8">
        <v>3468364</v>
      </c>
      <c r="Z349" s="8">
        <v>3468364</v>
      </c>
      <c r="AA349" s="8">
        <v>3468364</v>
      </c>
      <c r="AB349" s="8">
        <f t="shared" si="39"/>
        <v>0</v>
      </c>
      <c r="AC349" s="8">
        <v>3464364</v>
      </c>
      <c r="AD349" s="12">
        <v>2854320</v>
      </c>
      <c r="AE349" s="12">
        <v>331636</v>
      </c>
      <c r="AF349" s="8">
        <v>0</v>
      </c>
      <c r="AG349" s="8">
        <v>0</v>
      </c>
      <c r="AH349" s="8">
        <v>0</v>
      </c>
      <c r="AI349" s="10">
        <f t="shared" si="37"/>
        <v>3800000</v>
      </c>
    </row>
    <row r="350" spans="1:35" ht="14.65" hidden="1" customHeight="1" x14ac:dyDescent="0.3">
      <c r="A350" t="str">
        <f t="shared" si="38"/>
        <v>1.1-00-2102_211006_21944512</v>
      </c>
      <c r="B350" t="s">
        <v>32</v>
      </c>
      <c r="C350" s="7" t="s">
        <v>33</v>
      </c>
      <c r="D350" s="34" t="s">
        <v>486</v>
      </c>
      <c r="E350" t="s">
        <v>34</v>
      </c>
      <c r="F350" t="s">
        <v>35</v>
      </c>
      <c r="G350" t="s">
        <v>66</v>
      </c>
      <c r="H350" t="s">
        <v>67</v>
      </c>
      <c r="I350" t="s">
        <v>68</v>
      </c>
      <c r="J350" t="s">
        <v>69</v>
      </c>
      <c r="K350">
        <v>1</v>
      </c>
      <c r="L350" t="s">
        <v>70</v>
      </c>
      <c r="M350">
        <v>9</v>
      </c>
      <c r="N350" t="s">
        <v>308</v>
      </c>
      <c r="O350" t="s">
        <v>309</v>
      </c>
      <c r="P350" t="s">
        <v>310</v>
      </c>
      <c r="Q350">
        <v>4000</v>
      </c>
      <c r="R350" t="s">
        <v>380</v>
      </c>
      <c r="S350">
        <v>4451</v>
      </c>
      <c r="T350" t="s">
        <v>432</v>
      </c>
      <c r="U350">
        <v>2</v>
      </c>
      <c r="V350" t="s">
        <v>433</v>
      </c>
      <c r="W350" s="8">
        <v>500000</v>
      </c>
      <c r="X350" s="8">
        <v>0</v>
      </c>
      <c r="Y350" s="8">
        <v>500000</v>
      </c>
      <c r="Z350" s="8">
        <v>500000</v>
      </c>
      <c r="AA350" s="8">
        <v>500000</v>
      </c>
      <c r="AB350" s="8">
        <f t="shared" si="39"/>
        <v>0</v>
      </c>
      <c r="AC350" s="8">
        <v>500000</v>
      </c>
      <c r="AD350" s="8">
        <v>500000</v>
      </c>
      <c r="AE350" s="9">
        <v>0</v>
      </c>
      <c r="AF350" s="8">
        <v>0</v>
      </c>
      <c r="AG350" s="8">
        <v>0</v>
      </c>
      <c r="AH350" s="8">
        <v>0</v>
      </c>
      <c r="AI350" s="10">
        <f t="shared" si="37"/>
        <v>500000</v>
      </c>
    </row>
    <row r="351" spans="1:35" ht="14.65" hidden="1" customHeight="1" x14ac:dyDescent="0.3">
      <c r="A351" t="str">
        <f t="shared" si="38"/>
        <v>1.1-00-2101_211005_21844510</v>
      </c>
      <c r="B351" t="s">
        <v>32</v>
      </c>
      <c r="C351" s="7" t="s">
        <v>33</v>
      </c>
      <c r="D351" s="34" t="s">
        <v>486</v>
      </c>
      <c r="E351" t="s">
        <v>34</v>
      </c>
      <c r="F351" t="s">
        <v>35</v>
      </c>
      <c r="G351" t="s">
        <v>36</v>
      </c>
      <c r="H351" t="s">
        <v>37</v>
      </c>
      <c r="I351" t="s">
        <v>127</v>
      </c>
      <c r="J351" t="s">
        <v>128</v>
      </c>
      <c r="K351">
        <v>1</v>
      </c>
      <c r="L351" t="s">
        <v>70</v>
      </c>
      <c r="M351">
        <v>8</v>
      </c>
      <c r="N351" t="s">
        <v>338</v>
      </c>
      <c r="O351" t="s">
        <v>339</v>
      </c>
      <c r="P351" t="s">
        <v>340</v>
      </c>
      <c r="Q351">
        <v>4000</v>
      </c>
      <c r="R351" t="s">
        <v>380</v>
      </c>
      <c r="S351">
        <v>4451</v>
      </c>
      <c r="T351" t="s">
        <v>432</v>
      </c>
      <c r="U351">
        <v>0</v>
      </c>
      <c r="V351" t="s">
        <v>46</v>
      </c>
      <c r="W351" s="8">
        <v>456800</v>
      </c>
      <c r="X351" s="8">
        <v>1000000</v>
      </c>
      <c r="Y351" s="8">
        <v>456800</v>
      </c>
      <c r="Z351" s="8">
        <v>458800</v>
      </c>
      <c r="AA351" s="8">
        <v>458800</v>
      </c>
      <c r="AB351" s="8">
        <f t="shared" si="39"/>
        <v>0</v>
      </c>
      <c r="AC351" s="8">
        <v>458800</v>
      </c>
      <c r="AD351" s="8">
        <v>443800</v>
      </c>
      <c r="AE351" s="9">
        <v>0</v>
      </c>
      <c r="AF351" s="8">
        <v>0</v>
      </c>
      <c r="AG351" s="8">
        <v>0</v>
      </c>
      <c r="AH351" s="8">
        <v>0</v>
      </c>
      <c r="AI351" s="10">
        <f t="shared" si="37"/>
        <v>456800</v>
      </c>
    </row>
    <row r="352" spans="1:35" ht="14.45" hidden="1" x14ac:dyDescent="0.3">
      <c r="A352" t="str">
        <f t="shared" si="38"/>
        <v>1.1-00-2101_211005_21844511</v>
      </c>
      <c r="B352" t="s">
        <v>32</v>
      </c>
      <c r="C352" s="7" t="s">
        <v>33</v>
      </c>
      <c r="D352" s="34" t="s">
        <v>486</v>
      </c>
      <c r="E352" t="s">
        <v>34</v>
      </c>
      <c r="F352" t="s">
        <v>35</v>
      </c>
      <c r="G352" t="s">
        <v>36</v>
      </c>
      <c r="H352" t="s">
        <v>37</v>
      </c>
      <c r="I352" t="s">
        <v>127</v>
      </c>
      <c r="J352" t="s">
        <v>128</v>
      </c>
      <c r="K352">
        <v>1</v>
      </c>
      <c r="L352" t="s">
        <v>70</v>
      </c>
      <c r="M352">
        <v>8</v>
      </c>
      <c r="N352" t="s">
        <v>338</v>
      </c>
      <c r="O352" t="s">
        <v>339</v>
      </c>
      <c r="P352" t="s">
        <v>340</v>
      </c>
      <c r="Q352">
        <v>4000</v>
      </c>
      <c r="R352" t="s">
        <v>380</v>
      </c>
      <c r="S352">
        <v>4451</v>
      </c>
      <c r="T352" t="s">
        <v>432</v>
      </c>
      <c r="U352">
        <v>1</v>
      </c>
      <c r="V352" t="s">
        <v>434</v>
      </c>
      <c r="W352" s="8">
        <v>1000000</v>
      </c>
      <c r="X352" s="8">
        <v>0</v>
      </c>
      <c r="Y352" s="8">
        <v>1000000</v>
      </c>
      <c r="Z352" s="8">
        <v>1000000</v>
      </c>
      <c r="AA352" s="8">
        <v>1000000</v>
      </c>
      <c r="AB352" s="8">
        <f t="shared" si="39"/>
        <v>0</v>
      </c>
      <c r="AC352" s="8">
        <v>1000000</v>
      </c>
      <c r="AD352" s="8">
        <v>1000000</v>
      </c>
      <c r="AE352" s="9">
        <v>0</v>
      </c>
      <c r="AF352" s="8">
        <v>0</v>
      </c>
      <c r="AG352" s="8">
        <v>0</v>
      </c>
      <c r="AH352" s="8">
        <v>0</v>
      </c>
      <c r="AI352" s="10">
        <f t="shared" si="37"/>
        <v>1000000</v>
      </c>
    </row>
    <row r="353" spans="1:35" ht="14.65" hidden="1" customHeight="1" x14ac:dyDescent="0.3">
      <c r="A353" t="str">
        <f t="shared" si="38"/>
        <v>1.1-00-2102_211007_211044511</v>
      </c>
      <c r="B353" t="s">
        <v>32</v>
      </c>
      <c r="C353" s="7" t="s">
        <v>33</v>
      </c>
      <c r="D353" s="34" t="s">
        <v>486</v>
      </c>
      <c r="E353" t="s">
        <v>34</v>
      </c>
      <c r="F353" t="s">
        <v>35</v>
      </c>
      <c r="G353" t="s">
        <v>66</v>
      </c>
      <c r="H353" t="s">
        <v>67</v>
      </c>
      <c r="I353" t="s">
        <v>68</v>
      </c>
      <c r="J353" t="s">
        <v>69</v>
      </c>
      <c r="K353">
        <v>1</v>
      </c>
      <c r="L353" t="s">
        <v>70</v>
      </c>
      <c r="M353">
        <v>10</v>
      </c>
      <c r="N353" t="s">
        <v>71</v>
      </c>
      <c r="O353" t="s">
        <v>72</v>
      </c>
      <c r="P353" t="s">
        <v>73</v>
      </c>
      <c r="Q353">
        <v>4000</v>
      </c>
      <c r="R353" t="s">
        <v>380</v>
      </c>
      <c r="S353">
        <v>4451</v>
      </c>
      <c r="T353" t="s">
        <v>432</v>
      </c>
      <c r="U353">
        <v>1</v>
      </c>
      <c r="V353" t="s">
        <v>435</v>
      </c>
      <c r="W353" s="8">
        <v>110000</v>
      </c>
      <c r="X353" s="8">
        <v>0</v>
      </c>
      <c r="Y353" s="8">
        <v>97314.3</v>
      </c>
      <c r="Z353" s="8">
        <v>97314.3</v>
      </c>
      <c r="AA353" s="8">
        <v>97314.3</v>
      </c>
      <c r="AB353" s="8">
        <f t="shared" si="39"/>
        <v>0</v>
      </c>
      <c r="AC353" s="8">
        <v>97314.3</v>
      </c>
      <c r="AD353" s="16">
        <v>97314.3</v>
      </c>
      <c r="AE353" s="16">
        <v>12685.699999999997</v>
      </c>
      <c r="AF353" s="8">
        <v>12685.7</v>
      </c>
      <c r="AG353" s="8">
        <v>0</v>
      </c>
      <c r="AH353" s="8">
        <v>0</v>
      </c>
      <c r="AI353" s="10">
        <f t="shared" si="37"/>
        <v>97314.3</v>
      </c>
    </row>
    <row r="354" spans="1:35" ht="14.45" hidden="1" x14ac:dyDescent="0.3">
      <c r="A354" t="str">
        <f t="shared" si="38"/>
        <v>1.1-00-2102_216008_211244811</v>
      </c>
      <c r="B354" t="s">
        <v>32</v>
      </c>
      <c r="C354" s="7" t="s">
        <v>33</v>
      </c>
      <c r="D354" s="34" t="s">
        <v>486</v>
      </c>
      <c r="E354" t="s">
        <v>109</v>
      </c>
      <c r="F354" t="s">
        <v>110</v>
      </c>
      <c r="G354" t="s">
        <v>111</v>
      </c>
      <c r="H354" t="s">
        <v>112</v>
      </c>
      <c r="I354" t="s">
        <v>68</v>
      </c>
      <c r="J354" t="s">
        <v>69</v>
      </c>
      <c r="K354">
        <v>6</v>
      </c>
      <c r="L354" t="s">
        <v>113</v>
      </c>
      <c r="M354">
        <v>12</v>
      </c>
      <c r="N354" t="s">
        <v>114</v>
      </c>
      <c r="O354" t="s">
        <v>115</v>
      </c>
      <c r="P354" t="s">
        <v>116</v>
      </c>
      <c r="Q354">
        <v>4000</v>
      </c>
      <c r="R354" t="s">
        <v>380</v>
      </c>
      <c r="S354">
        <v>4481</v>
      </c>
      <c r="T354" t="s">
        <v>436</v>
      </c>
      <c r="U354">
        <v>1</v>
      </c>
      <c r="V354" t="s">
        <v>437</v>
      </c>
      <c r="W354" s="8">
        <v>502723.22</v>
      </c>
      <c r="X354" s="8">
        <v>0</v>
      </c>
      <c r="Y354" s="8">
        <v>502723.22</v>
      </c>
      <c r="Z354" s="8">
        <v>502723.22</v>
      </c>
      <c r="AA354" s="8">
        <v>502723.22</v>
      </c>
      <c r="AB354" s="8">
        <f t="shared" si="39"/>
        <v>0</v>
      </c>
      <c r="AC354" s="8">
        <v>502723.22</v>
      </c>
      <c r="AD354" s="8">
        <v>502723.22</v>
      </c>
      <c r="AE354" s="9">
        <v>0</v>
      </c>
      <c r="AF354" s="8">
        <v>0</v>
      </c>
      <c r="AG354" s="8">
        <v>0</v>
      </c>
      <c r="AH354" s="8">
        <v>0</v>
      </c>
      <c r="AI354" s="10">
        <f t="shared" si="37"/>
        <v>502723.22</v>
      </c>
    </row>
    <row r="355" spans="1:35" ht="14.65" hidden="1" customHeight="1" x14ac:dyDescent="0.3">
      <c r="A355" t="str">
        <f t="shared" si="38"/>
        <v>1.1-00-2102_216008_211244810</v>
      </c>
      <c r="B355" t="s">
        <v>32</v>
      </c>
      <c r="C355" s="7" t="s">
        <v>33</v>
      </c>
      <c r="D355" s="34" t="s">
        <v>486</v>
      </c>
      <c r="E355" t="s">
        <v>109</v>
      </c>
      <c r="F355" t="s">
        <v>110</v>
      </c>
      <c r="G355" t="s">
        <v>111</v>
      </c>
      <c r="H355" t="s">
        <v>112</v>
      </c>
      <c r="I355" t="s">
        <v>68</v>
      </c>
      <c r="J355" t="s">
        <v>69</v>
      </c>
      <c r="K355">
        <v>6</v>
      </c>
      <c r="L355" t="s">
        <v>113</v>
      </c>
      <c r="M355">
        <v>12</v>
      </c>
      <c r="N355" t="s">
        <v>114</v>
      </c>
      <c r="O355" t="s">
        <v>115</v>
      </c>
      <c r="P355" t="s">
        <v>116</v>
      </c>
      <c r="Q355">
        <v>4000</v>
      </c>
      <c r="R355" t="s">
        <v>380</v>
      </c>
      <c r="S355">
        <v>4481</v>
      </c>
      <c r="T355" t="s">
        <v>436</v>
      </c>
      <c r="U355">
        <v>0</v>
      </c>
      <c r="V355" t="s">
        <v>46</v>
      </c>
      <c r="W355" s="8">
        <v>20000</v>
      </c>
      <c r="X355" s="8">
        <v>0</v>
      </c>
      <c r="Y355" s="8">
        <v>8736.4599999999991</v>
      </c>
      <c r="Z355" s="8">
        <v>8736.4599999999991</v>
      </c>
      <c r="AA355" s="8">
        <v>8736.4599999999991</v>
      </c>
      <c r="AB355" s="8">
        <f t="shared" si="39"/>
        <v>0</v>
      </c>
      <c r="AC355" s="8">
        <v>8736.4599999999991</v>
      </c>
      <c r="AD355" s="16">
        <v>8736.4599999999991</v>
      </c>
      <c r="AE355" s="16">
        <v>11263.54</v>
      </c>
      <c r="AF355" s="8">
        <v>11263.54</v>
      </c>
      <c r="AG355" s="8">
        <v>0</v>
      </c>
      <c r="AH355" s="8">
        <v>0</v>
      </c>
      <c r="AI355" s="10">
        <f t="shared" si="37"/>
        <v>8736.4599999999991</v>
      </c>
    </row>
    <row r="356" spans="1:35" ht="14.65" customHeight="1" x14ac:dyDescent="0.25">
      <c r="A356" t="str">
        <f t="shared" si="38"/>
        <v>1.1-00-2105_218012_212151110</v>
      </c>
      <c r="B356" t="s">
        <v>32</v>
      </c>
      <c r="C356" s="7" t="s">
        <v>33</v>
      </c>
      <c r="D356" s="34" t="s">
        <v>485</v>
      </c>
      <c r="E356" t="s">
        <v>34</v>
      </c>
      <c r="F356" t="s">
        <v>35</v>
      </c>
      <c r="G356" t="s">
        <v>36</v>
      </c>
      <c r="H356" t="s">
        <v>37</v>
      </c>
      <c r="I356" t="s">
        <v>38</v>
      </c>
      <c r="J356" t="s">
        <v>39</v>
      </c>
      <c r="K356">
        <v>8</v>
      </c>
      <c r="L356" t="s">
        <v>40</v>
      </c>
      <c r="M356">
        <v>21</v>
      </c>
      <c r="N356" t="s">
        <v>150</v>
      </c>
      <c r="O356" t="s">
        <v>42</v>
      </c>
      <c r="P356" t="s">
        <v>43</v>
      </c>
      <c r="Q356">
        <v>5000</v>
      </c>
      <c r="R356" t="s">
        <v>371</v>
      </c>
      <c r="S356">
        <v>5111</v>
      </c>
      <c r="T356" t="s">
        <v>438</v>
      </c>
      <c r="U356">
        <v>0</v>
      </c>
      <c r="V356" t="s">
        <v>46</v>
      </c>
      <c r="W356" s="8">
        <v>237104</v>
      </c>
      <c r="X356" s="8">
        <v>0</v>
      </c>
      <c r="Y356" s="8">
        <v>242602.4</v>
      </c>
      <c r="Z356" s="8">
        <v>132820</v>
      </c>
      <c r="AA356" s="8">
        <v>132820</v>
      </c>
      <c r="AB356" s="8">
        <f t="shared" si="39"/>
        <v>0</v>
      </c>
      <c r="AC356" s="8">
        <v>132820</v>
      </c>
      <c r="AD356" s="16">
        <v>0</v>
      </c>
      <c r="AE356" s="16">
        <v>-5498.3999999999942</v>
      </c>
      <c r="AF356" s="8">
        <v>0</v>
      </c>
      <c r="AG356" s="8">
        <v>5498.4</v>
      </c>
      <c r="AH356" s="8">
        <v>0</v>
      </c>
      <c r="AI356" s="10">
        <f t="shared" si="37"/>
        <v>242602.4</v>
      </c>
    </row>
    <row r="357" spans="1:35" ht="14.65" hidden="1" customHeight="1" x14ac:dyDescent="0.3">
      <c r="A357" t="str">
        <f t="shared" si="38"/>
        <v>1.1-00-2101_218003_21551110</v>
      </c>
      <c r="B357" t="s">
        <v>32</v>
      </c>
      <c r="C357" s="7" t="s">
        <v>33</v>
      </c>
      <c r="D357" s="34" t="s">
        <v>485</v>
      </c>
      <c r="E357" t="s">
        <v>143</v>
      </c>
      <c r="F357" t="s">
        <v>144</v>
      </c>
      <c r="G357" t="s">
        <v>125</v>
      </c>
      <c r="H357" t="s">
        <v>126</v>
      </c>
      <c r="I357" t="s">
        <v>127</v>
      </c>
      <c r="J357" t="s">
        <v>128</v>
      </c>
      <c r="K357">
        <v>8</v>
      </c>
      <c r="L357" t="s">
        <v>40</v>
      </c>
      <c r="M357">
        <v>5</v>
      </c>
      <c r="N357" t="s">
        <v>145</v>
      </c>
      <c r="O357" t="s">
        <v>146</v>
      </c>
      <c r="P357" t="s">
        <v>147</v>
      </c>
      <c r="Q357">
        <v>5000</v>
      </c>
      <c r="R357" t="s">
        <v>371</v>
      </c>
      <c r="S357">
        <v>5111</v>
      </c>
      <c r="T357" t="s">
        <v>438</v>
      </c>
      <c r="U357">
        <v>0</v>
      </c>
      <c r="V357" t="s">
        <v>46</v>
      </c>
      <c r="W357" s="8">
        <v>15080</v>
      </c>
      <c r="X357" s="8">
        <v>0</v>
      </c>
      <c r="Y357" s="8">
        <v>13084.8</v>
      </c>
      <c r="Z357" s="8">
        <v>13084.8</v>
      </c>
      <c r="AA357" s="8">
        <v>0</v>
      </c>
      <c r="AB357" s="8">
        <f t="shared" si="39"/>
        <v>13084.8</v>
      </c>
      <c r="AC357" s="8">
        <v>0</v>
      </c>
      <c r="AD357" s="16">
        <v>0</v>
      </c>
      <c r="AE357" s="16">
        <v>1995.2000000000007</v>
      </c>
      <c r="AF357" s="8">
        <v>1995.2</v>
      </c>
      <c r="AG357" s="8">
        <v>0</v>
      </c>
      <c r="AH357" s="8">
        <v>0</v>
      </c>
      <c r="AI357" s="10">
        <f t="shared" si="37"/>
        <v>13084.8</v>
      </c>
    </row>
    <row r="358" spans="1:35" ht="14.65" hidden="1" customHeight="1" x14ac:dyDescent="0.3">
      <c r="A358" t="str">
        <f t="shared" si="38"/>
        <v>1.1-00-2101_219004_21751110</v>
      </c>
      <c r="B358" t="s">
        <v>32</v>
      </c>
      <c r="C358" s="7" t="s">
        <v>33</v>
      </c>
      <c r="D358" s="34" t="s">
        <v>485</v>
      </c>
      <c r="E358" t="s">
        <v>34</v>
      </c>
      <c r="F358" t="s">
        <v>35</v>
      </c>
      <c r="G358" t="s">
        <v>125</v>
      </c>
      <c r="H358" t="s">
        <v>126</v>
      </c>
      <c r="I358" t="s">
        <v>127</v>
      </c>
      <c r="J358" t="s">
        <v>128</v>
      </c>
      <c r="K358">
        <v>9</v>
      </c>
      <c r="L358" t="s">
        <v>129</v>
      </c>
      <c r="M358">
        <v>7</v>
      </c>
      <c r="N358" t="s">
        <v>130</v>
      </c>
      <c r="O358" t="s">
        <v>131</v>
      </c>
      <c r="P358" t="s">
        <v>132</v>
      </c>
      <c r="Q358">
        <v>5000</v>
      </c>
      <c r="R358" t="s">
        <v>371</v>
      </c>
      <c r="S358">
        <v>5111</v>
      </c>
      <c r="T358" t="s">
        <v>438</v>
      </c>
      <c r="U358">
        <v>0</v>
      </c>
      <c r="V358" t="s">
        <v>46</v>
      </c>
      <c r="W358" s="8">
        <v>92044.800000000003</v>
      </c>
      <c r="X358" s="8">
        <v>0</v>
      </c>
      <c r="Y358" s="8">
        <v>92044.800000000003</v>
      </c>
      <c r="Z358" s="8">
        <v>92044.800000000003</v>
      </c>
      <c r="AA358" s="8">
        <v>92044.800000000003</v>
      </c>
      <c r="AB358" s="8">
        <f t="shared" si="39"/>
        <v>0</v>
      </c>
      <c r="AC358" s="8">
        <v>92044.800000000003</v>
      </c>
      <c r="AD358" s="8">
        <v>8594.0499999999993</v>
      </c>
      <c r="AE358" s="9">
        <v>0</v>
      </c>
      <c r="AF358" s="8">
        <v>0</v>
      </c>
      <c r="AG358" s="8">
        <v>0</v>
      </c>
      <c r="AH358" s="8">
        <v>0</v>
      </c>
      <c r="AI358" s="10">
        <f t="shared" si="37"/>
        <v>92044.800000000003</v>
      </c>
    </row>
    <row r="359" spans="1:35" ht="14.65" hidden="1" customHeight="1" x14ac:dyDescent="0.3">
      <c r="A359" t="str">
        <f t="shared" si="38"/>
        <v>2.6-06-2102_211007_211051111</v>
      </c>
      <c r="B359" t="s">
        <v>51</v>
      </c>
      <c r="C359" s="39" t="s">
        <v>52</v>
      </c>
      <c r="D359" s="34" t="s">
        <v>485</v>
      </c>
      <c r="E359" t="s">
        <v>34</v>
      </c>
      <c r="F359" t="s">
        <v>35</v>
      </c>
      <c r="G359" t="s">
        <v>66</v>
      </c>
      <c r="H359" t="s">
        <v>67</v>
      </c>
      <c r="I359" t="s">
        <v>68</v>
      </c>
      <c r="J359" t="s">
        <v>69</v>
      </c>
      <c r="K359">
        <v>1</v>
      </c>
      <c r="L359" t="s">
        <v>70</v>
      </c>
      <c r="M359">
        <v>10</v>
      </c>
      <c r="N359" t="s">
        <v>71</v>
      </c>
      <c r="O359" t="s">
        <v>72</v>
      </c>
      <c r="P359" t="s">
        <v>73</v>
      </c>
      <c r="Q359">
        <v>5000</v>
      </c>
      <c r="R359" t="s">
        <v>371</v>
      </c>
      <c r="S359">
        <v>5111</v>
      </c>
      <c r="T359" t="s">
        <v>438</v>
      </c>
      <c r="U359">
        <v>1</v>
      </c>
      <c r="V359" t="s">
        <v>54</v>
      </c>
      <c r="W359" s="8">
        <v>6000</v>
      </c>
      <c r="X359" s="8">
        <v>0</v>
      </c>
      <c r="Y359" s="8">
        <v>5980.12</v>
      </c>
      <c r="Z359" s="8">
        <v>5980.12</v>
      </c>
      <c r="AA359" s="8">
        <v>5980.12</v>
      </c>
      <c r="AB359" s="8">
        <f t="shared" si="39"/>
        <v>0</v>
      </c>
      <c r="AC359" s="8">
        <v>5980.12</v>
      </c>
      <c r="AD359" s="8">
        <v>5980.12</v>
      </c>
      <c r="AE359" s="9">
        <v>19.880000000000109</v>
      </c>
      <c r="AF359" s="8">
        <v>19.88</v>
      </c>
      <c r="AG359" s="8">
        <v>0</v>
      </c>
      <c r="AH359" s="8">
        <v>0</v>
      </c>
      <c r="AI359" s="10">
        <f t="shared" si="37"/>
        <v>5980.12</v>
      </c>
    </row>
    <row r="360" spans="1:35" ht="14.65" hidden="1" customHeight="1" x14ac:dyDescent="0.3">
      <c r="A360" t="str">
        <f t="shared" si="38"/>
        <v>2.6-06-2102_211007_211051112</v>
      </c>
      <c r="B360" t="s">
        <v>51</v>
      </c>
      <c r="C360" s="39" t="s">
        <v>52</v>
      </c>
      <c r="D360" s="34" t="s">
        <v>485</v>
      </c>
      <c r="E360" t="s">
        <v>34</v>
      </c>
      <c r="F360" t="s">
        <v>35</v>
      </c>
      <c r="G360" t="s">
        <v>66</v>
      </c>
      <c r="H360" t="s">
        <v>67</v>
      </c>
      <c r="I360" t="s">
        <v>68</v>
      </c>
      <c r="J360" t="s">
        <v>69</v>
      </c>
      <c r="K360">
        <v>1</v>
      </c>
      <c r="L360" t="s">
        <v>70</v>
      </c>
      <c r="M360">
        <v>10</v>
      </c>
      <c r="N360" t="s">
        <v>71</v>
      </c>
      <c r="O360" t="s">
        <v>72</v>
      </c>
      <c r="P360" t="s">
        <v>73</v>
      </c>
      <c r="Q360">
        <v>5000</v>
      </c>
      <c r="R360" t="s">
        <v>371</v>
      </c>
      <c r="S360">
        <v>5111</v>
      </c>
      <c r="T360" t="s">
        <v>438</v>
      </c>
      <c r="U360">
        <v>2</v>
      </c>
      <c r="V360" t="s">
        <v>55</v>
      </c>
      <c r="W360" s="8">
        <v>6000</v>
      </c>
      <c r="X360" s="8">
        <v>0</v>
      </c>
      <c r="Y360" s="8">
        <v>5980.12</v>
      </c>
      <c r="Z360" s="8">
        <v>5980.12</v>
      </c>
      <c r="AA360" s="8">
        <v>5980.12</v>
      </c>
      <c r="AB360" s="8">
        <f t="shared" si="39"/>
        <v>0</v>
      </c>
      <c r="AC360" s="8">
        <v>5980.12</v>
      </c>
      <c r="AD360" s="8">
        <v>5980.12</v>
      </c>
      <c r="AE360" s="9">
        <v>19.880000000000109</v>
      </c>
      <c r="AF360" s="8">
        <v>19.88</v>
      </c>
      <c r="AG360" s="8">
        <v>0</v>
      </c>
      <c r="AH360" s="8">
        <v>0</v>
      </c>
      <c r="AI360" s="10">
        <f t="shared" si="37"/>
        <v>5980.12</v>
      </c>
    </row>
    <row r="361" spans="1:35" ht="14.65" hidden="1" customHeight="1" x14ac:dyDescent="0.3">
      <c r="A361" t="str">
        <f t="shared" si="38"/>
        <v>2.6-06-2102_211007_211051113</v>
      </c>
      <c r="B361" t="s">
        <v>51</v>
      </c>
      <c r="C361" s="39" t="s">
        <v>52</v>
      </c>
      <c r="D361" s="34" t="s">
        <v>485</v>
      </c>
      <c r="E361" t="s">
        <v>34</v>
      </c>
      <c r="F361" t="s">
        <v>35</v>
      </c>
      <c r="G361" t="s">
        <v>66</v>
      </c>
      <c r="H361" t="s">
        <v>67</v>
      </c>
      <c r="I361" t="s">
        <v>68</v>
      </c>
      <c r="J361" t="s">
        <v>69</v>
      </c>
      <c r="K361">
        <v>1</v>
      </c>
      <c r="L361" t="s">
        <v>70</v>
      </c>
      <c r="M361">
        <v>10</v>
      </c>
      <c r="N361" t="s">
        <v>71</v>
      </c>
      <c r="O361" t="s">
        <v>72</v>
      </c>
      <c r="P361" t="s">
        <v>73</v>
      </c>
      <c r="Q361">
        <v>5000</v>
      </c>
      <c r="R361" t="s">
        <v>371</v>
      </c>
      <c r="S361">
        <v>5111</v>
      </c>
      <c r="T361" t="s">
        <v>438</v>
      </c>
      <c r="U361">
        <v>3</v>
      </c>
      <c r="V361" t="s">
        <v>56</v>
      </c>
      <c r="W361" s="8">
        <v>5500</v>
      </c>
      <c r="X361" s="8">
        <v>0</v>
      </c>
      <c r="Y361" s="8">
        <v>2990.06</v>
      </c>
      <c r="Z361" s="8">
        <v>2990.06</v>
      </c>
      <c r="AA361" s="8">
        <v>2990.06</v>
      </c>
      <c r="AB361" s="8">
        <f t="shared" si="39"/>
        <v>0</v>
      </c>
      <c r="AC361" s="8">
        <v>2990.06</v>
      </c>
      <c r="AD361" s="8">
        <v>2990.06</v>
      </c>
      <c r="AE361" s="9">
        <v>2509.94</v>
      </c>
      <c r="AF361" s="8">
        <v>2509.94</v>
      </c>
      <c r="AG361" s="8">
        <v>0</v>
      </c>
      <c r="AH361" s="8">
        <v>0</v>
      </c>
      <c r="AI361" s="10">
        <f t="shared" si="37"/>
        <v>2990.06</v>
      </c>
    </row>
    <row r="362" spans="1:35" ht="14.65" hidden="1" customHeight="1" x14ac:dyDescent="0.3">
      <c r="A362" t="str">
        <f t="shared" si="38"/>
        <v>2.6-05-2108_213022_214151111</v>
      </c>
      <c r="B362" t="s">
        <v>200</v>
      </c>
      <c r="C362" t="s">
        <v>201</v>
      </c>
      <c r="D362" s="34" t="s">
        <v>485</v>
      </c>
      <c r="E362" t="s">
        <v>134</v>
      </c>
      <c r="F362" t="s">
        <v>135</v>
      </c>
      <c r="G362" t="s">
        <v>111</v>
      </c>
      <c r="H362" t="s">
        <v>112</v>
      </c>
      <c r="I362" t="s">
        <v>136</v>
      </c>
      <c r="J362" t="s">
        <v>137</v>
      </c>
      <c r="K362">
        <v>3</v>
      </c>
      <c r="L362" t="s">
        <v>138</v>
      </c>
      <c r="M362">
        <v>41</v>
      </c>
      <c r="N362" t="s">
        <v>139</v>
      </c>
      <c r="O362" t="s">
        <v>140</v>
      </c>
      <c r="P362" t="s">
        <v>141</v>
      </c>
      <c r="Q362">
        <v>5000</v>
      </c>
      <c r="R362" t="s">
        <v>371</v>
      </c>
      <c r="S362">
        <v>5111</v>
      </c>
      <c r="T362" t="s">
        <v>438</v>
      </c>
      <c r="U362">
        <v>1</v>
      </c>
      <c r="V362" t="s">
        <v>202</v>
      </c>
      <c r="W362" s="8">
        <v>5000</v>
      </c>
      <c r="X362" s="8">
        <v>0</v>
      </c>
      <c r="Y362" s="8">
        <v>4999.6000000000004</v>
      </c>
      <c r="Z362" s="8">
        <v>4999.6000000000004</v>
      </c>
      <c r="AA362" s="8">
        <v>4999.6000000000004</v>
      </c>
      <c r="AB362" s="8">
        <f t="shared" si="39"/>
        <v>0</v>
      </c>
      <c r="AC362" s="8">
        <v>4999.6000000000004</v>
      </c>
      <c r="AD362" s="8">
        <v>4999.6000000000004</v>
      </c>
      <c r="AE362" s="9">
        <v>0.3999999999996362</v>
      </c>
      <c r="AF362" s="8">
        <v>0.4</v>
      </c>
      <c r="AG362" s="8">
        <v>0</v>
      </c>
      <c r="AH362" s="8">
        <v>0</v>
      </c>
      <c r="AI362" s="10">
        <f t="shared" si="37"/>
        <v>4999.6000000000004</v>
      </c>
    </row>
    <row r="363" spans="1:35" ht="14.65" hidden="1" customHeight="1" x14ac:dyDescent="0.3">
      <c r="A363" t="str">
        <f t="shared" si="38"/>
        <v>1.1-00-2104_218011_212051210</v>
      </c>
      <c r="B363" t="s">
        <v>32</v>
      </c>
      <c r="C363" s="7" t="s">
        <v>33</v>
      </c>
      <c r="D363" s="34" t="s">
        <v>485</v>
      </c>
      <c r="E363" t="s">
        <v>34</v>
      </c>
      <c r="F363" t="s">
        <v>35</v>
      </c>
      <c r="G363" t="s">
        <v>36</v>
      </c>
      <c r="H363" t="s">
        <v>37</v>
      </c>
      <c r="I363" t="s">
        <v>104</v>
      </c>
      <c r="J363" t="s">
        <v>105</v>
      </c>
      <c r="K363">
        <v>8</v>
      </c>
      <c r="L363" t="s">
        <v>40</v>
      </c>
      <c r="M363">
        <v>20</v>
      </c>
      <c r="N363" t="s">
        <v>106</v>
      </c>
      <c r="O363" t="s">
        <v>107</v>
      </c>
      <c r="P363" t="s">
        <v>108</v>
      </c>
      <c r="Q363">
        <v>5000</v>
      </c>
      <c r="R363" t="s">
        <v>371</v>
      </c>
      <c r="S363">
        <v>5121</v>
      </c>
      <c r="T363" t="s">
        <v>439</v>
      </c>
      <c r="U363">
        <v>0</v>
      </c>
      <c r="V363" t="s">
        <v>46</v>
      </c>
      <c r="W363" s="8">
        <v>0</v>
      </c>
      <c r="X363" s="8">
        <v>20000</v>
      </c>
      <c r="Y363" s="8">
        <v>0</v>
      </c>
      <c r="Z363" s="8">
        <v>0</v>
      </c>
      <c r="AA363" s="8">
        <v>0</v>
      </c>
      <c r="AB363" s="8">
        <f t="shared" si="39"/>
        <v>0</v>
      </c>
      <c r="AC363" s="8">
        <v>0</v>
      </c>
      <c r="AD363" s="8">
        <v>0</v>
      </c>
      <c r="AE363" s="9">
        <v>0</v>
      </c>
      <c r="AF363" s="8">
        <v>0</v>
      </c>
      <c r="AG363" s="8">
        <v>0</v>
      </c>
      <c r="AH363" s="8">
        <v>0</v>
      </c>
      <c r="AI363" s="10">
        <f t="shared" si="37"/>
        <v>0</v>
      </c>
    </row>
    <row r="364" spans="1:35" ht="14.65" hidden="1" customHeight="1" x14ac:dyDescent="0.3">
      <c r="A364" t="str">
        <f t="shared" si="38"/>
        <v>2.5-01-2101_218003_21551510</v>
      </c>
      <c r="B364" t="s">
        <v>369</v>
      </c>
      <c r="C364" t="s">
        <v>370</v>
      </c>
      <c r="D364" s="34" t="s">
        <v>485</v>
      </c>
      <c r="E364" t="s">
        <v>143</v>
      </c>
      <c r="F364" t="s">
        <v>144</v>
      </c>
      <c r="G364" t="s">
        <v>125</v>
      </c>
      <c r="H364" t="s">
        <v>126</v>
      </c>
      <c r="I364" t="s">
        <v>127</v>
      </c>
      <c r="J364" t="s">
        <v>128</v>
      </c>
      <c r="K364">
        <v>8</v>
      </c>
      <c r="L364" t="s">
        <v>40</v>
      </c>
      <c r="M364">
        <v>5</v>
      </c>
      <c r="N364" t="s">
        <v>145</v>
      </c>
      <c r="O364" t="s">
        <v>146</v>
      </c>
      <c r="P364" t="s">
        <v>147</v>
      </c>
      <c r="Q364">
        <v>5000</v>
      </c>
      <c r="R364" t="s">
        <v>371</v>
      </c>
      <c r="S364">
        <v>5151</v>
      </c>
      <c r="T364" t="s">
        <v>372</v>
      </c>
      <c r="U364">
        <v>0</v>
      </c>
      <c r="V364" t="s">
        <v>46</v>
      </c>
      <c r="W364" s="8">
        <v>491216</v>
      </c>
      <c r="X364" s="8">
        <v>0</v>
      </c>
      <c r="Y364" s="8">
        <v>516003.89</v>
      </c>
      <c r="Z364" s="8">
        <v>516003.89</v>
      </c>
      <c r="AA364" s="8">
        <v>516003.89</v>
      </c>
      <c r="AB364" s="8">
        <f t="shared" si="39"/>
        <v>0</v>
      </c>
      <c r="AC364" s="8">
        <v>488291.49</v>
      </c>
      <c r="AD364" s="8">
        <v>0</v>
      </c>
      <c r="AE364" s="9">
        <v>-24787.890000000014</v>
      </c>
      <c r="AF364" s="8">
        <v>0</v>
      </c>
      <c r="AG364" s="8">
        <v>0</v>
      </c>
      <c r="AH364" s="8">
        <v>24787.89</v>
      </c>
      <c r="AI364" s="10">
        <f t="shared" si="37"/>
        <v>516003.89</v>
      </c>
    </row>
    <row r="365" spans="1:35" ht="14.65" hidden="1" customHeight="1" x14ac:dyDescent="0.3">
      <c r="A365" t="str">
        <f t="shared" si="38"/>
        <v>1.1-00-2101_218003_21551510</v>
      </c>
      <c r="B365" t="s">
        <v>32</v>
      </c>
      <c r="C365" s="7" t="s">
        <v>33</v>
      </c>
      <c r="D365" s="34" t="s">
        <v>485</v>
      </c>
      <c r="E365" t="s">
        <v>143</v>
      </c>
      <c r="F365" t="s">
        <v>144</v>
      </c>
      <c r="G365" t="s">
        <v>125</v>
      </c>
      <c r="H365" t="s">
        <v>126</v>
      </c>
      <c r="I365" t="s">
        <v>127</v>
      </c>
      <c r="J365" t="s">
        <v>128</v>
      </c>
      <c r="K365">
        <v>8</v>
      </c>
      <c r="L365" t="s">
        <v>40</v>
      </c>
      <c r="M365">
        <v>5</v>
      </c>
      <c r="N365" t="s">
        <v>145</v>
      </c>
      <c r="O365" t="s">
        <v>146</v>
      </c>
      <c r="P365" t="s">
        <v>147</v>
      </c>
      <c r="Q365">
        <v>5000</v>
      </c>
      <c r="R365" t="s">
        <v>371</v>
      </c>
      <c r="S365">
        <v>5151</v>
      </c>
      <c r="T365" t="s">
        <v>372</v>
      </c>
      <c r="U365">
        <v>0</v>
      </c>
      <c r="V365" t="s">
        <v>46</v>
      </c>
      <c r="W365" s="8">
        <v>220510.97</v>
      </c>
      <c r="X365" s="8">
        <v>0</v>
      </c>
      <c r="Y365" s="8">
        <v>220510.97</v>
      </c>
      <c r="Z365" s="8">
        <v>212506.97</v>
      </c>
      <c r="AA365" s="8">
        <v>212506.97</v>
      </c>
      <c r="AB365" s="8">
        <f t="shared" ref="AB365:AB396" si="40">Z365-AA365</f>
        <v>0</v>
      </c>
      <c r="AC365" s="8">
        <v>212506.97</v>
      </c>
      <c r="AD365" s="8">
        <v>133259.95000000001</v>
      </c>
      <c r="AE365" s="9">
        <v>0</v>
      </c>
      <c r="AF365" s="8">
        <v>0</v>
      </c>
      <c r="AG365" s="8">
        <v>0</v>
      </c>
      <c r="AH365" s="8">
        <v>0</v>
      </c>
      <c r="AI365" s="10">
        <f t="shared" si="37"/>
        <v>220510.97</v>
      </c>
    </row>
    <row r="366" spans="1:35" ht="14.65" hidden="1" customHeight="1" x14ac:dyDescent="0.3">
      <c r="A366" t="str">
        <f t="shared" si="38"/>
        <v>2.6-06-2102_211007_211051513</v>
      </c>
      <c r="B366" t="s">
        <v>51</v>
      </c>
      <c r="C366" t="s">
        <v>52</v>
      </c>
      <c r="D366" s="34" t="s">
        <v>485</v>
      </c>
      <c r="E366" t="s">
        <v>34</v>
      </c>
      <c r="F366" t="s">
        <v>35</v>
      </c>
      <c r="G366" t="s">
        <v>66</v>
      </c>
      <c r="H366" t="s">
        <v>67</v>
      </c>
      <c r="I366" t="s">
        <v>68</v>
      </c>
      <c r="J366" t="s">
        <v>69</v>
      </c>
      <c r="K366">
        <v>1</v>
      </c>
      <c r="L366" t="s">
        <v>70</v>
      </c>
      <c r="M366">
        <v>10</v>
      </c>
      <c r="N366" t="s">
        <v>71</v>
      </c>
      <c r="O366" t="s">
        <v>72</v>
      </c>
      <c r="P366" t="s">
        <v>73</v>
      </c>
      <c r="Q366">
        <v>5000</v>
      </c>
      <c r="R366" t="s">
        <v>371</v>
      </c>
      <c r="S366">
        <v>5151</v>
      </c>
      <c r="T366" t="s">
        <v>372</v>
      </c>
      <c r="U366">
        <v>3</v>
      </c>
      <c r="V366" t="s">
        <v>56</v>
      </c>
      <c r="W366" s="8">
        <v>30000</v>
      </c>
      <c r="X366" s="8">
        <v>0</v>
      </c>
      <c r="Y366" s="8">
        <v>0</v>
      </c>
      <c r="Z366" s="8">
        <v>0</v>
      </c>
      <c r="AA366" s="8">
        <v>0</v>
      </c>
      <c r="AB366" s="8">
        <f t="shared" si="40"/>
        <v>0</v>
      </c>
      <c r="AC366" s="8">
        <v>0</v>
      </c>
      <c r="AD366" s="8">
        <v>0</v>
      </c>
      <c r="AE366" s="9">
        <v>30000</v>
      </c>
      <c r="AF366" s="8">
        <v>30000</v>
      </c>
      <c r="AG366" s="8">
        <v>0</v>
      </c>
      <c r="AH366" s="8">
        <v>0</v>
      </c>
      <c r="AI366" s="10">
        <f t="shared" si="37"/>
        <v>0</v>
      </c>
    </row>
    <row r="367" spans="1:35" ht="14.65" hidden="1" customHeight="1" x14ac:dyDescent="0.3">
      <c r="A367" t="str">
        <f t="shared" si="38"/>
        <v>1.1-00-2109_217023_214251510</v>
      </c>
      <c r="B367" t="s">
        <v>32</v>
      </c>
      <c r="C367" s="7" t="s">
        <v>33</v>
      </c>
      <c r="D367" s="34" t="s">
        <v>485</v>
      </c>
      <c r="E367" t="s">
        <v>182</v>
      </c>
      <c r="F367" t="s">
        <v>183</v>
      </c>
      <c r="G367" t="s">
        <v>125</v>
      </c>
      <c r="H367" t="s">
        <v>126</v>
      </c>
      <c r="I367" t="s">
        <v>184</v>
      </c>
      <c r="J367" t="s">
        <v>185</v>
      </c>
      <c r="K367">
        <v>7</v>
      </c>
      <c r="L367" t="s">
        <v>186</v>
      </c>
      <c r="M367">
        <v>42</v>
      </c>
      <c r="N367" t="s">
        <v>187</v>
      </c>
      <c r="O367" t="s">
        <v>188</v>
      </c>
      <c r="P367" t="s">
        <v>189</v>
      </c>
      <c r="Q367">
        <v>5000</v>
      </c>
      <c r="R367" t="s">
        <v>371</v>
      </c>
      <c r="S367">
        <v>5151</v>
      </c>
      <c r="T367" t="s">
        <v>372</v>
      </c>
      <c r="U367">
        <v>0</v>
      </c>
      <c r="V367" t="s">
        <v>46</v>
      </c>
      <c r="W367" s="8">
        <v>0</v>
      </c>
      <c r="X367" s="8">
        <v>0</v>
      </c>
      <c r="Y367" s="8">
        <v>0</v>
      </c>
      <c r="Z367" s="8">
        <v>0</v>
      </c>
      <c r="AA367" s="8">
        <v>0</v>
      </c>
      <c r="AB367" s="8">
        <f t="shared" si="40"/>
        <v>0</v>
      </c>
      <c r="AC367" s="8">
        <v>0</v>
      </c>
      <c r="AD367" s="8">
        <v>0</v>
      </c>
      <c r="AE367" s="9">
        <v>0</v>
      </c>
      <c r="AF367" s="8">
        <v>0</v>
      </c>
      <c r="AG367" s="8">
        <v>0</v>
      </c>
      <c r="AH367" s="8">
        <v>0</v>
      </c>
      <c r="AI367" s="10">
        <f t="shared" si="37"/>
        <v>0</v>
      </c>
    </row>
    <row r="368" spans="1:35" ht="14.65" hidden="1" customHeight="1" x14ac:dyDescent="0.3">
      <c r="A368" t="str">
        <f t="shared" si="38"/>
        <v>1.1-00-2101_219004_21751910</v>
      </c>
      <c r="B368" t="s">
        <v>32</v>
      </c>
      <c r="C368" s="7" t="s">
        <v>33</v>
      </c>
      <c r="D368" s="34" t="s">
        <v>485</v>
      </c>
      <c r="E368" t="s">
        <v>34</v>
      </c>
      <c r="F368" t="s">
        <v>35</v>
      </c>
      <c r="G368" t="s">
        <v>125</v>
      </c>
      <c r="H368" t="s">
        <v>126</v>
      </c>
      <c r="I368" t="s">
        <v>127</v>
      </c>
      <c r="J368" t="s">
        <v>128</v>
      </c>
      <c r="K368">
        <v>9</v>
      </c>
      <c r="L368" t="s">
        <v>129</v>
      </c>
      <c r="M368">
        <v>7</v>
      </c>
      <c r="N368" t="s">
        <v>130</v>
      </c>
      <c r="O368" t="s">
        <v>131</v>
      </c>
      <c r="P368" t="s">
        <v>132</v>
      </c>
      <c r="Q368">
        <v>5000</v>
      </c>
      <c r="R368" t="s">
        <v>371</v>
      </c>
      <c r="S368">
        <v>5191</v>
      </c>
      <c r="T368" t="s">
        <v>443</v>
      </c>
      <c r="U368">
        <v>0</v>
      </c>
      <c r="V368" t="s">
        <v>46</v>
      </c>
      <c r="W368" s="8">
        <v>238700.3</v>
      </c>
      <c r="X368" s="8">
        <v>0</v>
      </c>
      <c r="Y368" s="8">
        <v>238700.3</v>
      </c>
      <c r="Z368" s="8">
        <v>238700.3</v>
      </c>
      <c r="AA368" s="8">
        <v>238700.3</v>
      </c>
      <c r="AB368" s="8">
        <f t="shared" si="40"/>
        <v>0</v>
      </c>
      <c r="AC368" s="8">
        <v>238700.3</v>
      </c>
      <c r="AD368" s="8">
        <v>0</v>
      </c>
      <c r="AE368" s="9">
        <v>0</v>
      </c>
      <c r="AF368" s="8">
        <v>0</v>
      </c>
      <c r="AG368" s="8">
        <v>0</v>
      </c>
      <c r="AH368" s="8">
        <v>0</v>
      </c>
      <c r="AI368" s="10">
        <f t="shared" si="37"/>
        <v>238700.3</v>
      </c>
    </row>
    <row r="369" spans="1:35" ht="14.65" hidden="1" customHeight="1" x14ac:dyDescent="0.3">
      <c r="A369" t="str">
        <f t="shared" si="38"/>
        <v>1.1-00-2104_218011_212051910</v>
      </c>
      <c r="B369" t="s">
        <v>32</v>
      </c>
      <c r="C369" s="7" t="s">
        <v>33</v>
      </c>
      <c r="D369" s="34" t="s">
        <v>485</v>
      </c>
      <c r="E369" t="s">
        <v>34</v>
      </c>
      <c r="F369" t="s">
        <v>35</v>
      </c>
      <c r="G369" t="s">
        <v>36</v>
      </c>
      <c r="H369" t="s">
        <v>37</v>
      </c>
      <c r="I369" t="s">
        <v>104</v>
      </c>
      <c r="J369" t="s">
        <v>105</v>
      </c>
      <c r="K369">
        <v>8</v>
      </c>
      <c r="L369" t="s">
        <v>40</v>
      </c>
      <c r="M369">
        <v>20</v>
      </c>
      <c r="N369" t="s">
        <v>106</v>
      </c>
      <c r="O369" t="s">
        <v>107</v>
      </c>
      <c r="P369" t="s">
        <v>108</v>
      </c>
      <c r="Q369">
        <v>5000</v>
      </c>
      <c r="R369" t="s">
        <v>371</v>
      </c>
      <c r="S369">
        <v>5191</v>
      </c>
      <c r="T369" t="s">
        <v>443</v>
      </c>
      <c r="U369">
        <v>0</v>
      </c>
      <c r="V369" t="s">
        <v>46</v>
      </c>
      <c r="W369" s="8">
        <v>160066.81</v>
      </c>
      <c r="X369" s="8">
        <v>0</v>
      </c>
      <c r="Y369" s="8">
        <v>160066.81</v>
      </c>
      <c r="Z369" s="8">
        <v>160066.81</v>
      </c>
      <c r="AA369" s="8">
        <v>160066.81</v>
      </c>
      <c r="AB369" s="8">
        <f t="shared" si="40"/>
        <v>0</v>
      </c>
      <c r="AC369" s="8">
        <v>160066.81</v>
      </c>
      <c r="AD369" s="8">
        <v>160066.81</v>
      </c>
      <c r="AE369" s="9">
        <v>0</v>
      </c>
      <c r="AF369" s="8">
        <v>0</v>
      </c>
      <c r="AG369" s="8">
        <v>0</v>
      </c>
      <c r="AH369" s="8">
        <v>0</v>
      </c>
      <c r="AI369" s="10">
        <f t="shared" si="37"/>
        <v>160066.81</v>
      </c>
    </row>
    <row r="370" spans="1:35" ht="14.65" hidden="1" customHeight="1" x14ac:dyDescent="0.3">
      <c r="A370" t="str">
        <f t="shared" si="38"/>
        <v>1.1-00-2105_218012_212151910</v>
      </c>
      <c r="B370" t="s">
        <v>32</v>
      </c>
      <c r="C370" s="7" t="s">
        <v>33</v>
      </c>
      <c r="D370" s="34" t="s">
        <v>485</v>
      </c>
      <c r="E370" t="s">
        <v>34</v>
      </c>
      <c r="F370" t="s">
        <v>35</v>
      </c>
      <c r="G370" t="s">
        <v>36</v>
      </c>
      <c r="H370" t="s">
        <v>37</v>
      </c>
      <c r="I370" t="s">
        <v>38</v>
      </c>
      <c r="J370" t="s">
        <v>39</v>
      </c>
      <c r="K370">
        <v>8</v>
      </c>
      <c r="L370" t="s">
        <v>40</v>
      </c>
      <c r="M370">
        <v>21</v>
      </c>
      <c r="N370" t="s">
        <v>150</v>
      </c>
      <c r="O370" t="s">
        <v>42</v>
      </c>
      <c r="P370" t="s">
        <v>43</v>
      </c>
      <c r="Q370">
        <v>5000</v>
      </c>
      <c r="R370" t="s">
        <v>371</v>
      </c>
      <c r="S370">
        <v>5191</v>
      </c>
      <c r="T370" t="s">
        <v>443</v>
      </c>
      <c r="U370">
        <v>0</v>
      </c>
      <c r="V370" t="s">
        <v>46</v>
      </c>
      <c r="W370" s="8">
        <v>176436</v>
      </c>
      <c r="X370" s="8">
        <v>0</v>
      </c>
      <c r="Y370" s="8">
        <v>176436</v>
      </c>
      <c r="Z370" s="8">
        <v>165880</v>
      </c>
      <c r="AA370" s="8">
        <v>165880</v>
      </c>
      <c r="AB370" s="8">
        <f t="shared" si="40"/>
        <v>0</v>
      </c>
      <c r="AC370" s="8">
        <v>165880</v>
      </c>
      <c r="AD370" s="8">
        <v>165880</v>
      </c>
      <c r="AE370" s="9">
        <v>0</v>
      </c>
      <c r="AF370" s="8">
        <v>0</v>
      </c>
      <c r="AG370" s="8">
        <v>0</v>
      </c>
      <c r="AH370" s="8">
        <v>0</v>
      </c>
      <c r="AI370" s="10">
        <f t="shared" si="37"/>
        <v>176436</v>
      </c>
    </row>
    <row r="371" spans="1:35" ht="14.65" hidden="1" customHeight="1" x14ac:dyDescent="0.3">
      <c r="A371" t="str">
        <f t="shared" si="38"/>
        <v>2.6-06-2102_211007_211052111</v>
      </c>
      <c r="B371" t="s">
        <v>51</v>
      </c>
      <c r="C371" t="s">
        <v>52</v>
      </c>
      <c r="D371" s="34" t="s">
        <v>485</v>
      </c>
      <c r="E371" t="s">
        <v>34</v>
      </c>
      <c r="F371" t="s">
        <v>35</v>
      </c>
      <c r="G371" t="s">
        <v>66</v>
      </c>
      <c r="H371" t="s">
        <v>67</v>
      </c>
      <c r="I371" t="s">
        <v>68</v>
      </c>
      <c r="J371" t="s">
        <v>69</v>
      </c>
      <c r="K371">
        <v>1</v>
      </c>
      <c r="L371" t="s">
        <v>70</v>
      </c>
      <c r="M371">
        <v>10</v>
      </c>
      <c r="N371" t="s">
        <v>71</v>
      </c>
      <c r="O371" t="s">
        <v>72</v>
      </c>
      <c r="P371" t="s">
        <v>73</v>
      </c>
      <c r="Q371">
        <v>5000</v>
      </c>
      <c r="R371" t="s">
        <v>371</v>
      </c>
      <c r="S371">
        <v>5211</v>
      </c>
      <c r="T371" t="s">
        <v>440</v>
      </c>
      <c r="U371">
        <v>1</v>
      </c>
      <c r="V371" t="s">
        <v>54</v>
      </c>
      <c r="W371" s="8">
        <v>10000</v>
      </c>
      <c r="X371" s="8">
        <v>0</v>
      </c>
      <c r="Y371" s="8">
        <v>5229.28</v>
      </c>
      <c r="Z371" s="8">
        <v>5229.28</v>
      </c>
      <c r="AA371" s="8">
        <v>5229.28</v>
      </c>
      <c r="AB371" s="8">
        <f t="shared" si="40"/>
        <v>0</v>
      </c>
      <c r="AC371" s="8">
        <v>5229.28</v>
      </c>
      <c r="AD371" s="8">
        <v>5229.28</v>
      </c>
      <c r="AE371" s="9">
        <v>4770.72</v>
      </c>
      <c r="AF371" s="8">
        <v>4770.72</v>
      </c>
      <c r="AG371" s="8">
        <v>0</v>
      </c>
      <c r="AH371" s="8">
        <v>0</v>
      </c>
      <c r="AI371" s="10">
        <f t="shared" si="37"/>
        <v>5229.28</v>
      </c>
    </row>
    <row r="372" spans="1:35" ht="14.65" hidden="1" customHeight="1" x14ac:dyDescent="0.3">
      <c r="A372" t="str">
        <f t="shared" si="38"/>
        <v>2.6-06-2102_211007_211052112</v>
      </c>
      <c r="B372" t="s">
        <v>51</v>
      </c>
      <c r="C372" t="s">
        <v>52</v>
      </c>
      <c r="D372" s="34" t="s">
        <v>485</v>
      </c>
      <c r="E372" t="s">
        <v>34</v>
      </c>
      <c r="F372" t="s">
        <v>35</v>
      </c>
      <c r="G372" t="s">
        <v>66</v>
      </c>
      <c r="H372" t="s">
        <v>67</v>
      </c>
      <c r="I372" t="s">
        <v>68</v>
      </c>
      <c r="J372" t="s">
        <v>69</v>
      </c>
      <c r="K372">
        <v>1</v>
      </c>
      <c r="L372" t="s">
        <v>70</v>
      </c>
      <c r="M372">
        <v>10</v>
      </c>
      <c r="N372" t="s">
        <v>71</v>
      </c>
      <c r="O372" t="s">
        <v>72</v>
      </c>
      <c r="P372" t="s">
        <v>73</v>
      </c>
      <c r="Q372">
        <v>5000</v>
      </c>
      <c r="R372" t="s">
        <v>371</v>
      </c>
      <c r="S372">
        <v>5211</v>
      </c>
      <c r="T372" t="s">
        <v>440</v>
      </c>
      <c r="U372">
        <v>2</v>
      </c>
      <c r="V372" t="s">
        <v>55</v>
      </c>
      <c r="W372" s="8">
        <v>10000</v>
      </c>
      <c r="X372" s="8">
        <v>0</v>
      </c>
      <c r="Y372" s="8">
        <v>4011.28</v>
      </c>
      <c r="Z372" s="8">
        <v>4011.28</v>
      </c>
      <c r="AA372" s="8">
        <v>4011.28</v>
      </c>
      <c r="AB372" s="8">
        <f t="shared" si="40"/>
        <v>0</v>
      </c>
      <c r="AC372" s="8">
        <v>4011.28</v>
      </c>
      <c r="AD372" s="8">
        <v>4011.28</v>
      </c>
      <c r="AE372" s="9">
        <v>5988.7199999999993</v>
      </c>
      <c r="AF372" s="8">
        <v>5988.72</v>
      </c>
      <c r="AG372" s="8">
        <v>0</v>
      </c>
      <c r="AH372" s="8">
        <v>0</v>
      </c>
      <c r="AI372" s="10">
        <f t="shared" si="37"/>
        <v>4011.2799999999997</v>
      </c>
    </row>
    <row r="373" spans="1:35" ht="14.65" hidden="1" customHeight="1" x14ac:dyDescent="0.3">
      <c r="A373" t="str">
        <f t="shared" si="38"/>
        <v>2.6-06-2102_211007_211052113</v>
      </c>
      <c r="B373" t="s">
        <v>51</v>
      </c>
      <c r="C373" t="s">
        <v>52</v>
      </c>
      <c r="D373" s="34" t="s">
        <v>485</v>
      </c>
      <c r="E373" t="s">
        <v>34</v>
      </c>
      <c r="F373" t="s">
        <v>35</v>
      </c>
      <c r="G373" t="s">
        <v>66</v>
      </c>
      <c r="H373" t="s">
        <v>67</v>
      </c>
      <c r="I373" t="s">
        <v>68</v>
      </c>
      <c r="J373" t="s">
        <v>69</v>
      </c>
      <c r="K373">
        <v>1</v>
      </c>
      <c r="L373" t="s">
        <v>70</v>
      </c>
      <c r="M373">
        <v>10</v>
      </c>
      <c r="N373" t="s">
        <v>71</v>
      </c>
      <c r="O373" t="s">
        <v>72</v>
      </c>
      <c r="P373" t="s">
        <v>73</v>
      </c>
      <c r="Q373">
        <v>5000</v>
      </c>
      <c r="R373" t="s">
        <v>371</v>
      </c>
      <c r="S373">
        <v>5211</v>
      </c>
      <c r="T373" t="s">
        <v>440</v>
      </c>
      <c r="U373">
        <v>3</v>
      </c>
      <c r="V373" t="s">
        <v>56</v>
      </c>
      <c r="W373" s="8">
        <v>7500</v>
      </c>
      <c r="X373" s="8">
        <v>0</v>
      </c>
      <c r="Y373" s="8">
        <v>4011.28</v>
      </c>
      <c r="Z373" s="8">
        <v>4011.28</v>
      </c>
      <c r="AA373" s="8">
        <v>4011.28</v>
      </c>
      <c r="AB373" s="8">
        <f t="shared" si="40"/>
        <v>0</v>
      </c>
      <c r="AC373" s="8">
        <v>4011.28</v>
      </c>
      <c r="AD373" s="8">
        <v>4011.28</v>
      </c>
      <c r="AE373" s="9">
        <v>3488.72</v>
      </c>
      <c r="AF373" s="8">
        <v>3488.72</v>
      </c>
      <c r="AG373" s="8">
        <v>0</v>
      </c>
      <c r="AH373" s="8">
        <v>0</v>
      </c>
      <c r="AI373" s="10">
        <f t="shared" ref="AI373:AI424" si="41">W373-AF373+AG373+AH373</f>
        <v>4011.28</v>
      </c>
    </row>
    <row r="374" spans="1:35" ht="14.45" hidden="1" x14ac:dyDescent="0.3">
      <c r="A374" t="str">
        <f t="shared" si="38"/>
        <v>1.1-00-2101_219004_21752110</v>
      </c>
      <c r="B374" t="s">
        <v>32</v>
      </c>
      <c r="C374" s="7" t="s">
        <v>33</v>
      </c>
      <c r="D374" s="34" t="s">
        <v>485</v>
      </c>
      <c r="E374" t="s">
        <v>34</v>
      </c>
      <c r="F374" t="s">
        <v>35</v>
      </c>
      <c r="G374" t="s">
        <v>125</v>
      </c>
      <c r="H374" t="s">
        <v>126</v>
      </c>
      <c r="I374" t="s">
        <v>127</v>
      </c>
      <c r="J374" t="s">
        <v>128</v>
      </c>
      <c r="K374">
        <v>9</v>
      </c>
      <c r="L374" t="s">
        <v>129</v>
      </c>
      <c r="M374">
        <v>7</v>
      </c>
      <c r="N374" t="s">
        <v>130</v>
      </c>
      <c r="O374" t="s">
        <v>131</v>
      </c>
      <c r="P374" t="s">
        <v>132</v>
      </c>
      <c r="Q374">
        <v>5000</v>
      </c>
      <c r="R374" t="s">
        <v>371</v>
      </c>
      <c r="S374">
        <v>5211</v>
      </c>
      <c r="T374" t="s">
        <v>440</v>
      </c>
      <c r="U374">
        <v>0</v>
      </c>
      <c r="V374" t="s">
        <v>46</v>
      </c>
      <c r="W374" s="8">
        <v>6310.4</v>
      </c>
      <c r="X374" s="8">
        <v>0</v>
      </c>
      <c r="Y374" s="8">
        <v>6310.4</v>
      </c>
      <c r="Z374" s="8">
        <v>6310.4</v>
      </c>
      <c r="AA374" s="8">
        <v>6310.4</v>
      </c>
      <c r="AB374" s="8">
        <f t="shared" si="40"/>
        <v>0</v>
      </c>
      <c r="AC374" s="8">
        <v>6310.4</v>
      </c>
      <c r="AD374" s="8">
        <v>0</v>
      </c>
      <c r="AE374" s="9">
        <v>0</v>
      </c>
      <c r="AF374" s="8">
        <v>0</v>
      </c>
      <c r="AG374" s="8">
        <v>0</v>
      </c>
      <c r="AH374" s="8">
        <v>0</v>
      </c>
      <c r="AI374" s="10">
        <f t="shared" si="41"/>
        <v>6310.4</v>
      </c>
    </row>
    <row r="375" spans="1:35" ht="14.65" hidden="1" customHeight="1" x14ac:dyDescent="0.3">
      <c r="A375" t="str">
        <f t="shared" si="38"/>
        <v>1.1-00-2109_217023_214252110</v>
      </c>
      <c r="B375" t="s">
        <v>32</v>
      </c>
      <c r="C375" s="7" t="s">
        <v>33</v>
      </c>
      <c r="D375" s="34" t="s">
        <v>485</v>
      </c>
      <c r="E375" t="s">
        <v>182</v>
      </c>
      <c r="F375" t="s">
        <v>183</v>
      </c>
      <c r="G375" t="s">
        <v>125</v>
      </c>
      <c r="H375" t="s">
        <v>126</v>
      </c>
      <c r="I375" t="s">
        <v>184</v>
      </c>
      <c r="J375" t="s">
        <v>185</v>
      </c>
      <c r="K375">
        <v>7</v>
      </c>
      <c r="L375" t="s">
        <v>186</v>
      </c>
      <c r="M375">
        <v>42</v>
      </c>
      <c r="N375" t="s">
        <v>187</v>
      </c>
      <c r="O375" t="s">
        <v>188</v>
      </c>
      <c r="P375" t="s">
        <v>189</v>
      </c>
      <c r="Q375">
        <v>5000</v>
      </c>
      <c r="R375" t="s">
        <v>371</v>
      </c>
      <c r="S375">
        <v>5211</v>
      </c>
      <c r="T375" t="s">
        <v>440</v>
      </c>
      <c r="U375">
        <v>0</v>
      </c>
      <c r="V375" t="s">
        <v>46</v>
      </c>
      <c r="W375" s="8">
        <v>0</v>
      </c>
      <c r="X375" s="8">
        <v>0</v>
      </c>
      <c r="Y375" s="8">
        <v>0</v>
      </c>
      <c r="Z375" s="8">
        <v>0</v>
      </c>
      <c r="AA375" s="8">
        <v>0</v>
      </c>
      <c r="AB375" s="8">
        <f t="shared" si="40"/>
        <v>0</v>
      </c>
      <c r="AC375" s="8">
        <v>0</v>
      </c>
      <c r="AD375" s="8">
        <v>0</v>
      </c>
      <c r="AE375" s="9">
        <v>0</v>
      </c>
      <c r="AF375" s="8">
        <v>0</v>
      </c>
      <c r="AG375" s="8">
        <v>0</v>
      </c>
      <c r="AH375" s="8">
        <v>0</v>
      </c>
      <c r="AI375" s="10">
        <f t="shared" si="41"/>
        <v>0</v>
      </c>
    </row>
    <row r="376" spans="1:35" ht="14.65" hidden="1" customHeight="1" x14ac:dyDescent="0.3">
      <c r="A376" t="str">
        <f t="shared" si="38"/>
        <v>1.1-00-2105_218012_212152310</v>
      </c>
      <c r="B376" t="s">
        <v>32</v>
      </c>
      <c r="C376" s="7" t="s">
        <v>33</v>
      </c>
      <c r="D376" s="34" t="s">
        <v>485</v>
      </c>
      <c r="E376" t="s">
        <v>34</v>
      </c>
      <c r="F376" t="s">
        <v>35</v>
      </c>
      <c r="G376" t="s">
        <v>36</v>
      </c>
      <c r="H376" t="s">
        <v>37</v>
      </c>
      <c r="I376" t="s">
        <v>38</v>
      </c>
      <c r="J376" t="s">
        <v>39</v>
      </c>
      <c r="K376">
        <v>8</v>
      </c>
      <c r="L376" t="s">
        <v>40</v>
      </c>
      <c r="M376">
        <v>21</v>
      </c>
      <c r="N376" t="s">
        <v>150</v>
      </c>
      <c r="O376" t="s">
        <v>42</v>
      </c>
      <c r="P376" t="s">
        <v>43</v>
      </c>
      <c r="Q376">
        <v>5000</v>
      </c>
      <c r="R376" t="s">
        <v>371</v>
      </c>
      <c r="S376">
        <v>5231</v>
      </c>
      <c r="T376" t="s">
        <v>444</v>
      </c>
      <c r="U376">
        <v>0</v>
      </c>
      <c r="V376" t="s">
        <v>46</v>
      </c>
      <c r="W376" s="8">
        <v>0</v>
      </c>
      <c r="X376" s="8">
        <v>0</v>
      </c>
      <c r="Y376" s="8">
        <v>0</v>
      </c>
      <c r="Z376" s="8">
        <v>0</v>
      </c>
      <c r="AA376" s="8">
        <v>0</v>
      </c>
      <c r="AB376" s="8">
        <f t="shared" si="40"/>
        <v>0</v>
      </c>
      <c r="AC376" s="8">
        <v>0</v>
      </c>
      <c r="AD376" s="8">
        <v>0</v>
      </c>
      <c r="AE376" s="9">
        <v>0</v>
      </c>
      <c r="AF376" s="8">
        <v>0</v>
      </c>
      <c r="AG376" s="8">
        <v>0</v>
      </c>
      <c r="AH376" s="8">
        <v>0</v>
      </c>
      <c r="AI376" s="10">
        <f t="shared" si="41"/>
        <v>0</v>
      </c>
    </row>
    <row r="377" spans="1:35" ht="14.65" hidden="1" customHeight="1" x14ac:dyDescent="0.3">
      <c r="A377" t="str">
        <f t="shared" si="38"/>
        <v>1.1-00-2109_217023_214252310</v>
      </c>
      <c r="B377" t="s">
        <v>32</v>
      </c>
      <c r="C377" s="7" t="s">
        <v>33</v>
      </c>
      <c r="D377" s="34" t="s">
        <v>485</v>
      </c>
      <c r="E377" t="s">
        <v>182</v>
      </c>
      <c r="F377" t="s">
        <v>183</v>
      </c>
      <c r="G377" t="s">
        <v>125</v>
      </c>
      <c r="H377" t="s">
        <v>126</v>
      </c>
      <c r="I377" t="s">
        <v>184</v>
      </c>
      <c r="J377" t="s">
        <v>185</v>
      </c>
      <c r="K377">
        <v>7</v>
      </c>
      <c r="L377" t="s">
        <v>186</v>
      </c>
      <c r="M377">
        <v>42</v>
      </c>
      <c r="N377" t="s">
        <v>187</v>
      </c>
      <c r="O377" t="s">
        <v>188</v>
      </c>
      <c r="P377" t="s">
        <v>189</v>
      </c>
      <c r="Q377">
        <v>5000</v>
      </c>
      <c r="R377" t="s">
        <v>371</v>
      </c>
      <c r="S377">
        <v>5231</v>
      </c>
      <c r="T377" t="s">
        <v>444</v>
      </c>
      <c r="U377">
        <v>0</v>
      </c>
      <c r="V377" t="s">
        <v>46</v>
      </c>
      <c r="W377" s="8">
        <v>37340.400000000001</v>
      </c>
      <c r="X377" s="8">
        <v>0</v>
      </c>
      <c r="Y377" s="8">
        <v>37340.400000000001</v>
      </c>
      <c r="Z377" s="8">
        <v>37340.400000000001</v>
      </c>
      <c r="AA377" s="8">
        <v>37340.400000000001</v>
      </c>
      <c r="AB377" s="8">
        <f t="shared" si="40"/>
        <v>0</v>
      </c>
      <c r="AC377" s="8">
        <v>0</v>
      </c>
      <c r="AD377" s="8">
        <v>0</v>
      </c>
      <c r="AE377" s="9">
        <v>0</v>
      </c>
      <c r="AF377" s="8">
        <v>0</v>
      </c>
      <c r="AG377" s="8">
        <v>0</v>
      </c>
      <c r="AH377" s="8">
        <v>0</v>
      </c>
      <c r="AI377" s="10">
        <f t="shared" si="41"/>
        <v>37340.400000000001</v>
      </c>
    </row>
    <row r="378" spans="1:35" ht="14.45" hidden="1" x14ac:dyDescent="0.3">
      <c r="A378" t="str">
        <f t="shared" si="38"/>
        <v>1.1-00-2105_218012_212152910</v>
      </c>
      <c r="B378" t="s">
        <v>32</v>
      </c>
      <c r="C378" s="7" t="s">
        <v>33</v>
      </c>
      <c r="D378" s="34" t="s">
        <v>485</v>
      </c>
      <c r="E378" t="s">
        <v>34</v>
      </c>
      <c r="F378" t="s">
        <v>35</v>
      </c>
      <c r="G378" t="s">
        <v>36</v>
      </c>
      <c r="H378" t="s">
        <v>37</v>
      </c>
      <c r="I378" t="s">
        <v>38</v>
      </c>
      <c r="J378" t="s">
        <v>39</v>
      </c>
      <c r="K378">
        <v>8</v>
      </c>
      <c r="L378" t="s">
        <v>40</v>
      </c>
      <c r="M378">
        <v>21</v>
      </c>
      <c r="N378" t="s">
        <v>150</v>
      </c>
      <c r="O378" t="s">
        <v>42</v>
      </c>
      <c r="P378" t="s">
        <v>43</v>
      </c>
      <c r="Q378">
        <v>5000</v>
      </c>
      <c r="R378" t="s">
        <v>371</v>
      </c>
      <c r="S378">
        <v>5291</v>
      </c>
      <c r="T378" t="s">
        <v>445</v>
      </c>
      <c r="U378">
        <v>0</v>
      </c>
      <c r="V378" t="s">
        <v>46</v>
      </c>
      <c r="W378" s="8">
        <v>0</v>
      </c>
      <c r="X378" s="8">
        <v>0</v>
      </c>
      <c r="Y378" s="8">
        <v>0</v>
      </c>
      <c r="Z378" s="8">
        <v>0</v>
      </c>
      <c r="AA378" s="8">
        <v>0</v>
      </c>
      <c r="AB378" s="8">
        <f t="shared" si="40"/>
        <v>0</v>
      </c>
      <c r="AC378" s="8">
        <v>0</v>
      </c>
      <c r="AD378" s="8">
        <v>0</v>
      </c>
      <c r="AE378" s="9">
        <v>0</v>
      </c>
      <c r="AF378" s="8">
        <v>0</v>
      </c>
      <c r="AG378" s="8">
        <v>0</v>
      </c>
      <c r="AH378" s="8">
        <v>0</v>
      </c>
      <c r="AI378" s="10">
        <f t="shared" si="41"/>
        <v>0</v>
      </c>
    </row>
    <row r="379" spans="1:35" ht="14.65" hidden="1" customHeight="1" x14ac:dyDescent="0.3">
      <c r="A379" t="str">
        <f t="shared" si="38"/>
        <v>1.1-00-2107_214021_213953110</v>
      </c>
      <c r="B379" t="s">
        <v>32</v>
      </c>
      <c r="C379" s="7" t="s">
        <v>33</v>
      </c>
      <c r="D379" s="34" t="s">
        <v>485</v>
      </c>
      <c r="E379" t="s">
        <v>173</v>
      </c>
      <c r="F379" t="s">
        <v>174</v>
      </c>
      <c r="G379" t="s">
        <v>111</v>
      </c>
      <c r="H379" t="s">
        <v>112</v>
      </c>
      <c r="I379" t="s">
        <v>175</v>
      </c>
      <c r="J379" t="s">
        <v>176</v>
      </c>
      <c r="K379">
        <v>4</v>
      </c>
      <c r="L379" t="s">
        <v>177</v>
      </c>
      <c r="M379">
        <v>39</v>
      </c>
      <c r="N379" t="s">
        <v>178</v>
      </c>
      <c r="O379" t="s">
        <v>179</v>
      </c>
      <c r="P379" t="s">
        <v>180</v>
      </c>
      <c r="Q379">
        <v>5000</v>
      </c>
      <c r="R379" t="s">
        <v>371</v>
      </c>
      <c r="S379">
        <v>5311</v>
      </c>
      <c r="T379" t="s">
        <v>446</v>
      </c>
      <c r="U379">
        <v>0</v>
      </c>
      <c r="V379" t="s">
        <v>46</v>
      </c>
      <c r="W379" s="8">
        <v>56686.879999999997</v>
      </c>
      <c r="X379" s="8">
        <v>50000</v>
      </c>
      <c r="Y379" s="8">
        <v>56686.879999999997</v>
      </c>
      <c r="Z379" s="8">
        <v>56686.879999999997</v>
      </c>
      <c r="AA379" s="8">
        <v>6953.04</v>
      </c>
      <c r="AB379" s="8">
        <f t="shared" si="40"/>
        <v>49733.84</v>
      </c>
      <c r="AC379" s="8">
        <v>6953.04</v>
      </c>
      <c r="AD379" s="8">
        <v>6953.04</v>
      </c>
      <c r="AE379" s="9">
        <v>0</v>
      </c>
      <c r="AF379" s="8">
        <v>0</v>
      </c>
      <c r="AG379" s="8">
        <v>0</v>
      </c>
      <c r="AH379" s="8">
        <v>0</v>
      </c>
      <c r="AI379" s="10">
        <f t="shared" si="41"/>
        <v>56686.879999999997</v>
      </c>
    </row>
    <row r="380" spans="1:35" ht="14.65" hidden="1" customHeight="1" x14ac:dyDescent="0.3">
      <c r="A380" t="str">
        <f t="shared" si="38"/>
        <v>1.1-00-2101_219004_21753110</v>
      </c>
      <c r="B380" t="s">
        <v>32</v>
      </c>
      <c r="C380" s="7" t="s">
        <v>33</v>
      </c>
      <c r="D380" s="34" t="s">
        <v>485</v>
      </c>
      <c r="E380" t="s">
        <v>34</v>
      </c>
      <c r="F380" t="s">
        <v>35</v>
      </c>
      <c r="G380" t="s">
        <v>125</v>
      </c>
      <c r="H380" t="s">
        <v>126</v>
      </c>
      <c r="I380" t="s">
        <v>127</v>
      </c>
      <c r="J380" t="s">
        <v>128</v>
      </c>
      <c r="K380">
        <v>9</v>
      </c>
      <c r="L380" t="s">
        <v>129</v>
      </c>
      <c r="M380">
        <v>7</v>
      </c>
      <c r="N380" t="s">
        <v>130</v>
      </c>
      <c r="O380" t="s">
        <v>131</v>
      </c>
      <c r="P380" t="s">
        <v>132</v>
      </c>
      <c r="Q380">
        <v>5000</v>
      </c>
      <c r="R380" t="s">
        <v>371</v>
      </c>
      <c r="S380">
        <v>5311</v>
      </c>
      <c r="T380" t="s">
        <v>446</v>
      </c>
      <c r="U380">
        <v>0</v>
      </c>
      <c r="V380" t="s">
        <v>46</v>
      </c>
      <c r="W380" s="8">
        <v>16820</v>
      </c>
      <c r="X380" s="8">
        <v>0</v>
      </c>
      <c r="Y380" s="8">
        <v>16820</v>
      </c>
      <c r="Z380" s="8">
        <v>16820</v>
      </c>
      <c r="AA380" s="8">
        <v>16820</v>
      </c>
      <c r="AB380" s="8">
        <f t="shared" si="40"/>
        <v>0</v>
      </c>
      <c r="AC380" s="8">
        <v>16820</v>
      </c>
      <c r="AD380" s="8">
        <v>0</v>
      </c>
      <c r="AE380" s="9">
        <v>0</v>
      </c>
      <c r="AF380" s="8">
        <v>0</v>
      </c>
      <c r="AG380" s="8">
        <v>0</v>
      </c>
      <c r="AH380" s="8">
        <v>0</v>
      </c>
      <c r="AI380" s="10">
        <f t="shared" si="41"/>
        <v>16820</v>
      </c>
    </row>
    <row r="381" spans="1:35" ht="14.65" hidden="1" customHeight="1" x14ac:dyDescent="0.3">
      <c r="A381" t="str">
        <f t="shared" si="38"/>
        <v>2.6-06-2102_211007_211053211</v>
      </c>
      <c r="B381" t="s">
        <v>51</v>
      </c>
      <c r="C381" s="39" t="s">
        <v>52</v>
      </c>
      <c r="D381" s="34" t="s">
        <v>485</v>
      </c>
      <c r="E381" t="s">
        <v>34</v>
      </c>
      <c r="F381" t="s">
        <v>35</v>
      </c>
      <c r="G381" t="s">
        <v>66</v>
      </c>
      <c r="H381" t="s">
        <v>67</v>
      </c>
      <c r="I381" t="s">
        <v>68</v>
      </c>
      <c r="J381" t="s">
        <v>69</v>
      </c>
      <c r="K381">
        <v>1</v>
      </c>
      <c r="L381" t="s">
        <v>70</v>
      </c>
      <c r="M381">
        <v>10</v>
      </c>
      <c r="N381" t="s">
        <v>71</v>
      </c>
      <c r="O381" t="s">
        <v>72</v>
      </c>
      <c r="P381" t="s">
        <v>73</v>
      </c>
      <c r="Q381">
        <v>5000</v>
      </c>
      <c r="R381" t="s">
        <v>371</v>
      </c>
      <c r="S381">
        <v>5321</v>
      </c>
      <c r="T381" t="s">
        <v>441</v>
      </c>
      <c r="U381">
        <v>1</v>
      </c>
      <c r="V381" t="s">
        <v>54</v>
      </c>
      <c r="W381" s="8">
        <v>4130</v>
      </c>
      <c r="X381" s="8">
        <v>0</v>
      </c>
      <c r="Y381" s="8">
        <v>1392</v>
      </c>
      <c r="Z381" s="8">
        <v>1392</v>
      </c>
      <c r="AA381" s="8">
        <v>1392</v>
      </c>
      <c r="AB381" s="8">
        <f t="shared" si="40"/>
        <v>0</v>
      </c>
      <c r="AC381" s="8">
        <v>1392</v>
      </c>
      <c r="AD381" s="8">
        <v>1392</v>
      </c>
      <c r="AE381" s="9">
        <v>2738</v>
      </c>
      <c r="AF381" s="8">
        <v>2738</v>
      </c>
      <c r="AG381" s="8">
        <v>0</v>
      </c>
      <c r="AH381" s="8">
        <v>0</v>
      </c>
      <c r="AI381" s="10">
        <f t="shared" si="41"/>
        <v>1392</v>
      </c>
    </row>
    <row r="382" spans="1:35" ht="14.65" hidden="1" customHeight="1" x14ac:dyDescent="0.3">
      <c r="A382" t="str">
        <f t="shared" si="38"/>
        <v>2.6-06-2102_211007_211053212</v>
      </c>
      <c r="B382" t="s">
        <v>51</v>
      </c>
      <c r="C382" s="39" t="s">
        <v>52</v>
      </c>
      <c r="D382" s="34" t="s">
        <v>485</v>
      </c>
      <c r="E382" t="s">
        <v>34</v>
      </c>
      <c r="F382" t="s">
        <v>35</v>
      </c>
      <c r="G382" t="s">
        <v>66</v>
      </c>
      <c r="H382" t="s">
        <v>67</v>
      </c>
      <c r="I382" t="s">
        <v>68</v>
      </c>
      <c r="J382" t="s">
        <v>69</v>
      </c>
      <c r="K382">
        <v>1</v>
      </c>
      <c r="L382" t="s">
        <v>70</v>
      </c>
      <c r="M382">
        <v>10</v>
      </c>
      <c r="N382" t="s">
        <v>71</v>
      </c>
      <c r="O382" t="s">
        <v>72</v>
      </c>
      <c r="P382" t="s">
        <v>73</v>
      </c>
      <c r="Q382">
        <v>5000</v>
      </c>
      <c r="R382" t="s">
        <v>371</v>
      </c>
      <c r="S382">
        <v>5321</v>
      </c>
      <c r="T382" t="s">
        <v>441</v>
      </c>
      <c r="U382">
        <v>2</v>
      </c>
      <c r="V382" t="s">
        <v>55</v>
      </c>
      <c r="W382" s="8">
        <v>4130</v>
      </c>
      <c r="X382" s="8">
        <v>0</v>
      </c>
      <c r="Y382" s="8">
        <v>1392</v>
      </c>
      <c r="Z382" s="8">
        <v>1392</v>
      </c>
      <c r="AA382" s="8">
        <v>1392</v>
      </c>
      <c r="AB382" s="8">
        <f t="shared" si="40"/>
        <v>0</v>
      </c>
      <c r="AC382" s="8">
        <v>1392</v>
      </c>
      <c r="AD382" s="8">
        <v>1392</v>
      </c>
      <c r="AE382" s="9">
        <v>2738</v>
      </c>
      <c r="AF382" s="8">
        <v>2738</v>
      </c>
      <c r="AG382" s="8">
        <v>0</v>
      </c>
      <c r="AH382" s="8">
        <v>0</v>
      </c>
      <c r="AI382" s="10">
        <f t="shared" si="41"/>
        <v>1392</v>
      </c>
    </row>
    <row r="383" spans="1:35" ht="14.65" hidden="1" customHeight="1" x14ac:dyDescent="0.3">
      <c r="A383" t="str">
        <f t="shared" si="38"/>
        <v>2.6-06-2102_211007_211053213</v>
      </c>
      <c r="B383" t="s">
        <v>51</v>
      </c>
      <c r="C383" s="39" t="s">
        <v>52</v>
      </c>
      <c r="D383" s="34" t="s">
        <v>485</v>
      </c>
      <c r="E383" t="s">
        <v>34</v>
      </c>
      <c r="F383" t="s">
        <v>35</v>
      </c>
      <c r="G383" t="s">
        <v>66</v>
      </c>
      <c r="H383" t="s">
        <v>67</v>
      </c>
      <c r="I383" t="s">
        <v>68</v>
      </c>
      <c r="J383" t="s">
        <v>69</v>
      </c>
      <c r="K383">
        <v>1</v>
      </c>
      <c r="L383" t="s">
        <v>70</v>
      </c>
      <c r="M383">
        <v>10</v>
      </c>
      <c r="N383" t="s">
        <v>71</v>
      </c>
      <c r="O383" t="s">
        <v>72</v>
      </c>
      <c r="P383" t="s">
        <v>73</v>
      </c>
      <c r="Q383">
        <v>5000</v>
      </c>
      <c r="R383" t="s">
        <v>371</v>
      </c>
      <c r="S383">
        <v>5321</v>
      </c>
      <c r="T383" t="s">
        <v>441</v>
      </c>
      <c r="U383">
        <v>3</v>
      </c>
      <c r="V383" t="s">
        <v>56</v>
      </c>
      <c r="W383" s="8">
        <v>2130</v>
      </c>
      <c r="X383" s="8">
        <v>0</v>
      </c>
      <c r="Y383" s="8">
        <v>696</v>
      </c>
      <c r="Z383" s="8">
        <v>696</v>
      </c>
      <c r="AA383" s="8">
        <v>696</v>
      </c>
      <c r="AB383" s="8">
        <f t="shared" si="40"/>
        <v>0</v>
      </c>
      <c r="AC383" s="8">
        <v>696</v>
      </c>
      <c r="AD383" s="8">
        <v>696</v>
      </c>
      <c r="AE383" s="9">
        <v>1434</v>
      </c>
      <c r="AF383" s="8">
        <v>1434</v>
      </c>
      <c r="AG383" s="8">
        <v>0</v>
      </c>
      <c r="AH383" s="8">
        <v>0</v>
      </c>
      <c r="AI383" s="10">
        <f t="shared" si="41"/>
        <v>696</v>
      </c>
    </row>
    <row r="384" spans="1:35" ht="14.65" hidden="1" customHeight="1" x14ac:dyDescent="0.3">
      <c r="A384" t="str">
        <f t="shared" si="38"/>
        <v>1.1-00-2107_216018_213356110</v>
      </c>
      <c r="B384" t="s">
        <v>32</v>
      </c>
      <c r="C384" s="7" t="s">
        <v>33</v>
      </c>
      <c r="D384" s="34" t="s">
        <v>485</v>
      </c>
      <c r="E384" t="s">
        <v>34</v>
      </c>
      <c r="F384" t="s">
        <v>35</v>
      </c>
      <c r="G384" t="s">
        <v>125</v>
      </c>
      <c r="H384" t="s">
        <v>126</v>
      </c>
      <c r="I384" t="s">
        <v>175</v>
      </c>
      <c r="J384" t="s">
        <v>176</v>
      </c>
      <c r="K384">
        <v>6</v>
      </c>
      <c r="L384" t="s">
        <v>113</v>
      </c>
      <c r="M384">
        <v>33</v>
      </c>
      <c r="N384" t="s">
        <v>225</v>
      </c>
      <c r="O384" t="s">
        <v>226</v>
      </c>
      <c r="P384" t="s">
        <v>227</v>
      </c>
      <c r="Q384">
        <v>5000</v>
      </c>
      <c r="R384" t="s">
        <v>371</v>
      </c>
      <c r="S384">
        <v>5611</v>
      </c>
      <c r="T384" t="s">
        <v>447</v>
      </c>
      <c r="U384">
        <v>0</v>
      </c>
      <c r="V384" t="s">
        <v>46</v>
      </c>
      <c r="W384" s="8">
        <v>207928.23</v>
      </c>
      <c r="X384" s="8">
        <v>0</v>
      </c>
      <c r="Y384" s="8">
        <v>206588.43</v>
      </c>
      <c r="Z384" s="8">
        <v>118660.43</v>
      </c>
      <c r="AA384" s="8">
        <v>113968.23</v>
      </c>
      <c r="AB384" s="8">
        <f t="shared" si="40"/>
        <v>4692.1999999999971</v>
      </c>
      <c r="AC384" s="8">
        <v>113968.23</v>
      </c>
      <c r="AD384" s="12">
        <v>81968.19</v>
      </c>
      <c r="AE384" s="12">
        <v>1339.8000000000175</v>
      </c>
      <c r="AF384" s="8">
        <v>0</v>
      </c>
      <c r="AG384" s="8">
        <v>0</v>
      </c>
      <c r="AH384" s="8">
        <v>0</v>
      </c>
      <c r="AI384" s="10">
        <f t="shared" si="41"/>
        <v>207928.23</v>
      </c>
    </row>
    <row r="385" spans="1:35" ht="14.65" hidden="1" customHeight="1" x14ac:dyDescent="0.3">
      <c r="A385" t="str">
        <f t="shared" si="38"/>
        <v>1.1-00-2109_217023_214256110</v>
      </c>
      <c r="B385" t="s">
        <v>32</v>
      </c>
      <c r="C385" s="7" t="s">
        <v>33</v>
      </c>
      <c r="D385" s="34" t="s">
        <v>485</v>
      </c>
      <c r="E385" t="s">
        <v>182</v>
      </c>
      <c r="F385" t="s">
        <v>183</v>
      </c>
      <c r="G385" t="s">
        <v>125</v>
      </c>
      <c r="H385" t="s">
        <v>126</v>
      </c>
      <c r="I385" t="s">
        <v>184</v>
      </c>
      <c r="J385" t="s">
        <v>185</v>
      </c>
      <c r="K385">
        <v>7</v>
      </c>
      <c r="L385" t="s">
        <v>186</v>
      </c>
      <c r="M385">
        <v>42</v>
      </c>
      <c r="N385" t="s">
        <v>187</v>
      </c>
      <c r="O385" t="s">
        <v>188</v>
      </c>
      <c r="P385" t="s">
        <v>189</v>
      </c>
      <c r="Q385">
        <v>5000</v>
      </c>
      <c r="R385" t="s">
        <v>371</v>
      </c>
      <c r="S385">
        <v>5611</v>
      </c>
      <c r="T385" t="s">
        <v>447</v>
      </c>
      <c r="U385">
        <v>0</v>
      </c>
      <c r="V385" t="s">
        <v>46</v>
      </c>
      <c r="W385" s="8">
        <v>14529</v>
      </c>
      <c r="X385" s="8">
        <v>0</v>
      </c>
      <c r="Y385" s="8">
        <v>14529</v>
      </c>
      <c r="Z385" s="8">
        <v>14529</v>
      </c>
      <c r="AA385" s="8">
        <v>14529</v>
      </c>
      <c r="AB385" s="8">
        <f t="shared" si="40"/>
        <v>0</v>
      </c>
      <c r="AC385" s="8">
        <v>14529</v>
      </c>
      <c r="AD385" s="8">
        <v>14529</v>
      </c>
      <c r="AE385" s="9">
        <v>0</v>
      </c>
      <c r="AF385" s="8">
        <v>0</v>
      </c>
      <c r="AG385" s="8">
        <v>0</v>
      </c>
      <c r="AH385" s="8">
        <v>0</v>
      </c>
      <c r="AI385" s="10">
        <f t="shared" si="41"/>
        <v>14529</v>
      </c>
    </row>
    <row r="386" spans="1:35" ht="14.65" hidden="1" customHeight="1" x14ac:dyDescent="0.3">
      <c r="A386" t="str">
        <f t="shared" ref="A386:A423" si="42">CONCATENATE(B386,I386,K386,O386,M386,S386,U386)</f>
        <v>1.1-00-2102_216008_211256210</v>
      </c>
      <c r="B386" t="s">
        <v>32</v>
      </c>
      <c r="C386" s="7" t="s">
        <v>33</v>
      </c>
      <c r="D386" s="34" t="s">
        <v>485</v>
      </c>
      <c r="E386" t="s">
        <v>109</v>
      </c>
      <c r="F386" t="s">
        <v>110</v>
      </c>
      <c r="G386" t="s">
        <v>111</v>
      </c>
      <c r="H386" t="s">
        <v>112</v>
      </c>
      <c r="I386" t="s">
        <v>68</v>
      </c>
      <c r="J386" t="s">
        <v>69</v>
      </c>
      <c r="K386">
        <v>6</v>
      </c>
      <c r="L386" t="s">
        <v>113</v>
      </c>
      <c r="M386">
        <v>12</v>
      </c>
      <c r="N386" t="s">
        <v>114</v>
      </c>
      <c r="O386" t="s">
        <v>115</v>
      </c>
      <c r="P386" t="s">
        <v>116</v>
      </c>
      <c r="Q386">
        <v>5000</v>
      </c>
      <c r="R386" t="s">
        <v>371</v>
      </c>
      <c r="S386">
        <v>5621</v>
      </c>
      <c r="T386" t="s">
        <v>448</v>
      </c>
      <c r="U386">
        <v>0</v>
      </c>
      <c r="V386" t="s">
        <v>46</v>
      </c>
      <c r="W386" s="8">
        <v>49769.2</v>
      </c>
      <c r="X386" s="8">
        <v>0</v>
      </c>
      <c r="Y386" s="8">
        <v>49769.2</v>
      </c>
      <c r="Z386" s="8">
        <v>49769.2</v>
      </c>
      <c r="AA386" s="8">
        <v>49769.2</v>
      </c>
      <c r="AB386" s="8">
        <f t="shared" si="40"/>
        <v>0</v>
      </c>
      <c r="AC386" s="8">
        <v>49769.2</v>
      </c>
      <c r="AD386" s="8">
        <v>49769.2</v>
      </c>
      <c r="AE386" s="9">
        <v>0</v>
      </c>
      <c r="AF386" s="8">
        <v>0</v>
      </c>
      <c r="AG386" s="8">
        <v>0</v>
      </c>
      <c r="AH386" s="8">
        <v>0</v>
      </c>
      <c r="AI386" s="10">
        <f t="shared" si="41"/>
        <v>49769.2</v>
      </c>
    </row>
    <row r="387" spans="1:35" ht="14.65" hidden="1" customHeight="1" x14ac:dyDescent="0.3">
      <c r="A387" t="str">
        <f t="shared" si="42"/>
        <v>1.1-00-2101_218003_21456410</v>
      </c>
      <c r="B387" t="s">
        <v>32</v>
      </c>
      <c r="C387" s="7" t="s">
        <v>33</v>
      </c>
      <c r="D387" s="34" t="s">
        <v>485</v>
      </c>
      <c r="E387" t="s">
        <v>143</v>
      </c>
      <c r="F387" t="s">
        <v>144</v>
      </c>
      <c r="G387" t="s">
        <v>125</v>
      </c>
      <c r="H387" t="s">
        <v>126</v>
      </c>
      <c r="I387" t="s">
        <v>127</v>
      </c>
      <c r="J387" t="s">
        <v>128</v>
      </c>
      <c r="K387">
        <v>8</v>
      </c>
      <c r="L387" t="s">
        <v>40</v>
      </c>
      <c r="M387">
        <v>4</v>
      </c>
      <c r="N387" t="s">
        <v>337</v>
      </c>
      <c r="O387" t="s">
        <v>146</v>
      </c>
      <c r="P387" t="s">
        <v>147</v>
      </c>
      <c r="Q387">
        <v>5000</v>
      </c>
      <c r="R387" t="s">
        <v>371</v>
      </c>
      <c r="S387">
        <v>5641</v>
      </c>
      <c r="T387" t="s">
        <v>449</v>
      </c>
      <c r="U387">
        <v>0</v>
      </c>
      <c r="V387" t="s">
        <v>46</v>
      </c>
      <c r="W387" s="8">
        <v>23205.02</v>
      </c>
      <c r="X387" s="8">
        <v>0</v>
      </c>
      <c r="Y387" s="8">
        <v>23205.02</v>
      </c>
      <c r="Z387" s="8">
        <v>23205.02</v>
      </c>
      <c r="AA387" s="8">
        <v>23205.02</v>
      </c>
      <c r="AB387" s="8">
        <f t="shared" si="40"/>
        <v>0</v>
      </c>
      <c r="AC387" s="8">
        <v>0</v>
      </c>
      <c r="AD387" s="8">
        <v>0</v>
      </c>
      <c r="AE387" s="9">
        <v>0</v>
      </c>
      <c r="AF387" s="8">
        <v>0</v>
      </c>
      <c r="AG387" s="8">
        <v>0</v>
      </c>
      <c r="AH387" s="8">
        <v>0</v>
      </c>
      <c r="AI387" s="10">
        <f t="shared" si="41"/>
        <v>23205.02</v>
      </c>
    </row>
    <row r="388" spans="1:35" ht="14.65" hidden="1" customHeight="1" x14ac:dyDescent="0.3">
      <c r="A388" t="str">
        <f t="shared" si="42"/>
        <v>1.1-00-2102_216008_211356510</v>
      </c>
      <c r="B388" t="s">
        <v>32</v>
      </c>
      <c r="C388" s="7" t="s">
        <v>33</v>
      </c>
      <c r="D388" s="34" t="s">
        <v>485</v>
      </c>
      <c r="E388" t="s">
        <v>109</v>
      </c>
      <c r="F388" t="s">
        <v>110</v>
      </c>
      <c r="G388" t="s">
        <v>111</v>
      </c>
      <c r="H388" t="s">
        <v>112</v>
      </c>
      <c r="I388" t="s">
        <v>68</v>
      </c>
      <c r="J388" t="s">
        <v>69</v>
      </c>
      <c r="K388">
        <v>6</v>
      </c>
      <c r="L388" t="s">
        <v>113</v>
      </c>
      <c r="M388">
        <v>13</v>
      </c>
      <c r="N388" t="s">
        <v>236</v>
      </c>
      <c r="O388" t="s">
        <v>115</v>
      </c>
      <c r="P388" t="s">
        <v>116</v>
      </c>
      <c r="Q388">
        <v>5000</v>
      </c>
      <c r="R388" t="s">
        <v>371</v>
      </c>
      <c r="S388">
        <v>5651</v>
      </c>
      <c r="T388" t="s">
        <v>450</v>
      </c>
      <c r="U388">
        <v>0</v>
      </c>
      <c r="V388" t="s">
        <v>46</v>
      </c>
      <c r="W388" s="8">
        <v>89099.6</v>
      </c>
      <c r="X388" s="8">
        <v>200000</v>
      </c>
      <c r="Y388" s="8">
        <v>89099.6</v>
      </c>
      <c r="Z388" s="8">
        <v>89099.6</v>
      </c>
      <c r="AA388" s="8">
        <v>89099.6</v>
      </c>
      <c r="AB388" s="8">
        <f t="shared" si="40"/>
        <v>0</v>
      </c>
      <c r="AC388" s="8">
        <v>89099.6</v>
      </c>
      <c r="AD388" s="8">
        <v>78949.600000000006</v>
      </c>
      <c r="AE388" s="9">
        <v>0</v>
      </c>
      <c r="AF388" s="8">
        <v>0</v>
      </c>
      <c r="AG388" s="8">
        <v>0</v>
      </c>
      <c r="AH388" s="8">
        <v>0</v>
      </c>
      <c r="AI388" s="10">
        <f t="shared" si="41"/>
        <v>89099.6</v>
      </c>
    </row>
    <row r="389" spans="1:35" ht="14.65" hidden="1" customHeight="1" x14ac:dyDescent="0.3">
      <c r="A389" t="str">
        <f t="shared" si="42"/>
        <v>1.1-00-2101_218003_21556510</v>
      </c>
      <c r="B389" t="s">
        <v>32</v>
      </c>
      <c r="C389" s="7" t="s">
        <v>33</v>
      </c>
      <c r="D389" s="34" t="s">
        <v>485</v>
      </c>
      <c r="E389" t="s">
        <v>143</v>
      </c>
      <c r="F389" t="s">
        <v>144</v>
      </c>
      <c r="G389" t="s">
        <v>125</v>
      </c>
      <c r="H389" t="s">
        <v>126</v>
      </c>
      <c r="I389" t="s">
        <v>127</v>
      </c>
      <c r="J389" t="s">
        <v>128</v>
      </c>
      <c r="K389">
        <v>8</v>
      </c>
      <c r="L389" t="s">
        <v>40</v>
      </c>
      <c r="M389">
        <v>5</v>
      </c>
      <c r="N389" t="s">
        <v>145</v>
      </c>
      <c r="O389" t="s">
        <v>146</v>
      </c>
      <c r="P389" t="s">
        <v>147</v>
      </c>
      <c r="Q389">
        <v>5000</v>
      </c>
      <c r="R389" t="s">
        <v>371</v>
      </c>
      <c r="S389">
        <v>5651</v>
      </c>
      <c r="T389" t="s">
        <v>450</v>
      </c>
      <c r="U389">
        <v>0</v>
      </c>
      <c r="V389" t="s">
        <v>46</v>
      </c>
      <c r="W389" s="8">
        <v>149329.69</v>
      </c>
      <c r="X389" s="8">
        <v>0</v>
      </c>
      <c r="Y389" s="8">
        <v>149329.69</v>
      </c>
      <c r="Z389" s="8">
        <v>149329.69</v>
      </c>
      <c r="AA389" s="8">
        <v>149329.69</v>
      </c>
      <c r="AB389" s="8">
        <f t="shared" si="40"/>
        <v>0</v>
      </c>
      <c r="AC389" s="8">
        <v>149329.69</v>
      </c>
      <c r="AD389" s="8">
        <v>37470.89</v>
      </c>
      <c r="AE389" s="9">
        <v>0</v>
      </c>
      <c r="AF389" s="8">
        <v>0</v>
      </c>
      <c r="AG389" s="8">
        <v>0</v>
      </c>
      <c r="AH389" s="8">
        <v>0</v>
      </c>
      <c r="AI389" s="10">
        <f t="shared" si="41"/>
        <v>149329.69</v>
      </c>
    </row>
    <row r="390" spans="1:35" ht="14.65" hidden="1" customHeight="1" x14ac:dyDescent="0.3">
      <c r="A390" t="str">
        <f t="shared" si="42"/>
        <v>1.1-00-2107_216018_213356710</v>
      </c>
      <c r="B390" t="s">
        <v>32</v>
      </c>
      <c r="C390" s="7" t="s">
        <v>33</v>
      </c>
      <c r="D390" s="34" t="s">
        <v>485</v>
      </c>
      <c r="E390" t="s">
        <v>34</v>
      </c>
      <c r="F390" t="s">
        <v>35</v>
      </c>
      <c r="G390" t="s">
        <v>125</v>
      </c>
      <c r="H390" t="s">
        <v>126</v>
      </c>
      <c r="I390" t="s">
        <v>175</v>
      </c>
      <c r="J390" t="s">
        <v>176</v>
      </c>
      <c r="K390">
        <v>6</v>
      </c>
      <c r="L390" t="s">
        <v>113</v>
      </c>
      <c r="M390">
        <v>33</v>
      </c>
      <c r="N390" t="s">
        <v>225</v>
      </c>
      <c r="O390" t="s">
        <v>226</v>
      </c>
      <c r="P390" t="s">
        <v>227</v>
      </c>
      <c r="Q390">
        <v>5000</v>
      </c>
      <c r="R390" t="s">
        <v>371</v>
      </c>
      <c r="S390">
        <v>5671</v>
      </c>
      <c r="T390" t="s">
        <v>451</v>
      </c>
      <c r="U390">
        <v>0</v>
      </c>
      <c r="V390" t="s">
        <v>46</v>
      </c>
      <c r="W390" s="8">
        <v>1154969.58</v>
      </c>
      <c r="X390" s="8">
        <v>0</v>
      </c>
      <c r="Y390" s="8">
        <v>1154969.58</v>
      </c>
      <c r="Z390" s="8">
        <v>1154969.58</v>
      </c>
      <c r="AA390" s="8">
        <v>1120604.58</v>
      </c>
      <c r="AB390" s="8">
        <f t="shared" si="40"/>
        <v>34365</v>
      </c>
      <c r="AC390" s="8">
        <v>1120604.58</v>
      </c>
      <c r="AD390" s="8">
        <v>1103422.08</v>
      </c>
      <c r="AE390" s="9">
        <v>0</v>
      </c>
      <c r="AF390" s="8">
        <v>0</v>
      </c>
      <c r="AG390" s="8">
        <v>0</v>
      </c>
      <c r="AH390" s="8">
        <v>0</v>
      </c>
      <c r="AI390" s="10">
        <f t="shared" si="41"/>
        <v>1154969.58</v>
      </c>
    </row>
    <row r="391" spans="1:35" ht="14.65" hidden="1" customHeight="1" x14ac:dyDescent="0.3">
      <c r="A391" t="str">
        <f t="shared" si="42"/>
        <v>1.1-00-2101_218003_21556710</v>
      </c>
      <c r="B391" t="s">
        <v>32</v>
      </c>
      <c r="C391" s="7" t="s">
        <v>33</v>
      </c>
      <c r="D391" s="34" t="s">
        <v>485</v>
      </c>
      <c r="E391" t="s">
        <v>143</v>
      </c>
      <c r="F391" t="s">
        <v>144</v>
      </c>
      <c r="G391" t="s">
        <v>125</v>
      </c>
      <c r="H391" t="s">
        <v>126</v>
      </c>
      <c r="I391" t="s">
        <v>127</v>
      </c>
      <c r="J391" t="s">
        <v>128</v>
      </c>
      <c r="K391">
        <v>8</v>
      </c>
      <c r="L391" t="s">
        <v>40</v>
      </c>
      <c r="M391">
        <v>5</v>
      </c>
      <c r="N391" t="s">
        <v>145</v>
      </c>
      <c r="O391" t="s">
        <v>146</v>
      </c>
      <c r="P391" t="s">
        <v>147</v>
      </c>
      <c r="Q391">
        <v>5000</v>
      </c>
      <c r="R391" t="s">
        <v>371</v>
      </c>
      <c r="S391">
        <v>5671</v>
      </c>
      <c r="T391" t="s">
        <v>451</v>
      </c>
      <c r="U391">
        <v>0</v>
      </c>
      <c r="V391" t="s">
        <v>46</v>
      </c>
      <c r="W391" s="8">
        <v>2581</v>
      </c>
      <c r="X391" s="8">
        <v>0</v>
      </c>
      <c r="Y391" s="8">
        <v>2581</v>
      </c>
      <c r="Z391" s="8">
        <v>2581</v>
      </c>
      <c r="AA391" s="8">
        <v>2581</v>
      </c>
      <c r="AB391" s="8">
        <f t="shared" si="40"/>
        <v>0</v>
      </c>
      <c r="AC391" s="8">
        <v>0</v>
      </c>
      <c r="AD391" s="8">
        <v>0</v>
      </c>
      <c r="AE391" s="9">
        <v>0</v>
      </c>
      <c r="AF391" s="8">
        <v>0</v>
      </c>
      <c r="AG391" s="8">
        <v>0</v>
      </c>
      <c r="AH391" s="8">
        <v>0</v>
      </c>
      <c r="AI391" s="10">
        <f t="shared" si="41"/>
        <v>2581</v>
      </c>
    </row>
    <row r="392" spans="1:35" ht="14.65" hidden="1" customHeight="1" x14ac:dyDescent="0.3">
      <c r="A392" t="str">
        <f t="shared" si="42"/>
        <v>1.1-00-2105_218012_212156710</v>
      </c>
      <c r="B392" t="s">
        <v>32</v>
      </c>
      <c r="C392" s="7" t="s">
        <v>33</v>
      </c>
      <c r="D392" s="34" t="s">
        <v>485</v>
      </c>
      <c r="E392" t="s">
        <v>34</v>
      </c>
      <c r="F392" t="s">
        <v>35</v>
      </c>
      <c r="G392" t="s">
        <v>36</v>
      </c>
      <c r="H392" t="s">
        <v>37</v>
      </c>
      <c r="I392" t="s">
        <v>38</v>
      </c>
      <c r="J392" t="s">
        <v>39</v>
      </c>
      <c r="K392">
        <v>8</v>
      </c>
      <c r="L392" t="s">
        <v>40</v>
      </c>
      <c r="M392">
        <v>21</v>
      </c>
      <c r="N392" t="s">
        <v>150</v>
      </c>
      <c r="O392" t="s">
        <v>42</v>
      </c>
      <c r="P392" t="s">
        <v>43</v>
      </c>
      <c r="Q392">
        <v>5000</v>
      </c>
      <c r="R392" t="s">
        <v>371</v>
      </c>
      <c r="S392">
        <v>5671</v>
      </c>
      <c r="T392" t="s">
        <v>451</v>
      </c>
      <c r="U392">
        <v>0</v>
      </c>
      <c r="V392" t="s">
        <v>46</v>
      </c>
      <c r="W392" s="8">
        <v>0</v>
      </c>
      <c r="X392" s="8">
        <v>0</v>
      </c>
      <c r="Y392" s="8">
        <v>0</v>
      </c>
      <c r="Z392" s="8">
        <v>0</v>
      </c>
      <c r="AA392" s="8">
        <v>0</v>
      </c>
      <c r="AB392" s="8">
        <f t="shared" si="40"/>
        <v>0</v>
      </c>
      <c r="AC392" s="8">
        <v>0</v>
      </c>
      <c r="AD392" s="8">
        <v>0</v>
      </c>
      <c r="AE392" s="9">
        <v>0</v>
      </c>
      <c r="AF392" s="8">
        <v>0</v>
      </c>
      <c r="AG392" s="8">
        <v>0</v>
      </c>
      <c r="AH392" s="8">
        <v>0</v>
      </c>
      <c r="AI392" s="10">
        <f t="shared" si="41"/>
        <v>0</v>
      </c>
    </row>
    <row r="393" spans="1:35" ht="14.65" hidden="1" customHeight="1" x14ac:dyDescent="0.3">
      <c r="A393" t="str">
        <f t="shared" si="42"/>
        <v>1.1-00-2101_219004_21756910</v>
      </c>
      <c r="B393" t="s">
        <v>32</v>
      </c>
      <c r="C393" s="7" t="s">
        <v>33</v>
      </c>
      <c r="D393" s="34" t="s">
        <v>485</v>
      </c>
      <c r="E393" t="s">
        <v>34</v>
      </c>
      <c r="F393" t="s">
        <v>35</v>
      </c>
      <c r="G393" t="s">
        <v>125</v>
      </c>
      <c r="H393" t="s">
        <v>126</v>
      </c>
      <c r="I393" t="s">
        <v>127</v>
      </c>
      <c r="J393" t="s">
        <v>128</v>
      </c>
      <c r="K393">
        <v>9</v>
      </c>
      <c r="L393" t="s">
        <v>129</v>
      </c>
      <c r="M393">
        <v>7</v>
      </c>
      <c r="N393" t="s">
        <v>130</v>
      </c>
      <c r="O393" t="s">
        <v>131</v>
      </c>
      <c r="P393" t="s">
        <v>132</v>
      </c>
      <c r="Q393">
        <v>5000</v>
      </c>
      <c r="R393" t="s">
        <v>371</v>
      </c>
      <c r="S393">
        <v>5691</v>
      </c>
      <c r="T393" t="s">
        <v>452</v>
      </c>
      <c r="U393">
        <v>0</v>
      </c>
      <c r="V393" t="s">
        <v>46</v>
      </c>
      <c r="W393" s="8">
        <v>6600</v>
      </c>
      <c r="X393" s="8">
        <v>0</v>
      </c>
      <c r="Y393" s="8">
        <v>6600</v>
      </c>
      <c r="Z393" s="8">
        <v>6600</v>
      </c>
      <c r="AA393" s="8">
        <v>0</v>
      </c>
      <c r="AB393" s="8">
        <f t="shared" si="40"/>
        <v>6600</v>
      </c>
      <c r="AC393" s="8">
        <v>0</v>
      </c>
      <c r="AD393" s="8">
        <v>0</v>
      </c>
      <c r="AE393" s="9">
        <v>0</v>
      </c>
      <c r="AF393" s="8">
        <v>0</v>
      </c>
      <c r="AG393" s="8">
        <v>0</v>
      </c>
      <c r="AH393" s="8">
        <v>0</v>
      </c>
      <c r="AI393" s="10">
        <f t="shared" si="41"/>
        <v>6600</v>
      </c>
    </row>
    <row r="394" spans="1:35" ht="14.65" hidden="1" customHeight="1" x14ac:dyDescent="0.3">
      <c r="A394" t="str">
        <f t="shared" si="42"/>
        <v>1.1-00-2102_216008_211356910</v>
      </c>
      <c r="B394" t="s">
        <v>32</v>
      </c>
      <c r="C394" s="7" t="s">
        <v>33</v>
      </c>
      <c r="D394" s="34" t="s">
        <v>485</v>
      </c>
      <c r="E394" t="s">
        <v>109</v>
      </c>
      <c r="F394" t="s">
        <v>110</v>
      </c>
      <c r="G394" t="s">
        <v>111</v>
      </c>
      <c r="H394" t="s">
        <v>112</v>
      </c>
      <c r="I394" t="s">
        <v>68</v>
      </c>
      <c r="J394" t="s">
        <v>69</v>
      </c>
      <c r="K394">
        <v>6</v>
      </c>
      <c r="L394" t="s">
        <v>113</v>
      </c>
      <c r="M394">
        <v>13</v>
      </c>
      <c r="N394" t="s">
        <v>236</v>
      </c>
      <c r="O394" t="s">
        <v>115</v>
      </c>
      <c r="P394" t="s">
        <v>116</v>
      </c>
      <c r="Q394">
        <v>5000</v>
      </c>
      <c r="R394" t="s">
        <v>371</v>
      </c>
      <c r="S394">
        <v>5691</v>
      </c>
      <c r="T394" t="s">
        <v>452</v>
      </c>
      <c r="U394">
        <v>0</v>
      </c>
      <c r="V394" t="s">
        <v>46</v>
      </c>
      <c r="W394" s="8">
        <v>452575.58</v>
      </c>
      <c r="X394" s="8">
        <v>700000</v>
      </c>
      <c r="Y394" s="8">
        <v>452575.58</v>
      </c>
      <c r="Z394" s="8">
        <v>452575.58</v>
      </c>
      <c r="AA394" s="8">
        <v>452575.58</v>
      </c>
      <c r="AB394" s="8">
        <f t="shared" si="40"/>
        <v>0</v>
      </c>
      <c r="AC394" s="8">
        <v>229391.58</v>
      </c>
      <c r="AD394" s="8">
        <v>84623.58</v>
      </c>
      <c r="AE394" s="9">
        <v>0</v>
      </c>
      <c r="AF394" s="8">
        <v>0</v>
      </c>
      <c r="AG394" s="8">
        <v>0</v>
      </c>
      <c r="AH394" s="8">
        <v>0</v>
      </c>
      <c r="AI394" s="10">
        <f t="shared" si="41"/>
        <v>452575.58</v>
      </c>
    </row>
    <row r="395" spans="1:35" ht="14.65" hidden="1" customHeight="1" x14ac:dyDescent="0.3">
      <c r="A395" t="str">
        <f t="shared" si="42"/>
        <v>2.5-01-2101_218003_21556910</v>
      </c>
      <c r="B395" t="s">
        <v>369</v>
      </c>
      <c r="C395" s="39" t="s">
        <v>370</v>
      </c>
      <c r="D395" s="34" t="s">
        <v>485</v>
      </c>
      <c r="E395" t="s">
        <v>143</v>
      </c>
      <c r="F395" t="s">
        <v>144</v>
      </c>
      <c r="G395" t="s">
        <v>125</v>
      </c>
      <c r="H395" t="s">
        <v>126</v>
      </c>
      <c r="I395" t="s">
        <v>127</v>
      </c>
      <c r="J395" t="s">
        <v>128</v>
      </c>
      <c r="K395">
        <v>8</v>
      </c>
      <c r="L395" t="s">
        <v>40</v>
      </c>
      <c r="M395">
        <v>5</v>
      </c>
      <c r="N395" t="s">
        <v>145</v>
      </c>
      <c r="O395" t="s">
        <v>146</v>
      </c>
      <c r="P395" t="s">
        <v>147</v>
      </c>
      <c r="Q395">
        <v>5000</v>
      </c>
      <c r="R395" t="s">
        <v>371</v>
      </c>
      <c r="S395">
        <v>5691</v>
      </c>
      <c r="T395" t="s">
        <v>452</v>
      </c>
      <c r="U395">
        <v>0</v>
      </c>
      <c r="V395" t="s">
        <v>46</v>
      </c>
      <c r="W395" s="8">
        <v>408784</v>
      </c>
      <c r="X395" s="8">
        <v>0</v>
      </c>
      <c r="Y395" s="8">
        <v>408784</v>
      </c>
      <c r="Z395" s="8">
        <v>408784</v>
      </c>
      <c r="AA395" s="8">
        <v>408784</v>
      </c>
      <c r="AB395" s="8">
        <f t="shared" si="40"/>
        <v>0</v>
      </c>
      <c r="AC395" s="8">
        <v>0</v>
      </c>
      <c r="AD395" s="8">
        <v>0</v>
      </c>
      <c r="AE395" s="9">
        <v>0</v>
      </c>
      <c r="AF395" s="8">
        <v>0</v>
      </c>
      <c r="AG395" s="8">
        <v>0</v>
      </c>
      <c r="AH395" s="8">
        <v>0</v>
      </c>
      <c r="AI395" s="10">
        <f t="shared" si="41"/>
        <v>408784</v>
      </c>
    </row>
    <row r="396" spans="1:35" ht="14.65" hidden="1" customHeight="1" x14ac:dyDescent="0.3">
      <c r="A396" t="str">
        <f t="shared" si="42"/>
        <v>2.5-02-2101_218003_21456910</v>
      </c>
      <c r="B396" t="s">
        <v>195</v>
      </c>
      <c r="C396" s="39" t="s">
        <v>196</v>
      </c>
      <c r="D396" s="34" t="s">
        <v>485</v>
      </c>
      <c r="E396" t="s">
        <v>143</v>
      </c>
      <c r="F396" t="s">
        <v>144</v>
      </c>
      <c r="G396" t="s">
        <v>125</v>
      </c>
      <c r="H396" t="s">
        <v>126</v>
      </c>
      <c r="I396" t="s">
        <v>127</v>
      </c>
      <c r="J396" t="s">
        <v>128</v>
      </c>
      <c r="K396">
        <v>8</v>
      </c>
      <c r="L396" t="s">
        <v>40</v>
      </c>
      <c r="M396">
        <v>4</v>
      </c>
      <c r="N396" t="s">
        <v>337</v>
      </c>
      <c r="O396" t="s">
        <v>146</v>
      </c>
      <c r="P396" t="s">
        <v>147</v>
      </c>
      <c r="Q396">
        <v>5000</v>
      </c>
      <c r="R396" t="s">
        <v>371</v>
      </c>
      <c r="S396">
        <v>5691</v>
      </c>
      <c r="T396" t="s">
        <v>452</v>
      </c>
      <c r="U396">
        <v>0</v>
      </c>
      <c r="V396" t="s">
        <v>46</v>
      </c>
      <c r="W396" s="8">
        <v>52155749.990000002</v>
      </c>
      <c r="X396" s="8">
        <v>33470597.989999998</v>
      </c>
      <c r="Y396" s="8">
        <v>52155749.090000004</v>
      </c>
      <c r="Z396" s="8">
        <v>52155749.090000004</v>
      </c>
      <c r="AA396" s="8">
        <v>52155749.140000001</v>
      </c>
      <c r="AB396" s="8">
        <f t="shared" si="40"/>
        <v>-4.9999997019767761E-2</v>
      </c>
      <c r="AC396" s="8">
        <v>52155748.979999997</v>
      </c>
      <c r="AD396" s="8">
        <v>52155749.140000001</v>
      </c>
      <c r="AE396" s="9">
        <v>0.89999999850988388</v>
      </c>
      <c r="AF396" s="8">
        <v>0</v>
      </c>
      <c r="AG396" s="8">
        <v>0</v>
      </c>
      <c r="AH396" s="8">
        <v>0</v>
      </c>
      <c r="AI396" s="10">
        <f t="shared" si="41"/>
        <v>52155749.990000002</v>
      </c>
    </row>
    <row r="397" spans="1:35" ht="14.45" hidden="1" x14ac:dyDescent="0.3">
      <c r="A397" t="str">
        <f t="shared" si="42"/>
        <v>1.1-00-2102_211006_21958110</v>
      </c>
      <c r="B397" t="s">
        <v>32</v>
      </c>
      <c r="C397" s="7" t="s">
        <v>33</v>
      </c>
      <c r="D397" s="34" t="s">
        <v>485</v>
      </c>
      <c r="E397" t="s">
        <v>34</v>
      </c>
      <c r="F397" t="s">
        <v>35</v>
      </c>
      <c r="G397" t="s">
        <v>66</v>
      </c>
      <c r="H397" t="s">
        <v>67</v>
      </c>
      <c r="I397" t="s">
        <v>68</v>
      </c>
      <c r="J397" t="s">
        <v>69</v>
      </c>
      <c r="K397">
        <v>1</v>
      </c>
      <c r="L397" t="s">
        <v>70</v>
      </c>
      <c r="M397">
        <v>9</v>
      </c>
      <c r="N397" t="s">
        <v>308</v>
      </c>
      <c r="O397" t="s">
        <v>309</v>
      </c>
      <c r="P397" t="s">
        <v>310</v>
      </c>
      <c r="Q397">
        <v>5000</v>
      </c>
      <c r="R397" t="s">
        <v>371</v>
      </c>
      <c r="S397">
        <v>5811</v>
      </c>
      <c r="T397" t="s">
        <v>453</v>
      </c>
      <c r="U397">
        <v>0</v>
      </c>
      <c r="V397" t="s">
        <v>46</v>
      </c>
      <c r="W397" s="8">
        <v>34651798.68</v>
      </c>
      <c r="X397" s="8">
        <v>46800000</v>
      </c>
      <c r="Y397" s="8">
        <v>34651798.68</v>
      </c>
      <c r="Z397" s="8">
        <v>34651798.68</v>
      </c>
      <c r="AA397" s="8">
        <v>34651798.68</v>
      </c>
      <c r="AB397" s="8">
        <f t="shared" ref="AB397:AB423" si="43">Z397-AA397</f>
        <v>0</v>
      </c>
      <c r="AC397" s="8">
        <v>34651798.68</v>
      </c>
      <c r="AD397" s="8">
        <v>34651798.68</v>
      </c>
      <c r="AE397" s="9">
        <v>0</v>
      </c>
      <c r="AF397" s="8">
        <v>5775299.7800000003</v>
      </c>
      <c r="AG397" s="8">
        <v>0</v>
      </c>
      <c r="AH397" s="8">
        <v>0</v>
      </c>
      <c r="AI397" s="10">
        <f t="shared" si="41"/>
        <v>28876498.899999999</v>
      </c>
    </row>
    <row r="398" spans="1:35" ht="14.65" hidden="1" customHeight="1" x14ac:dyDescent="0.3">
      <c r="A398" t="str">
        <f t="shared" si="42"/>
        <v>1.1-00-2104_218011_212058110</v>
      </c>
      <c r="B398" t="s">
        <v>32</v>
      </c>
      <c r="C398" s="7" t="s">
        <v>33</v>
      </c>
      <c r="D398" s="34" t="s">
        <v>485</v>
      </c>
      <c r="E398" t="s">
        <v>34</v>
      </c>
      <c r="F398" t="s">
        <v>35</v>
      </c>
      <c r="G398" t="s">
        <v>36</v>
      </c>
      <c r="H398" t="s">
        <v>37</v>
      </c>
      <c r="I398" t="s">
        <v>104</v>
      </c>
      <c r="J398" t="s">
        <v>105</v>
      </c>
      <c r="K398">
        <v>8</v>
      </c>
      <c r="L398" t="s">
        <v>40</v>
      </c>
      <c r="M398">
        <v>20</v>
      </c>
      <c r="N398" t="s">
        <v>106</v>
      </c>
      <c r="O398" t="s">
        <v>107</v>
      </c>
      <c r="P398" t="s">
        <v>108</v>
      </c>
      <c r="Q398">
        <v>5000</v>
      </c>
      <c r="R398" t="s">
        <v>371</v>
      </c>
      <c r="S398">
        <v>5811</v>
      </c>
      <c r="T398" t="s">
        <v>453</v>
      </c>
      <c r="U398">
        <v>0</v>
      </c>
      <c r="V398" t="s">
        <v>46</v>
      </c>
      <c r="W398" s="8">
        <v>522417.57</v>
      </c>
      <c r="X398" s="8">
        <v>0</v>
      </c>
      <c r="Y398" s="8">
        <v>522417.57</v>
      </c>
      <c r="Z398" s="8">
        <v>522417.57</v>
      </c>
      <c r="AA398" s="8">
        <v>522417.57</v>
      </c>
      <c r="AB398" s="8">
        <f t="shared" si="43"/>
        <v>0</v>
      </c>
      <c r="AC398" s="8">
        <v>522417.57</v>
      </c>
      <c r="AD398" s="8">
        <v>522417.57</v>
      </c>
      <c r="AE398" s="9">
        <v>0</v>
      </c>
      <c r="AF398" s="8">
        <v>0</v>
      </c>
      <c r="AG398" s="8">
        <v>0</v>
      </c>
      <c r="AH398" s="8">
        <v>0</v>
      </c>
      <c r="AI398" s="10">
        <f t="shared" si="41"/>
        <v>522417.57</v>
      </c>
    </row>
    <row r="399" spans="1:35" ht="14.45" hidden="1" x14ac:dyDescent="0.3">
      <c r="A399" t="str">
        <f t="shared" si="42"/>
        <v>100.14-1802_211006_21958110</v>
      </c>
      <c r="B399" t="s">
        <v>455</v>
      </c>
      <c r="C399" s="39" t="s">
        <v>456</v>
      </c>
      <c r="D399" s="34" t="s">
        <v>485</v>
      </c>
      <c r="E399" t="s">
        <v>34</v>
      </c>
      <c r="F399" t="s">
        <v>35</v>
      </c>
      <c r="G399" t="s">
        <v>66</v>
      </c>
      <c r="H399" t="s">
        <v>67</v>
      </c>
      <c r="I399" t="s">
        <v>68</v>
      </c>
      <c r="J399" t="s">
        <v>69</v>
      </c>
      <c r="K399">
        <v>1</v>
      </c>
      <c r="L399" t="s">
        <v>70</v>
      </c>
      <c r="M399">
        <v>9</v>
      </c>
      <c r="N399" t="s">
        <v>308</v>
      </c>
      <c r="O399" t="s">
        <v>309</v>
      </c>
      <c r="P399" t="s">
        <v>310</v>
      </c>
      <c r="Q399">
        <v>5000</v>
      </c>
      <c r="R399" t="s">
        <v>371</v>
      </c>
      <c r="S399">
        <v>5811</v>
      </c>
      <c r="T399" t="s">
        <v>453</v>
      </c>
      <c r="U399">
        <v>0</v>
      </c>
      <c r="V399" t="s">
        <v>46</v>
      </c>
      <c r="W399" s="8">
        <v>5775299.7800000003</v>
      </c>
      <c r="X399" s="8">
        <v>0</v>
      </c>
      <c r="Y399" s="8">
        <v>11550599.560000001</v>
      </c>
      <c r="Z399" s="8">
        <v>11550599.560000001</v>
      </c>
      <c r="AA399" s="8">
        <v>11550599.560000001</v>
      </c>
      <c r="AB399" s="8">
        <f t="shared" si="43"/>
        <v>0</v>
      </c>
      <c r="AC399" s="8">
        <v>11550599.560000001</v>
      </c>
      <c r="AD399" s="8">
        <v>11550599.560000001</v>
      </c>
      <c r="AE399" s="9">
        <v>0</v>
      </c>
      <c r="AF399" s="8">
        <v>0</v>
      </c>
      <c r="AG399" s="8">
        <v>0</v>
      </c>
      <c r="AH399" s="8">
        <v>11550599.560000001</v>
      </c>
      <c r="AI399" s="10">
        <f t="shared" si="41"/>
        <v>17325899.34</v>
      </c>
    </row>
    <row r="400" spans="1:35" ht="14.45" hidden="1" x14ac:dyDescent="0.3">
      <c r="A400" t="str">
        <f t="shared" si="42"/>
        <v>2.6-05-2108_213022_214159111</v>
      </c>
      <c r="B400" t="s">
        <v>200</v>
      </c>
      <c r="C400" s="39" t="s">
        <v>201</v>
      </c>
      <c r="D400" s="34" t="s">
        <v>485</v>
      </c>
      <c r="E400" t="s">
        <v>134</v>
      </c>
      <c r="F400" t="s">
        <v>135</v>
      </c>
      <c r="G400" t="s">
        <v>111</v>
      </c>
      <c r="H400" t="s">
        <v>112</v>
      </c>
      <c r="I400" t="s">
        <v>136</v>
      </c>
      <c r="J400" t="s">
        <v>137</v>
      </c>
      <c r="K400">
        <v>3</v>
      </c>
      <c r="L400" t="s">
        <v>138</v>
      </c>
      <c r="M400">
        <v>41</v>
      </c>
      <c r="N400" t="s">
        <v>139</v>
      </c>
      <c r="O400" t="s">
        <v>140</v>
      </c>
      <c r="P400" t="s">
        <v>141</v>
      </c>
      <c r="Q400">
        <v>5000</v>
      </c>
      <c r="R400" t="s">
        <v>371</v>
      </c>
      <c r="S400">
        <v>5911</v>
      </c>
      <c r="T400" t="s">
        <v>442</v>
      </c>
      <c r="U400">
        <v>1</v>
      </c>
      <c r="V400" t="s">
        <v>202</v>
      </c>
      <c r="W400" s="8">
        <v>513500</v>
      </c>
      <c r="X400" s="8">
        <v>0</v>
      </c>
      <c r="Y400" s="8">
        <v>513500</v>
      </c>
      <c r="Z400" s="8">
        <v>513500</v>
      </c>
      <c r="AA400" s="8">
        <v>513500</v>
      </c>
      <c r="AB400" s="8">
        <f t="shared" si="43"/>
        <v>0</v>
      </c>
      <c r="AC400" s="8">
        <v>513500</v>
      </c>
      <c r="AD400" s="8">
        <v>513500</v>
      </c>
      <c r="AE400" s="9">
        <v>0</v>
      </c>
      <c r="AF400" s="8">
        <v>0</v>
      </c>
      <c r="AG400" s="8">
        <v>0</v>
      </c>
      <c r="AH400" s="8">
        <v>0</v>
      </c>
      <c r="AI400" s="10">
        <f t="shared" si="41"/>
        <v>513500</v>
      </c>
    </row>
    <row r="401" spans="1:35" ht="14.45" hidden="1" x14ac:dyDescent="0.3">
      <c r="A401" t="str">
        <f t="shared" si="42"/>
        <v>2.5-02-2101_218003_21659110</v>
      </c>
      <c r="B401" t="s">
        <v>195</v>
      </c>
      <c r="C401" s="39" t="s">
        <v>196</v>
      </c>
      <c r="D401" s="34" t="s">
        <v>485</v>
      </c>
      <c r="E401" t="s">
        <v>143</v>
      </c>
      <c r="F401" t="s">
        <v>144</v>
      </c>
      <c r="G401" t="s">
        <v>125</v>
      </c>
      <c r="H401" t="s">
        <v>126</v>
      </c>
      <c r="I401" t="s">
        <v>127</v>
      </c>
      <c r="J401" t="s">
        <v>128</v>
      </c>
      <c r="K401">
        <v>8</v>
      </c>
      <c r="L401" t="s">
        <v>40</v>
      </c>
      <c r="M401">
        <v>6</v>
      </c>
      <c r="N401" t="s">
        <v>307</v>
      </c>
      <c r="O401" t="s">
        <v>146</v>
      </c>
      <c r="P401" t="s">
        <v>147</v>
      </c>
      <c r="Q401">
        <v>5000</v>
      </c>
      <c r="R401" t="s">
        <v>371</v>
      </c>
      <c r="S401">
        <v>5911</v>
      </c>
      <c r="T401" t="s">
        <v>442</v>
      </c>
      <c r="U401">
        <v>0</v>
      </c>
      <c r="V401" t="s">
        <v>46</v>
      </c>
      <c r="W401" s="8">
        <v>4950146.22</v>
      </c>
      <c r="X401" s="8">
        <v>4950146.22</v>
      </c>
      <c r="Y401" s="8">
        <v>4014052.4</v>
      </c>
      <c r="Z401" s="8">
        <v>3434052.4</v>
      </c>
      <c r="AA401" s="8">
        <v>3434052.4</v>
      </c>
      <c r="AB401" s="8">
        <f t="shared" si="43"/>
        <v>0</v>
      </c>
      <c r="AC401" s="8">
        <v>3269100.4</v>
      </c>
      <c r="AD401" s="8">
        <v>3269100.4</v>
      </c>
      <c r="AE401" s="9">
        <v>936093.81999999983</v>
      </c>
      <c r="AF401" s="8">
        <v>0</v>
      </c>
      <c r="AG401" s="8">
        <v>0</v>
      </c>
      <c r="AH401" s="8">
        <v>0</v>
      </c>
      <c r="AI401" s="10">
        <f t="shared" si="41"/>
        <v>4950146.22</v>
      </c>
    </row>
    <row r="402" spans="1:35" ht="14.65" hidden="1" customHeight="1" x14ac:dyDescent="0.3">
      <c r="A402" t="str">
        <f t="shared" si="42"/>
        <v>1.1-00-2101_218003_21559110</v>
      </c>
      <c r="B402" t="s">
        <v>32</v>
      </c>
      <c r="C402" s="7" t="s">
        <v>33</v>
      </c>
      <c r="D402" s="34" t="s">
        <v>485</v>
      </c>
      <c r="E402" t="s">
        <v>143</v>
      </c>
      <c r="F402" t="s">
        <v>144</v>
      </c>
      <c r="G402" t="s">
        <v>125</v>
      </c>
      <c r="H402" t="s">
        <v>126</v>
      </c>
      <c r="I402" t="s">
        <v>127</v>
      </c>
      <c r="J402" t="s">
        <v>128</v>
      </c>
      <c r="K402">
        <v>8</v>
      </c>
      <c r="L402" t="s">
        <v>40</v>
      </c>
      <c r="M402">
        <v>5</v>
      </c>
      <c r="N402" t="s">
        <v>145</v>
      </c>
      <c r="O402" t="s">
        <v>146</v>
      </c>
      <c r="P402" t="s">
        <v>147</v>
      </c>
      <c r="Q402">
        <v>5000</v>
      </c>
      <c r="R402" t="s">
        <v>371</v>
      </c>
      <c r="S402">
        <v>5911</v>
      </c>
      <c r="T402" t="s">
        <v>442</v>
      </c>
      <c r="U402">
        <v>0</v>
      </c>
      <c r="V402" t="s">
        <v>46</v>
      </c>
      <c r="W402" s="8">
        <v>4669</v>
      </c>
      <c r="X402" s="8">
        <v>0</v>
      </c>
      <c r="Y402" s="8">
        <v>4669</v>
      </c>
      <c r="Z402" s="8">
        <v>4669</v>
      </c>
      <c r="AA402" s="8">
        <v>4669</v>
      </c>
      <c r="AB402" s="8">
        <f t="shared" si="43"/>
        <v>0</v>
      </c>
      <c r="AC402" s="8">
        <v>4669</v>
      </c>
      <c r="AD402" s="8">
        <v>4669</v>
      </c>
      <c r="AE402" s="9">
        <v>0</v>
      </c>
      <c r="AF402" s="8">
        <v>0</v>
      </c>
      <c r="AG402" s="8">
        <v>0</v>
      </c>
      <c r="AH402" s="8">
        <v>0</v>
      </c>
      <c r="AI402" s="10">
        <f t="shared" si="41"/>
        <v>4669</v>
      </c>
    </row>
    <row r="403" spans="1:35" ht="14.65" customHeight="1" x14ac:dyDescent="0.25">
      <c r="A403" t="str">
        <f t="shared" si="42"/>
        <v>1.1-00-2101_218003_21659110</v>
      </c>
      <c r="B403" t="s">
        <v>32</v>
      </c>
      <c r="C403" s="7" t="s">
        <v>33</v>
      </c>
      <c r="D403" s="34" t="s">
        <v>485</v>
      </c>
      <c r="E403" t="s">
        <v>143</v>
      </c>
      <c r="F403" t="s">
        <v>144</v>
      </c>
      <c r="G403" t="s">
        <v>125</v>
      </c>
      <c r="H403" t="s">
        <v>126</v>
      </c>
      <c r="I403" t="s">
        <v>127</v>
      </c>
      <c r="J403" t="s">
        <v>128</v>
      </c>
      <c r="K403">
        <v>8</v>
      </c>
      <c r="L403" t="s">
        <v>40</v>
      </c>
      <c r="M403">
        <v>6</v>
      </c>
      <c r="N403" t="s">
        <v>307</v>
      </c>
      <c r="O403" t="s">
        <v>146</v>
      </c>
      <c r="P403" t="s">
        <v>147</v>
      </c>
      <c r="Q403">
        <v>5000</v>
      </c>
      <c r="R403" t="s">
        <v>371</v>
      </c>
      <c r="S403">
        <v>5911</v>
      </c>
      <c r="T403" t="s">
        <v>442</v>
      </c>
      <c r="U403">
        <v>0</v>
      </c>
      <c r="V403" t="s">
        <v>46</v>
      </c>
      <c r="W403" s="8">
        <v>21467894.469999999</v>
      </c>
      <c r="X403" s="8">
        <v>9849853.7799999993</v>
      </c>
      <c r="Y403" s="8">
        <v>24481586.559999999</v>
      </c>
      <c r="Z403" s="8">
        <v>24481586.559999999</v>
      </c>
      <c r="AA403" s="8">
        <v>24481586.559999999</v>
      </c>
      <c r="AB403" s="8">
        <f t="shared" si="43"/>
        <v>0</v>
      </c>
      <c r="AC403" s="8">
        <v>11999986.560000001</v>
      </c>
      <c r="AD403" s="16">
        <v>11999986.560000001</v>
      </c>
      <c r="AE403" s="16">
        <v>-3013692.09</v>
      </c>
      <c r="AF403" s="8">
        <v>0</v>
      </c>
      <c r="AG403" s="8">
        <v>3013692.09</v>
      </c>
      <c r="AH403" s="8">
        <v>0</v>
      </c>
      <c r="AI403" s="10">
        <f t="shared" si="41"/>
        <v>24481586.559999999</v>
      </c>
    </row>
    <row r="404" spans="1:35" ht="14.65" hidden="1" customHeight="1" x14ac:dyDescent="0.3">
      <c r="A404" t="str">
        <f t="shared" si="42"/>
        <v>1.1-00-2101_218003_21659710</v>
      </c>
      <c r="B404" t="s">
        <v>32</v>
      </c>
      <c r="C404" s="7" t="s">
        <v>33</v>
      </c>
      <c r="D404" s="34" t="s">
        <v>485</v>
      </c>
      <c r="E404" t="s">
        <v>143</v>
      </c>
      <c r="F404" t="s">
        <v>144</v>
      </c>
      <c r="G404" t="s">
        <v>125</v>
      </c>
      <c r="H404" t="s">
        <v>126</v>
      </c>
      <c r="I404" t="s">
        <v>127</v>
      </c>
      <c r="J404" t="s">
        <v>128</v>
      </c>
      <c r="K404">
        <v>8</v>
      </c>
      <c r="L404" t="s">
        <v>40</v>
      </c>
      <c r="M404">
        <v>6</v>
      </c>
      <c r="N404" t="s">
        <v>307</v>
      </c>
      <c r="O404" t="s">
        <v>146</v>
      </c>
      <c r="P404" t="s">
        <v>147</v>
      </c>
      <c r="Q404">
        <v>5000</v>
      </c>
      <c r="R404" t="s">
        <v>371</v>
      </c>
      <c r="S404">
        <v>5971</v>
      </c>
      <c r="T404" t="s">
        <v>454</v>
      </c>
      <c r="U404">
        <v>0</v>
      </c>
      <c r="V404" t="s">
        <v>46</v>
      </c>
      <c r="W404" s="8">
        <v>212739.82</v>
      </c>
      <c r="X404" s="8">
        <v>1500000</v>
      </c>
      <c r="Y404" s="8">
        <v>212739.82</v>
      </c>
      <c r="Z404" s="8">
        <v>199135.11</v>
      </c>
      <c r="AA404" s="8">
        <v>113726.24</v>
      </c>
      <c r="AB404" s="8">
        <f t="shared" si="43"/>
        <v>85408.869999999981</v>
      </c>
      <c r="AC404" s="8">
        <v>113726.24</v>
      </c>
      <c r="AD404" s="8">
        <v>113726.24</v>
      </c>
      <c r="AE404" s="9">
        <v>0</v>
      </c>
      <c r="AF404" s="8">
        <v>0</v>
      </c>
      <c r="AG404" s="8">
        <v>0</v>
      </c>
      <c r="AH404" s="8">
        <v>0</v>
      </c>
      <c r="AI404" s="10">
        <f t="shared" si="41"/>
        <v>212739.82</v>
      </c>
    </row>
    <row r="405" spans="1:35" ht="14.65" hidden="1" customHeight="1" x14ac:dyDescent="0.3">
      <c r="A405" t="str">
        <f t="shared" si="42"/>
        <v>2.5-02-2118_212038_216061210</v>
      </c>
      <c r="B405" t="s">
        <v>195</v>
      </c>
      <c r="C405" t="s">
        <v>196</v>
      </c>
      <c r="D405" s="34" t="s">
        <v>485</v>
      </c>
      <c r="E405" t="s">
        <v>34</v>
      </c>
      <c r="F405" t="s">
        <v>35</v>
      </c>
      <c r="G405" t="s">
        <v>87</v>
      </c>
      <c r="H405" t="s">
        <v>88</v>
      </c>
      <c r="I405" t="s">
        <v>89</v>
      </c>
      <c r="J405" t="s">
        <v>90</v>
      </c>
      <c r="K405">
        <v>2</v>
      </c>
      <c r="L405" t="s">
        <v>91</v>
      </c>
      <c r="M405">
        <v>60</v>
      </c>
      <c r="N405" t="s">
        <v>92</v>
      </c>
      <c r="O405" t="s">
        <v>93</v>
      </c>
      <c r="P405" t="s">
        <v>94</v>
      </c>
      <c r="Q405">
        <v>6000</v>
      </c>
      <c r="R405" t="s">
        <v>457</v>
      </c>
      <c r="S405">
        <v>6121</v>
      </c>
      <c r="T405" t="s">
        <v>459</v>
      </c>
      <c r="U405">
        <v>0</v>
      </c>
      <c r="V405" t="s">
        <v>46</v>
      </c>
      <c r="W405" s="8">
        <v>23513795.949999999</v>
      </c>
      <c r="X405" s="8">
        <v>60000000</v>
      </c>
      <c r="Y405" s="8">
        <v>20135326.530000001</v>
      </c>
      <c r="Z405" s="8">
        <v>20135326.530000001</v>
      </c>
      <c r="AA405" s="8">
        <v>9831556.9600000009</v>
      </c>
      <c r="AB405" s="8">
        <f t="shared" si="43"/>
        <v>10303769.57</v>
      </c>
      <c r="AC405" s="8">
        <v>9275137.1099999994</v>
      </c>
      <c r="AD405" s="8">
        <v>9275137.1099999994</v>
      </c>
      <c r="AE405" s="9">
        <v>3378469.4199999981</v>
      </c>
      <c r="AF405" s="8">
        <v>0</v>
      </c>
      <c r="AG405" s="8">
        <v>0</v>
      </c>
      <c r="AH405" s="8">
        <v>0</v>
      </c>
      <c r="AI405" s="10">
        <f t="shared" si="41"/>
        <v>23513795.949999999</v>
      </c>
    </row>
    <row r="406" spans="1:35" ht="14.65" hidden="1" customHeight="1" x14ac:dyDescent="0.3">
      <c r="A406" t="str">
        <f t="shared" si="42"/>
        <v>1.1-01-2018_212038_216061213</v>
      </c>
      <c r="B406" t="s">
        <v>461</v>
      </c>
      <c r="C406" t="s">
        <v>462</v>
      </c>
      <c r="D406" s="34" t="s">
        <v>485</v>
      </c>
      <c r="E406" t="s">
        <v>34</v>
      </c>
      <c r="F406" t="s">
        <v>35</v>
      </c>
      <c r="G406" t="s">
        <v>87</v>
      </c>
      <c r="H406" t="s">
        <v>88</v>
      </c>
      <c r="I406" t="s">
        <v>89</v>
      </c>
      <c r="J406" t="s">
        <v>90</v>
      </c>
      <c r="K406">
        <v>2</v>
      </c>
      <c r="L406" t="s">
        <v>91</v>
      </c>
      <c r="M406">
        <v>60</v>
      </c>
      <c r="N406" t="s">
        <v>92</v>
      </c>
      <c r="O406" t="s">
        <v>93</v>
      </c>
      <c r="P406" t="s">
        <v>94</v>
      </c>
      <c r="Q406">
        <v>6000</v>
      </c>
      <c r="R406" t="s">
        <v>457</v>
      </c>
      <c r="S406">
        <v>6121</v>
      </c>
      <c r="T406" t="s">
        <v>459</v>
      </c>
      <c r="U406">
        <v>3</v>
      </c>
      <c r="V406" t="s">
        <v>463</v>
      </c>
      <c r="W406" s="8">
        <v>4992632.3600000003</v>
      </c>
      <c r="X406" s="8">
        <v>0</v>
      </c>
      <c r="Y406" s="8">
        <v>4992632.3600000003</v>
      </c>
      <c r="Z406" s="8">
        <v>4992632.3600000003</v>
      </c>
      <c r="AA406" s="8">
        <v>3282614.01</v>
      </c>
      <c r="AB406" s="8">
        <f t="shared" si="43"/>
        <v>1710018.3500000006</v>
      </c>
      <c r="AC406" s="8">
        <v>1248158.0900000001</v>
      </c>
      <c r="AD406" s="8">
        <v>1248158.0900000001</v>
      </c>
      <c r="AE406" s="9">
        <v>0</v>
      </c>
      <c r="AF406" s="8">
        <v>0</v>
      </c>
      <c r="AG406" s="8">
        <v>0</v>
      </c>
      <c r="AH406" s="8">
        <v>0</v>
      </c>
      <c r="AI406" s="10">
        <f t="shared" si="41"/>
        <v>4992632.3600000003</v>
      </c>
    </row>
    <row r="407" spans="1:35" ht="14.65" hidden="1" customHeight="1" x14ac:dyDescent="0.3">
      <c r="A407" t="str">
        <f t="shared" si="42"/>
        <v>1.1-01-2018_212038_216061212</v>
      </c>
      <c r="B407" t="s">
        <v>461</v>
      </c>
      <c r="C407" t="s">
        <v>462</v>
      </c>
      <c r="D407" s="34" t="s">
        <v>485</v>
      </c>
      <c r="E407" t="s">
        <v>34</v>
      </c>
      <c r="F407" t="s">
        <v>35</v>
      </c>
      <c r="G407" t="s">
        <v>87</v>
      </c>
      <c r="H407" t="s">
        <v>88</v>
      </c>
      <c r="I407" t="s">
        <v>89</v>
      </c>
      <c r="J407" t="s">
        <v>90</v>
      </c>
      <c r="K407">
        <v>2</v>
      </c>
      <c r="L407" t="s">
        <v>91</v>
      </c>
      <c r="M407">
        <v>60</v>
      </c>
      <c r="N407" t="s">
        <v>92</v>
      </c>
      <c r="O407" t="s">
        <v>93</v>
      </c>
      <c r="P407" t="s">
        <v>94</v>
      </c>
      <c r="Q407">
        <v>6000</v>
      </c>
      <c r="R407" t="s">
        <v>457</v>
      </c>
      <c r="S407">
        <v>6121</v>
      </c>
      <c r="T407" t="s">
        <v>459</v>
      </c>
      <c r="U407">
        <v>2</v>
      </c>
      <c r="V407" t="s">
        <v>464</v>
      </c>
      <c r="W407" s="8">
        <v>5727920.71</v>
      </c>
      <c r="X407" s="8">
        <v>0</v>
      </c>
      <c r="Y407" s="8">
        <v>5727920.71</v>
      </c>
      <c r="Z407" s="8">
        <v>5727920.71</v>
      </c>
      <c r="AA407" s="8">
        <v>4953195.9400000004</v>
      </c>
      <c r="AB407" s="8">
        <f t="shared" si="43"/>
        <v>774724.76999999955</v>
      </c>
      <c r="AC407" s="8">
        <v>4953195.9400000004</v>
      </c>
      <c r="AD407" s="8">
        <v>4263539.76</v>
      </c>
      <c r="AE407" s="9">
        <v>0</v>
      </c>
      <c r="AF407" s="8">
        <v>0</v>
      </c>
      <c r="AG407" s="8">
        <v>0</v>
      </c>
      <c r="AH407" s="8">
        <v>0</v>
      </c>
      <c r="AI407" s="10">
        <f t="shared" si="41"/>
        <v>5727920.71</v>
      </c>
    </row>
    <row r="408" spans="1:35" ht="14.65" hidden="1" customHeight="1" x14ac:dyDescent="0.3">
      <c r="A408" t="str">
        <f t="shared" si="42"/>
        <v>1.1-00-2118_212038_216061210</v>
      </c>
      <c r="B408" t="s">
        <v>32</v>
      </c>
      <c r="C408" s="7" t="s">
        <v>33</v>
      </c>
      <c r="D408" s="34" t="s">
        <v>485</v>
      </c>
      <c r="E408" t="s">
        <v>34</v>
      </c>
      <c r="F408" t="s">
        <v>35</v>
      </c>
      <c r="G408" t="s">
        <v>87</v>
      </c>
      <c r="H408" t="s">
        <v>88</v>
      </c>
      <c r="I408" t="s">
        <v>89</v>
      </c>
      <c r="J408" t="s">
        <v>90</v>
      </c>
      <c r="K408">
        <v>2</v>
      </c>
      <c r="L408" t="s">
        <v>91</v>
      </c>
      <c r="M408">
        <v>60</v>
      </c>
      <c r="N408" t="s">
        <v>92</v>
      </c>
      <c r="O408" t="s">
        <v>93</v>
      </c>
      <c r="P408" t="s">
        <v>94</v>
      </c>
      <c r="Q408">
        <v>6000</v>
      </c>
      <c r="R408" t="s">
        <v>457</v>
      </c>
      <c r="S408">
        <v>6121</v>
      </c>
      <c r="T408" t="s">
        <v>459</v>
      </c>
      <c r="U408">
        <v>0</v>
      </c>
      <c r="V408" t="s">
        <v>46</v>
      </c>
      <c r="W408" s="8">
        <v>113919.08</v>
      </c>
      <c r="X408" s="8">
        <v>0</v>
      </c>
      <c r="Y408" s="8">
        <v>113919.08</v>
      </c>
      <c r="Z408" s="8">
        <v>113919.08</v>
      </c>
      <c r="AA408" s="8">
        <v>113919.08</v>
      </c>
      <c r="AB408" s="8">
        <f t="shared" si="43"/>
        <v>0</v>
      </c>
      <c r="AC408" s="8">
        <v>113919.08</v>
      </c>
      <c r="AD408" s="8">
        <v>113919.08</v>
      </c>
      <c r="AE408" s="9">
        <v>0</v>
      </c>
      <c r="AF408" s="8">
        <v>0</v>
      </c>
      <c r="AG408" s="8">
        <v>0</v>
      </c>
      <c r="AH408" s="8">
        <v>0</v>
      </c>
      <c r="AI408" s="10">
        <f t="shared" si="41"/>
        <v>113919.08</v>
      </c>
    </row>
    <row r="409" spans="1:35" ht="14.65" hidden="1" customHeight="1" x14ac:dyDescent="0.3">
      <c r="A409" t="str">
        <f t="shared" si="42"/>
        <v>2.5-01-2118_212038_216061310</v>
      </c>
      <c r="B409" t="s">
        <v>369</v>
      </c>
      <c r="C409" t="s">
        <v>370</v>
      </c>
      <c r="D409" s="34" t="s">
        <v>485</v>
      </c>
      <c r="E409" t="s">
        <v>34</v>
      </c>
      <c r="F409" t="s">
        <v>35</v>
      </c>
      <c r="G409" t="s">
        <v>87</v>
      </c>
      <c r="H409" t="s">
        <v>88</v>
      </c>
      <c r="I409" t="s">
        <v>89</v>
      </c>
      <c r="J409" t="s">
        <v>90</v>
      </c>
      <c r="K409">
        <v>2</v>
      </c>
      <c r="L409" t="s">
        <v>91</v>
      </c>
      <c r="M409">
        <v>60</v>
      </c>
      <c r="N409" t="s">
        <v>92</v>
      </c>
      <c r="O409" t="s">
        <v>93</v>
      </c>
      <c r="P409" t="s">
        <v>94</v>
      </c>
      <c r="Q409">
        <v>6000</v>
      </c>
      <c r="R409" t="s">
        <v>457</v>
      </c>
      <c r="S409">
        <v>6131</v>
      </c>
      <c r="T409" t="s">
        <v>458</v>
      </c>
      <c r="U409">
        <v>0</v>
      </c>
      <c r="V409" t="s">
        <v>46</v>
      </c>
      <c r="W409" s="8">
        <v>38457906</v>
      </c>
      <c r="X409" s="8">
        <v>48707951</v>
      </c>
      <c r="Y409" s="8">
        <v>35440610.130000003</v>
      </c>
      <c r="Z409" s="8">
        <v>35440610.130000003</v>
      </c>
      <c r="AA409" s="8">
        <v>23532495.609999999</v>
      </c>
      <c r="AB409" s="8">
        <f t="shared" si="43"/>
        <v>11908114.520000003</v>
      </c>
      <c r="AC409" s="8">
        <v>21908046.559999999</v>
      </c>
      <c r="AD409" s="8">
        <v>21908046.559999999</v>
      </c>
      <c r="AE409" s="9">
        <v>3017295.8699999973</v>
      </c>
      <c r="AF409" s="8">
        <v>0</v>
      </c>
      <c r="AG409" s="8">
        <v>0</v>
      </c>
      <c r="AH409" s="8">
        <v>105318.11</v>
      </c>
      <c r="AI409" s="10">
        <f t="shared" si="41"/>
        <v>38563224.109999999</v>
      </c>
    </row>
    <row r="410" spans="1:35" ht="14.65" hidden="1" customHeight="1" x14ac:dyDescent="0.3">
      <c r="A410" t="str">
        <f t="shared" si="42"/>
        <v>2.5-02-2118_212038_216061310</v>
      </c>
      <c r="B410" t="s">
        <v>195</v>
      </c>
      <c r="C410" t="s">
        <v>196</v>
      </c>
      <c r="D410" s="34" t="s">
        <v>485</v>
      </c>
      <c r="E410" t="s">
        <v>34</v>
      </c>
      <c r="F410" t="s">
        <v>35</v>
      </c>
      <c r="G410" t="s">
        <v>87</v>
      </c>
      <c r="H410" t="s">
        <v>88</v>
      </c>
      <c r="I410" t="s">
        <v>89</v>
      </c>
      <c r="J410" t="s">
        <v>90</v>
      </c>
      <c r="K410">
        <v>2</v>
      </c>
      <c r="L410" t="s">
        <v>91</v>
      </c>
      <c r="M410">
        <v>60</v>
      </c>
      <c r="N410" t="s">
        <v>92</v>
      </c>
      <c r="O410" t="s">
        <v>93</v>
      </c>
      <c r="P410" t="s">
        <v>94</v>
      </c>
      <c r="Q410">
        <v>6000</v>
      </c>
      <c r="R410" t="s">
        <v>457</v>
      </c>
      <c r="S410">
        <v>6131</v>
      </c>
      <c r="T410" t="s">
        <v>458</v>
      </c>
      <c r="U410">
        <v>0</v>
      </c>
      <c r="V410" t="s">
        <v>46</v>
      </c>
      <c r="W410" s="8">
        <v>62615916.619999997</v>
      </c>
      <c r="X410" s="8">
        <v>0</v>
      </c>
      <c r="Y410" s="8">
        <v>56731607.100000001</v>
      </c>
      <c r="Z410" s="8">
        <v>56731607.100000001</v>
      </c>
      <c r="AA410" s="8">
        <v>50642959.759999998</v>
      </c>
      <c r="AB410" s="8">
        <f t="shared" si="43"/>
        <v>6088647.3400000036</v>
      </c>
      <c r="AC410" s="8">
        <v>47421098.009999998</v>
      </c>
      <c r="AD410" s="8">
        <v>47421098.009999998</v>
      </c>
      <c r="AE410" s="9">
        <v>5884309.5199999958</v>
      </c>
      <c r="AF410" s="8">
        <v>1000000</v>
      </c>
      <c r="AG410" s="8">
        <v>0</v>
      </c>
      <c r="AH410" s="8">
        <v>0</v>
      </c>
      <c r="AI410" s="10">
        <f t="shared" si="41"/>
        <v>61615916.619999997</v>
      </c>
    </row>
    <row r="411" spans="1:35" ht="14.65" hidden="1" customHeight="1" x14ac:dyDescent="0.3">
      <c r="A411" t="str">
        <f t="shared" si="42"/>
        <v>1.1-01-2018_212038_216061311</v>
      </c>
      <c r="B411" t="s">
        <v>461</v>
      </c>
      <c r="C411" t="s">
        <v>462</v>
      </c>
      <c r="D411" s="34" t="s">
        <v>485</v>
      </c>
      <c r="E411" t="s">
        <v>34</v>
      </c>
      <c r="F411" t="s">
        <v>35</v>
      </c>
      <c r="G411" t="s">
        <v>87</v>
      </c>
      <c r="H411" t="s">
        <v>88</v>
      </c>
      <c r="I411" t="s">
        <v>89</v>
      </c>
      <c r="J411" t="s">
        <v>90</v>
      </c>
      <c r="K411">
        <v>2</v>
      </c>
      <c r="L411" t="s">
        <v>91</v>
      </c>
      <c r="M411">
        <v>60</v>
      </c>
      <c r="N411" t="s">
        <v>92</v>
      </c>
      <c r="O411" t="s">
        <v>93</v>
      </c>
      <c r="P411" t="s">
        <v>94</v>
      </c>
      <c r="Q411">
        <v>6000</v>
      </c>
      <c r="R411" t="s">
        <v>457</v>
      </c>
      <c r="S411">
        <v>6131</v>
      </c>
      <c r="T411" t="s">
        <v>458</v>
      </c>
      <c r="U411">
        <v>1</v>
      </c>
      <c r="V411" t="s">
        <v>465</v>
      </c>
      <c r="W411" s="8">
        <v>6852143.21</v>
      </c>
      <c r="X411" s="8">
        <v>0</v>
      </c>
      <c r="Y411" s="8">
        <v>6852143.21</v>
      </c>
      <c r="Z411" s="8">
        <v>6852143.21</v>
      </c>
      <c r="AA411" s="8">
        <v>6789508.4299999997</v>
      </c>
      <c r="AB411" s="8">
        <f t="shared" si="43"/>
        <v>62634.780000000261</v>
      </c>
      <c r="AC411" s="8">
        <v>6789508.4299999997</v>
      </c>
      <c r="AD411" s="8">
        <v>6789508.4299999997</v>
      </c>
      <c r="AE411" s="9">
        <v>0</v>
      </c>
      <c r="AF411" s="8">
        <v>0</v>
      </c>
      <c r="AG411" s="8">
        <v>0</v>
      </c>
      <c r="AH411" s="8">
        <v>0</v>
      </c>
      <c r="AI411" s="10">
        <f t="shared" si="41"/>
        <v>6852143.21</v>
      </c>
    </row>
    <row r="412" spans="1:35" ht="14.65" hidden="1" customHeight="1" x14ac:dyDescent="0.3">
      <c r="A412" t="str">
        <f t="shared" si="42"/>
        <v>1.1-00-2118_212038_216061310</v>
      </c>
      <c r="B412" t="s">
        <v>32</v>
      </c>
      <c r="C412" s="7" t="s">
        <v>33</v>
      </c>
      <c r="D412" s="34" t="s">
        <v>485</v>
      </c>
      <c r="E412" t="s">
        <v>34</v>
      </c>
      <c r="F412" t="s">
        <v>35</v>
      </c>
      <c r="G412" t="s">
        <v>87</v>
      </c>
      <c r="H412" t="s">
        <v>88</v>
      </c>
      <c r="I412" t="s">
        <v>89</v>
      </c>
      <c r="J412" t="s">
        <v>90</v>
      </c>
      <c r="K412">
        <v>2</v>
      </c>
      <c r="L412" t="s">
        <v>91</v>
      </c>
      <c r="M412">
        <v>60</v>
      </c>
      <c r="N412" t="s">
        <v>92</v>
      </c>
      <c r="O412" t="s">
        <v>93</v>
      </c>
      <c r="P412" t="s">
        <v>94</v>
      </c>
      <c r="Q412">
        <v>6000</v>
      </c>
      <c r="R412" t="s">
        <v>457</v>
      </c>
      <c r="S412">
        <v>6131</v>
      </c>
      <c r="T412" t="s">
        <v>458</v>
      </c>
      <c r="U412">
        <v>0</v>
      </c>
      <c r="V412" t="s">
        <v>46</v>
      </c>
      <c r="W412" s="8">
        <v>4987891.25</v>
      </c>
      <c r="X412" s="8">
        <v>0</v>
      </c>
      <c r="Y412" s="8">
        <v>4987891.25</v>
      </c>
      <c r="Z412" s="8">
        <v>4987891.25</v>
      </c>
      <c r="AA412" s="8">
        <v>4987891.25</v>
      </c>
      <c r="AB412" s="8">
        <f t="shared" si="43"/>
        <v>0</v>
      </c>
      <c r="AC412" s="8">
        <v>4987891.25</v>
      </c>
      <c r="AD412" s="8">
        <v>4987891.25</v>
      </c>
      <c r="AE412" s="9">
        <v>0</v>
      </c>
      <c r="AF412" s="8">
        <v>0</v>
      </c>
      <c r="AG412" s="8">
        <v>0</v>
      </c>
      <c r="AH412" s="8">
        <v>0</v>
      </c>
      <c r="AI412" s="10">
        <f t="shared" si="41"/>
        <v>4987891.25</v>
      </c>
    </row>
    <row r="413" spans="1:35" ht="14.65" hidden="1" customHeight="1" x14ac:dyDescent="0.3">
      <c r="A413" t="str">
        <f t="shared" si="42"/>
        <v>1.5-02-2118_212038_216061310</v>
      </c>
      <c r="B413" t="s">
        <v>467</v>
      </c>
      <c r="C413" s="39" t="s">
        <v>468</v>
      </c>
      <c r="D413" s="34" t="s">
        <v>485</v>
      </c>
      <c r="E413" t="s">
        <v>34</v>
      </c>
      <c r="F413" t="s">
        <v>35</v>
      </c>
      <c r="G413" t="s">
        <v>87</v>
      </c>
      <c r="H413" t="s">
        <v>88</v>
      </c>
      <c r="I413" t="s">
        <v>89</v>
      </c>
      <c r="J413" t="s">
        <v>90</v>
      </c>
      <c r="K413">
        <v>2</v>
      </c>
      <c r="L413" t="s">
        <v>91</v>
      </c>
      <c r="M413">
        <v>60</v>
      </c>
      <c r="N413" t="s">
        <v>92</v>
      </c>
      <c r="O413" t="s">
        <v>93</v>
      </c>
      <c r="P413" t="s">
        <v>94</v>
      </c>
      <c r="Q413">
        <v>6000</v>
      </c>
      <c r="R413" t="s">
        <v>457</v>
      </c>
      <c r="S413">
        <v>6131</v>
      </c>
      <c r="T413" t="s">
        <v>458</v>
      </c>
      <c r="U413">
        <v>0</v>
      </c>
      <c r="V413" t="s">
        <v>46</v>
      </c>
      <c r="W413" s="8">
        <v>0</v>
      </c>
      <c r="X413" s="8">
        <v>0</v>
      </c>
      <c r="Y413" s="8">
        <v>0</v>
      </c>
      <c r="Z413" s="8">
        <v>0</v>
      </c>
      <c r="AA413" s="8">
        <v>0</v>
      </c>
      <c r="AB413" s="8">
        <f t="shared" si="43"/>
        <v>0</v>
      </c>
      <c r="AC413" s="8">
        <v>0</v>
      </c>
      <c r="AD413" s="8">
        <v>0</v>
      </c>
      <c r="AE413" s="9">
        <v>0</v>
      </c>
      <c r="AF413" s="8">
        <v>0</v>
      </c>
      <c r="AG413" s="8">
        <v>0</v>
      </c>
      <c r="AH413" s="8">
        <v>6600000</v>
      </c>
      <c r="AI413" s="10">
        <f t="shared" si="41"/>
        <v>6600000</v>
      </c>
    </row>
    <row r="414" spans="1:35" ht="14.65" hidden="1" customHeight="1" x14ac:dyDescent="0.3">
      <c r="A414" t="str">
        <f t="shared" si="42"/>
        <v>1.1-02-2018_212038_216061310</v>
      </c>
      <c r="B414" t="s">
        <v>469</v>
      </c>
      <c r="C414" s="39" t="s">
        <v>470</v>
      </c>
      <c r="D414" s="34" t="s">
        <v>485</v>
      </c>
      <c r="E414" t="s">
        <v>34</v>
      </c>
      <c r="F414" t="s">
        <v>35</v>
      </c>
      <c r="G414" t="s">
        <v>87</v>
      </c>
      <c r="H414" t="s">
        <v>88</v>
      </c>
      <c r="I414" t="s">
        <v>89</v>
      </c>
      <c r="J414" t="s">
        <v>90</v>
      </c>
      <c r="K414">
        <v>2</v>
      </c>
      <c r="L414" t="s">
        <v>91</v>
      </c>
      <c r="M414">
        <v>60</v>
      </c>
      <c r="N414" t="s">
        <v>92</v>
      </c>
      <c r="O414" t="s">
        <v>93</v>
      </c>
      <c r="P414" t="s">
        <v>94</v>
      </c>
      <c r="Q414">
        <v>6000</v>
      </c>
      <c r="R414" t="s">
        <v>457</v>
      </c>
      <c r="S414">
        <v>6131</v>
      </c>
      <c r="T414" t="s">
        <v>458</v>
      </c>
      <c r="U414">
        <v>0</v>
      </c>
      <c r="V414" t="s">
        <v>46</v>
      </c>
      <c r="W414" s="8">
        <v>8780993.6300000008</v>
      </c>
      <c r="X414" s="8">
        <v>0</v>
      </c>
      <c r="Y414" s="8">
        <v>8684419.9499999993</v>
      </c>
      <c r="Z414" s="8">
        <v>8684419.9499999993</v>
      </c>
      <c r="AA414" s="8">
        <v>8684419.9499999993</v>
      </c>
      <c r="AB414" s="8">
        <f t="shared" si="43"/>
        <v>0</v>
      </c>
      <c r="AC414" s="8">
        <v>8684419.9499999993</v>
      </c>
      <c r="AD414" s="8">
        <v>8684419.9499999993</v>
      </c>
      <c r="AE414" s="9">
        <v>96573.680000001565</v>
      </c>
      <c r="AF414" s="8">
        <v>0</v>
      </c>
      <c r="AG414" s="8">
        <v>0</v>
      </c>
      <c r="AH414" s="8">
        <v>0</v>
      </c>
      <c r="AI414" s="10">
        <f t="shared" si="41"/>
        <v>8780993.6300000008</v>
      </c>
    </row>
    <row r="415" spans="1:35" ht="14.65" hidden="1" customHeight="1" x14ac:dyDescent="0.3">
      <c r="A415" t="str">
        <f t="shared" si="42"/>
        <v>2.5-03-2118_212038_216061310</v>
      </c>
      <c r="B415" t="s">
        <v>471</v>
      </c>
      <c r="C415" s="39" t="s">
        <v>472</v>
      </c>
      <c r="D415" s="34" t="s">
        <v>485</v>
      </c>
      <c r="E415" t="s">
        <v>34</v>
      </c>
      <c r="F415" t="s">
        <v>35</v>
      </c>
      <c r="G415" t="s">
        <v>87</v>
      </c>
      <c r="H415" t="s">
        <v>88</v>
      </c>
      <c r="I415" t="s">
        <v>89</v>
      </c>
      <c r="J415" t="s">
        <v>90</v>
      </c>
      <c r="K415">
        <v>2</v>
      </c>
      <c r="L415" t="s">
        <v>91</v>
      </c>
      <c r="M415">
        <v>60</v>
      </c>
      <c r="N415" t="s">
        <v>92</v>
      </c>
      <c r="O415" t="s">
        <v>93</v>
      </c>
      <c r="P415" t="s">
        <v>94</v>
      </c>
      <c r="Q415">
        <v>6000</v>
      </c>
      <c r="R415" t="s">
        <v>457</v>
      </c>
      <c r="S415">
        <v>6131</v>
      </c>
      <c r="T415" t="s">
        <v>458</v>
      </c>
      <c r="U415">
        <v>0</v>
      </c>
      <c r="V415" t="s">
        <v>46</v>
      </c>
      <c r="W415" s="8">
        <v>0</v>
      </c>
      <c r="X415" s="8">
        <v>0</v>
      </c>
      <c r="Y415" s="8">
        <v>0</v>
      </c>
      <c r="Z415" s="8">
        <v>0</v>
      </c>
      <c r="AA415" s="8">
        <v>0</v>
      </c>
      <c r="AB415" s="8">
        <f t="shared" si="43"/>
        <v>0</v>
      </c>
      <c r="AC415" s="8">
        <v>0</v>
      </c>
      <c r="AD415" s="8">
        <v>0</v>
      </c>
      <c r="AE415" s="9">
        <v>0</v>
      </c>
      <c r="AF415" s="8">
        <v>0</v>
      </c>
      <c r="AG415" s="8">
        <v>0</v>
      </c>
      <c r="AH415" s="8">
        <v>6600000</v>
      </c>
      <c r="AI415" s="10">
        <f t="shared" si="41"/>
        <v>6600000</v>
      </c>
    </row>
    <row r="416" spans="1:35" ht="14.65" hidden="1" customHeight="1" x14ac:dyDescent="0.3">
      <c r="A416" t="str">
        <f t="shared" si="42"/>
        <v>2.5-01-2118_212038_216061510</v>
      </c>
      <c r="B416" t="s">
        <v>369</v>
      </c>
      <c r="C416" s="39" t="s">
        <v>370</v>
      </c>
      <c r="D416" s="34" t="s">
        <v>485</v>
      </c>
      <c r="E416" t="s">
        <v>34</v>
      </c>
      <c r="F416" t="s">
        <v>35</v>
      </c>
      <c r="G416" t="s">
        <v>87</v>
      </c>
      <c r="H416" t="s">
        <v>88</v>
      </c>
      <c r="I416" t="s">
        <v>89</v>
      </c>
      <c r="J416" t="s">
        <v>90</v>
      </c>
      <c r="K416">
        <v>2</v>
      </c>
      <c r="L416" t="s">
        <v>91</v>
      </c>
      <c r="M416">
        <v>60</v>
      </c>
      <c r="N416" t="s">
        <v>92</v>
      </c>
      <c r="O416" t="s">
        <v>93</v>
      </c>
      <c r="P416" t="s">
        <v>94</v>
      </c>
      <c r="Q416">
        <v>6000</v>
      </c>
      <c r="R416" t="s">
        <v>457</v>
      </c>
      <c r="S416">
        <v>6151</v>
      </c>
      <c r="T416" t="s">
        <v>460</v>
      </c>
      <c r="U416">
        <v>0</v>
      </c>
      <c r="V416" t="s">
        <v>46</v>
      </c>
      <c r="W416" s="8">
        <v>17000000</v>
      </c>
      <c r="X416" s="8">
        <v>0</v>
      </c>
      <c r="Y416" s="8">
        <v>16411518.02</v>
      </c>
      <c r="Z416" s="8">
        <v>16411518.02</v>
      </c>
      <c r="AA416" s="8">
        <v>12114705.18</v>
      </c>
      <c r="AB416" s="8">
        <f t="shared" si="43"/>
        <v>4296812.84</v>
      </c>
      <c r="AC416" s="8">
        <v>11897401.83</v>
      </c>
      <c r="AD416" s="8">
        <v>11897401.83</v>
      </c>
      <c r="AE416" s="9">
        <v>588481.98000000045</v>
      </c>
      <c r="AF416" s="8">
        <v>0</v>
      </c>
      <c r="AG416" s="8">
        <v>0</v>
      </c>
      <c r="AH416" s="8">
        <v>0</v>
      </c>
      <c r="AI416" s="10">
        <f t="shared" si="41"/>
        <v>17000000</v>
      </c>
    </row>
    <row r="417" spans="1:35" ht="14.65" hidden="1" customHeight="1" x14ac:dyDescent="0.3">
      <c r="A417" t="str">
        <f t="shared" si="42"/>
        <v>2.5-02-2118_212038_216061510</v>
      </c>
      <c r="B417" t="s">
        <v>195</v>
      </c>
      <c r="C417" s="39" t="s">
        <v>196</v>
      </c>
      <c r="D417" s="34" t="s">
        <v>485</v>
      </c>
      <c r="E417" t="s">
        <v>34</v>
      </c>
      <c r="F417" t="s">
        <v>35</v>
      </c>
      <c r="G417" t="s">
        <v>87</v>
      </c>
      <c r="H417" t="s">
        <v>88</v>
      </c>
      <c r="I417" t="s">
        <v>89</v>
      </c>
      <c r="J417" t="s">
        <v>90</v>
      </c>
      <c r="K417">
        <v>2</v>
      </c>
      <c r="L417" t="s">
        <v>91</v>
      </c>
      <c r="M417">
        <v>60</v>
      </c>
      <c r="N417" t="s">
        <v>92</v>
      </c>
      <c r="O417" t="s">
        <v>93</v>
      </c>
      <c r="P417" t="s">
        <v>94</v>
      </c>
      <c r="Q417">
        <v>6000</v>
      </c>
      <c r="R417" t="s">
        <v>457</v>
      </c>
      <c r="S417">
        <v>6151</v>
      </c>
      <c r="T417" t="s">
        <v>460</v>
      </c>
      <c r="U417">
        <v>0</v>
      </c>
      <c r="V417" t="s">
        <v>46</v>
      </c>
      <c r="W417" s="8">
        <v>22162336.43</v>
      </c>
      <c r="X417" s="8">
        <v>1292049</v>
      </c>
      <c r="Y417" s="8">
        <v>19941423.890000001</v>
      </c>
      <c r="Z417" s="8">
        <v>19941423.890000001</v>
      </c>
      <c r="AA417" s="8">
        <v>18061642.440000001</v>
      </c>
      <c r="AB417" s="8">
        <f t="shared" si="43"/>
        <v>1879781.4499999993</v>
      </c>
      <c r="AC417" s="8">
        <v>15669220.140000001</v>
      </c>
      <c r="AD417" s="8">
        <v>15669220.140000001</v>
      </c>
      <c r="AE417" s="9">
        <v>2220912.5399999991</v>
      </c>
      <c r="AF417" s="8">
        <v>0</v>
      </c>
      <c r="AG417" s="8">
        <v>0</v>
      </c>
      <c r="AH417" s="8">
        <v>0</v>
      </c>
      <c r="AI417" s="10">
        <f t="shared" si="41"/>
        <v>22162336.43</v>
      </c>
    </row>
    <row r="418" spans="1:35" ht="14.65" hidden="1" customHeight="1" x14ac:dyDescent="0.3">
      <c r="A418" t="str">
        <f t="shared" si="42"/>
        <v>1.1-00-2118_212038_216061510</v>
      </c>
      <c r="B418" t="s">
        <v>32</v>
      </c>
      <c r="C418" s="7" t="s">
        <v>33</v>
      </c>
      <c r="D418" s="34" t="s">
        <v>485</v>
      </c>
      <c r="E418" t="s">
        <v>34</v>
      </c>
      <c r="F418" t="s">
        <v>35</v>
      </c>
      <c r="G418" t="s">
        <v>87</v>
      </c>
      <c r="H418" t="s">
        <v>88</v>
      </c>
      <c r="I418" t="s">
        <v>89</v>
      </c>
      <c r="J418" t="s">
        <v>90</v>
      </c>
      <c r="K418">
        <v>2</v>
      </c>
      <c r="L418" t="s">
        <v>91</v>
      </c>
      <c r="M418">
        <v>60</v>
      </c>
      <c r="N418" t="s">
        <v>92</v>
      </c>
      <c r="O418" t="s">
        <v>93</v>
      </c>
      <c r="P418" t="s">
        <v>94</v>
      </c>
      <c r="Q418">
        <v>6000</v>
      </c>
      <c r="R418" t="s">
        <v>457</v>
      </c>
      <c r="S418">
        <v>6151</v>
      </c>
      <c r="T418" t="s">
        <v>460</v>
      </c>
      <c r="U418">
        <v>0</v>
      </c>
      <c r="V418" t="s">
        <v>46</v>
      </c>
      <c r="W418" s="8">
        <v>31532.240000000002</v>
      </c>
      <c r="X418" s="8">
        <v>0</v>
      </c>
      <c r="Y418" s="8">
        <v>0</v>
      </c>
      <c r="Z418" s="8">
        <v>0</v>
      </c>
      <c r="AA418" s="8">
        <v>0</v>
      </c>
      <c r="AB418" s="8">
        <f t="shared" si="43"/>
        <v>0</v>
      </c>
      <c r="AC418" s="8">
        <v>0</v>
      </c>
      <c r="AD418" s="8">
        <v>0</v>
      </c>
      <c r="AE418" s="9">
        <v>31532.240000000002</v>
      </c>
      <c r="AF418" s="8">
        <v>0</v>
      </c>
      <c r="AG418" s="8">
        <v>0</v>
      </c>
      <c r="AH418" s="8">
        <v>0</v>
      </c>
      <c r="AI418" s="10">
        <f t="shared" si="41"/>
        <v>31532.240000000002</v>
      </c>
    </row>
    <row r="419" spans="1:35" ht="14.65" hidden="1" customHeight="1" x14ac:dyDescent="0.3">
      <c r="A419" t="str">
        <f t="shared" si="42"/>
        <v>1.1-00-2104_218011_212061510</v>
      </c>
      <c r="B419" t="s">
        <v>32</v>
      </c>
      <c r="C419" s="7" t="s">
        <v>33</v>
      </c>
      <c r="D419" s="34" t="s">
        <v>485</v>
      </c>
      <c r="E419" t="s">
        <v>34</v>
      </c>
      <c r="F419" t="s">
        <v>35</v>
      </c>
      <c r="G419" t="s">
        <v>36</v>
      </c>
      <c r="H419" t="s">
        <v>37</v>
      </c>
      <c r="I419" t="s">
        <v>104</v>
      </c>
      <c r="J419" t="s">
        <v>105</v>
      </c>
      <c r="K419">
        <v>8</v>
      </c>
      <c r="L419" t="s">
        <v>40</v>
      </c>
      <c r="M419">
        <v>20</v>
      </c>
      <c r="N419" t="s">
        <v>106</v>
      </c>
      <c r="O419" t="s">
        <v>107</v>
      </c>
      <c r="P419" t="s">
        <v>108</v>
      </c>
      <c r="Q419">
        <v>6000</v>
      </c>
      <c r="R419" t="s">
        <v>457</v>
      </c>
      <c r="S419">
        <v>6151</v>
      </c>
      <c r="T419" t="s">
        <v>460</v>
      </c>
      <c r="U419">
        <v>0</v>
      </c>
      <c r="V419" t="s">
        <v>46</v>
      </c>
      <c r="W419" s="8">
        <v>6080582.7800000003</v>
      </c>
      <c r="X419" s="8">
        <v>0</v>
      </c>
      <c r="Y419" s="8">
        <v>6080582.7800000003</v>
      </c>
      <c r="Z419" s="8">
        <v>6080582.7800000003</v>
      </c>
      <c r="AA419" s="8">
        <v>6080582.7800000003</v>
      </c>
      <c r="AB419" s="8">
        <f t="shared" si="43"/>
        <v>0</v>
      </c>
      <c r="AC419" s="8">
        <v>6080582.7800000003</v>
      </c>
      <c r="AD419" s="8">
        <v>6080582.7800000003</v>
      </c>
      <c r="AE419" s="9">
        <v>0</v>
      </c>
      <c r="AF419" s="8">
        <v>0</v>
      </c>
      <c r="AG419" s="8">
        <v>0</v>
      </c>
      <c r="AH419" s="8">
        <v>0</v>
      </c>
      <c r="AI419" s="10">
        <f t="shared" si="41"/>
        <v>6080582.7800000003</v>
      </c>
    </row>
    <row r="420" spans="1:35" ht="14.65" hidden="1" customHeight="1" x14ac:dyDescent="0.3">
      <c r="A420" t="str">
        <f t="shared" si="42"/>
        <v>1.1-01-2018_212038_216061511</v>
      </c>
      <c r="B420" t="s">
        <v>461</v>
      </c>
      <c r="C420" t="s">
        <v>462</v>
      </c>
      <c r="D420" s="34" t="s">
        <v>485</v>
      </c>
      <c r="E420" t="s">
        <v>34</v>
      </c>
      <c r="F420" t="s">
        <v>35</v>
      </c>
      <c r="G420" t="s">
        <v>87</v>
      </c>
      <c r="H420" t="s">
        <v>88</v>
      </c>
      <c r="I420" t="s">
        <v>89</v>
      </c>
      <c r="J420" t="s">
        <v>90</v>
      </c>
      <c r="K420">
        <v>2</v>
      </c>
      <c r="L420" t="s">
        <v>91</v>
      </c>
      <c r="M420">
        <v>60</v>
      </c>
      <c r="N420" t="s">
        <v>92</v>
      </c>
      <c r="O420" t="s">
        <v>93</v>
      </c>
      <c r="P420" t="s">
        <v>94</v>
      </c>
      <c r="Q420">
        <v>6000</v>
      </c>
      <c r="R420" t="s">
        <v>457</v>
      </c>
      <c r="S420">
        <v>6151</v>
      </c>
      <c r="T420" t="s">
        <v>460</v>
      </c>
      <c r="U420">
        <v>1</v>
      </c>
      <c r="V420" t="s">
        <v>465</v>
      </c>
      <c r="W420" s="8">
        <v>2202369.98</v>
      </c>
      <c r="X420" s="8">
        <v>0</v>
      </c>
      <c r="Y420" s="8">
        <v>2202369.98</v>
      </c>
      <c r="Z420" s="8">
        <v>2202369.98</v>
      </c>
      <c r="AA420" s="8">
        <v>2202369.98</v>
      </c>
      <c r="AB420" s="8">
        <f t="shared" si="43"/>
        <v>0</v>
      </c>
      <c r="AC420" s="8">
        <v>2202369.98</v>
      </c>
      <c r="AD420" s="8">
        <v>2202369.98</v>
      </c>
      <c r="AE420" s="9">
        <v>0</v>
      </c>
      <c r="AF420" s="8">
        <v>0</v>
      </c>
      <c r="AG420" s="8">
        <v>0</v>
      </c>
      <c r="AH420" s="8">
        <v>0</v>
      </c>
      <c r="AI420" s="10">
        <f t="shared" si="41"/>
        <v>2202369.98</v>
      </c>
    </row>
    <row r="421" spans="1:35" ht="14.65" hidden="1" customHeight="1" x14ac:dyDescent="0.3">
      <c r="A421" t="str">
        <f t="shared" si="42"/>
        <v>1.1-00-2104_218011_212063210</v>
      </c>
      <c r="B421" t="s">
        <v>32</v>
      </c>
      <c r="C421" s="7" t="s">
        <v>33</v>
      </c>
      <c r="D421" s="34" t="s">
        <v>485</v>
      </c>
      <c r="E421" t="s">
        <v>34</v>
      </c>
      <c r="F421" t="s">
        <v>35</v>
      </c>
      <c r="G421" t="s">
        <v>36</v>
      </c>
      <c r="H421" t="s">
        <v>37</v>
      </c>
      <c r="I421" t="s">
        <v>104</v>
      </c>
      <c r="J421" t="s">
        <v>105</v>
      </c>
      <c r="K421">
        <v>8</v>
      </c>
      <c r="L421" t="s">
        <v>40</v>
      </c>
      <c r="M421">
        <v>20</v>
      </c>
      <c r="N421" t="s">
        <v>106</v>
      </c>
      <c r="O421" t="s">
        <v>107</v>
      </c>
      <c r="P421" t="s">
        <v>108</v>
      </c>
      <c r="Q421">
        <v>6000</v>
      </c>
      <c r="R421" t="s">
        <v>457</v>
      </c>
      <c r="S421">
        <v>6321</v>
      </c>
      <c r="T421" t="s">
        <v>466</v>
      </c>
      <c r="U421">
        <v>0</v>
      </c>
      <c r="V421" t="s">
        <v>46</v>
      </c>
      <c r="W421" s="8">
        <v>96000000</v>
      </c>
      <c r="X421" s="8">
        <v>96000000</v>
      </c>
      <c r="Y421" s="8">
        <v>80908945.579999998</v>
      </c>
      <c r="Z421" s="8">
        <v>80908945.579999998</v>
      </c>
      <c r="AA421" s="8">
        <v>80908945.579999998</v>
      </c>
      <c r="AB421" s="8">
        <f t="shared" si="43"/>
        <v>0</v>
      </c>
      <c r="AC421" s="8">
        <v>80908945.579999998</v>
      </c>
      <c r="AD421" s="8">
        <v>80908945.579999998</v>
      </c>
      <c r="AE421" s="9">
        <v>15091054.420000002</v>
      </c>
      <c r="AF421" s="8">
        <v>9000000</v>
      </c>
      <c r="AG421" s="8">
        <v>0</v>
      </c>
      <c r="AH421" s="8">
        <v>0</v>
      </c>
      <c r="AI421" s="10">
        <f t="shared" si="41"/>
        <v>87000000</v>
      </c>
    </row>
    <row r="422" spans="1:35" ht="14.65" hidden="1" customHeight="1" x14ac:dyDescent="0.3">
      <c r="A422" t="str">
        <f t="shared" si="42"/>
        <v>2.5-02-2104_218011_212091110</v>
      </c>
      <c r="B422" t="s">
        <v>195</v>
      </c>
      <c r="C422" t="s">
        <v>196</v>
      </c>
      <c r="D422" s="34" t="s">
        <v>487</v>
      </c>
      <c r="E422" t="s">
        <v>34</v>
      </c>
      <c r="F422" t="s">
        <v>35</v>
      </c>
      <c r="G422" t="s">
        <v>36</v>
      </c>
      <c r="H422" t="s">
        <v>37</v>
      </c>
      <c r="I422" t="s">
        <v>104</v>
      </c>
      <c r="J422" t="s">
        <v>105</v>
      </c>
      <c r="K422">
        <v>8</v>
      </c>
      <c r="L422" t="s">
        <v>40</v>
      </c>
      <c r="M422">
        <v>20</v>
      </c>
      <c r="N422" t="s">
        <v>106</v>
      </c>
      <c r="O422" t="s">
        <v>107</v>
      </c>
      <c r="P422" t="s">
        <v>108</v>
      </c>
      <c r="Q422">
        <v>9000</v>
      </c>
      <c r="R422" t="s">
        <v>473</v>
      </c>
      <c r="S422">
        <v>9111</v>
      </c>
      <c r="T422" t="s">
        <v>474</v>
      </c>
      <c r="U422">
        <v>0</v>
      </c>
      <c r="V422" t="s">
        <v>46</v>
      </c>
      <c r="W422" s="8">
        <v>33001444.02</v>
      </c>
      <c r="X422" s="8">
        <v>29861444.02</v>
      </c>
      <c r="Y422" s="8">
        <v>27659989.739999998</v>
      </c>
      <c r="Z422" s="8">
        <v>27659989.739999998</v>
      </c>
      <c r="AA422" s="8">
        <v>27659989.739999998</v>
      </c>
      <c r="AB422" s="8">
        <f t="shared" si="43"/>
        <v>0</v>
      </c>
      <c r="AC422" s="8">
        <v>27659989.739999998</v>
      </c>
      <c r="AD422" s="8">
        <v>27659989.739999998</v>
      </c>
      <c r="AE422" s="9">
        <f>W422-Y422</f>
        <v>5341454.2800000012</v>
      </c>
      <c r="AF422" s="8">
        <v>0</v>
      </c>
      <c r="AG422" s="8">
        <v>600000</v>
      </c>
      <c r="AH422" s="8">
        <v>0</v>
      </c>
      <c r="AI422" s="10">
        <f t="shared" si="41"/>
        <v>33601444.019999996</v>
      </c>
    </row>
    <row r="423" spans="1:35" ht="14.65" hidden="1" customHeight="1" x14ac:dyDescent="0.3">
      <c r="A423" t="str">
        <f t="shared" si="42"/>
        <v>2.5-02-2104_218011_212092110</v>
      </c>
      <c r="B423" t="s">
        <v>195</v>
      </c>
      <c r="C423" t="s">
        <v>196</v>
      </c>
      <c r="D423" s="34" t="s">
        <v>487</v>
      </c>
      <c r="E423" t="s">
        <v>34</v>
      </c>
      <c r="F423" t="s">
        <v>35</v>
      </c>
      <c r="G423" t="s">
        <v>36</v>
      </c>
      <c r="H423" t="s">
        <v>37</v>
      </c>
      <c r="I423" t="s">
        <v>104</v>
      </c>
      <c r="J423" t="s">
        <v>105</v>
      </c>
      <c r="K423">
        <v>8</v>
      </c>
      <c r="L423" t="s">
        <v>40</v>
      </c>
      <c r="M423">
        <v>20</v>
      </c>
      <c r="N423" t="s">
        <v>106</v>
      </c>
      <c r="O423" t="s">
        <v>107</v>
      </c>
      <c r="P423" t="s">
        <v>108</v>
      </c>
      <c r="Q423">
        <v>9000</v>
      </c>
      <c r="R423" t="s">
        <v>473</v>
      </c>
      <c r="S423">
        <v>9211</v>
      </c>
      <c r="T423" t="s">
        <v>475</v>
      </c>
      <c r="U423">
        <v>0</v>
      </c>
      <c r="V423" t="s">
        <v>46</v>
      </c>
      <c r="W423" s="8">
        <v>20000000</v>
      </c>
      <c r="X423" s="8">
        <v>20000000</v>
      </c>
      <c r="Y423" s="8">
        <v>15053275.84</v>
      </c>
      <c r="Z423" s="8">
        <v>15053275.84</v>
      </c>
      <c r="AA423" s="8">
        <v>15053275.84</v>
      </c>
      <c r="AB423" s="8">
        <f t="shared" si="43"/>
        <v>0</v>
      </c>
      <c r="AC423" s="8">
        <v>15053275.84</v>
      </c>
      <c r="AD423" s="8">
        <v>15053275.84</v>
      </c>
      <c r="AE423" s="9">
        <f>W423-Y423</f>
        <v>4946724.16</v>
      </c>
      <c r="AF423" s="8">
        <v>1500000</v>
      </c>
      <c r="AG423" s="8">
        <v>0</v>
      </c>
      <c r="AH423" s="8">
        <v>0</v>
      </c>
      <c r="AI423" s="10">
        <f t="shared" si="41"/>
        <v>18500000</v>
      </c>
    </row>
    <row r="424" spans="1:35" ht="14.45" hidden="1" x14ac:dyDescent="0.3">
      <c r="W424" s="33">
        <f>SUM(W2:W423)</f>
        <v>3095086214.6899991</v>
      </c>
      <c r="Z424" s="8">
        <f>SUM(Z2:Z423)</f>
        <v>2799011048.7600007</v>
      </c>
      <c r="AF424" s="33">
        <f>SUM(AF2:AF423)</f>
        <v>98068296.329999998</v>
      </c>
      <c r="AG424" s="33">
        <f t="shared" ref="AG424:AH424" si="44">SUM(AG2:AG423)</f>
        <v>98068296.329999909</v>
      </c>
      <c r="AH424" s="33">
        <f t="shared" si="44"/>
        <v>97240991.590000704</v>
      </c>
      <c r="AI424" s="10">
        <f t="shared" si="41"/>
        <v>3192327206.2799997</v>
      </c>
    </row>
    <row r="425" spans="1:35" ht="14.45" hidden="1" x14ac:dyDescent="0.3">
      <c r="Z425" s="8">
        <v>2801319499.0500002</v>
      </c>
      <c r="AI425" s="8"/>
    </row>
    <row r="426" spans="1:35" ht="14.45" hidden="1" x14ac:dyDescent="0.3">
      <c r="Z426" s="8">
        <f>Z425-Z424</f>
        <v>2308450.289999485</v>
      </c>
      <c r="AF426" s="8"/>
      <c r="AI426" s="8"/>
    </row>
    <row r="427" spans="1:35" ht="14.45" x14ac:dyDescent="0.3">
      <c r="AF427" s="20">
        <f>SUBTOTAL(9,AF133:AF423)</f>
        <v>0</v>
      </c>
      <c r="AG427" s="20">
        <f>SUBTOTAL(9,AG133:AG423)</f>
        <v>3019190.4899999998</v>
      </c>
    </row>
    <row r="428" spans="1:35" ht="14.45" x14ac:dyDescent="0.3">
      <c r="AF428" s="8"/>
      <c r="AG428" s="20">
        <f>AF427-AG427</f>
        <v>-3019190.4899999998</v>
      </c>
      <c r="AH428" s="8"/>
    </row>
    <row r="429" spans="1:35" ht="14.45" x14ac:dyDescent="0.3">
      <c r="AE429" s="19"/>
      <c r="AF429" s="20"/>
      <c r="AG429" s="40"/>
    </row>
    <row r="430" spans="1:35" ht="14.45" x14ac:dyDescent="0.3">
      <c r="AE430" s="19"/>
      <c r="AF430" s="20">
        <f>AE423-AF431</f>
        <v>1811959.2999999998</v>
      </c>
      <c r="AH430" s="8"/>
    </row>
    <row r="431" spans="1:35" ht="14.45" x14ac:dyDescent="0.3">
      <c r="AE431" s="19">
        <v>5900146.9800000004</v>
      </c>
      <c r="AF431" s="20">
        <v>3134764.8600000003</v>
      </c>
      <c r="AG431" s="8"/>
      <c r="AH431" s="41"/>
    </row>
    <row r="432" spans="1:35" ht="14.45" x14ac:dyDescent="0.3">
      <c r="AF432" s="20"/>
      <c r="AG432" s="8"/>
      <c r="AH432" s="20"/>
    </row>
    <row r="433" spans="31:33" ht="14.45" x14ac:dyDescent="0.3">
      <c r="AE433" s="20">
        <f>AE422-AE431</f>
        <v>-558692.69999999925</v>
      </c>
      <c r="AG433" s="8"/>
    </row>
    <row r="434" spans="31:33" ht="14.45" x14ac:dyDescent="0.3">
      <c r="AG434" s="8"/>
    </row>
    <row r="438" spans="31:33" ht="14.45" x14ac:dyDescent="0.3">
      <c r="AE438" s="37"/>
    </row>
    <row r="439" spans="31:33" ht="14.45" x14ac:dyDescent="0.3">
      <c r="AE439" s="37"/>
    </row>
  </sheetData>
  <autoFilter ref="A1:AI426">
    <filterColumn colId="16">
      <filters>
        <filter val="5000"/>
      </filters>
    </filterColumn>
    <filterColumn colId="32">
      <filters>
        <filter val="5,498.40"/>
        <filter val="3,013,692.09"/>
      </filters>
    </filterColumn>
    <sortState ref="A175:AI319">
      <sortCondition descending="1" ref="AH1:AH426"/>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36F"/>
  </sheetPr>
  <dimension ref="A1:IV950"/>
  <sheetViews>
    <sheetView tabSelected="1" view="pageLayout" zoomScale="90" zoomScaleNormal="90" zoomScalePageLayoutView="90" workbookViewId="0">
      <selection activeCell="B204" sqref="B204"/>
    </sheetView>
  </sheetViews>
  <sheetFormatPr baseColWidth="10" defaultColWidth="0" defaultRowHeight="36.75" customHeight="1" zeroHeight="1" x14ac:dyDescent="0.25"/>
  <cols>
    <col min="1" max="1" width="8.140625" style="215" customWidth="1"/>
    <col min="2" max="2" width="82.28515625" style="216" customWidth="1"/>
    <col min="3" max="3" width="25.7109375" style="217" customWidth="1"/>
    <col min="4" max="4" width="25.7109375" style="218" customWidth="1"/>
    <col min="5" max="5" width="25.7109375" style="219" customWidth="1"/>
    <col min="6" max="16384" width="11.42578125" style="126" hidden="1"/>
  </cols>
  <sheetData>
    <row r="1" spans="1:256" s="47" customFormat="1" ht="44.25" customHeight="1" x14ac:dyDescent="0.25">
      <c r="A1" s="224" t="s">
        <v>491</v>
      </c>
      <c r="B1" s="225"/>
      <c r="C1" s="225"/>
      <c r="D1" s="225"/>
      <c r="E1" s="225"/>
      <c r="F1" s="42"/>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4"/>
      <c r="AV1" s="45"/>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row>
    <row r="2" spans="1:256" s="47" customFormat="1" ht="34.5" customHeight="1" x14ac:dyDescent="0.3">
      <c r="A2" s="226" t="str">
        <f>+'[1]S.H. EGRESOS'!A2:AU2</f>
        <v>Entidad Pública:   Tlajomulco de Zúñiga, Jalisco</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8"/>
      <c r="AV2" s="45"/>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s="51" customFormat="1" ht="22.5" customHeight="1" x14ac:dyDescent="0.25">
      <c r="A3" s="229" t="s">
        <v>492</v>
      </c>
      <c r="B3" s="231" t="s">
        <v>493</v>
      </c>
      <c r="C3" s="233" t="s">
        <v>494</v>
      </c>
      <c r="D3" s="235" t="s">
        <v>495</v>
      </c>
      <c r="E3" s="237" t="s">
        <v>496</v>
      </c>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9"/>
      <c r="AV3" s="50"/>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51" customFormat="1" ht="24" customHeight="1" thickBot="1" x14ac:dyDescent="0.3">
      <c r="A4" s="230"/>
      <c r="B4" s="232"/>
      <c r="C4" s="234"/>
      <c r="D4" s="236"/>
      <c r="E4" s="23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9"/>
      <c r="AV4" s="50"/>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pans="1:256" s="59" customFormat="1" ht="25.5" customHeight="1" x14ac:dyDescent="0.3">
      <c r="A5" s="52">
        <v>1</v>
      </c>
      <c r="B5" s="53" t="s">
        <v>497</v>
      </c>
      <c r="C5" s="54">
        <f>+C6+C15+C30+C45</f>
        <v>942977728.6400001</v>
      </c>
      <c r="D5" s="54">
        <f>D6+D15+D26+D27+D28+D29+D30+D45</f>
        <v>22860286.804372326</v>
      </c>
      <c r="E5" s="55">
        <f>+D5+C5</f>
        <v>965838015.44437242</v>
      </c>
      <c r="F5" s="56"/>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8"/>
      <c r="AV5" s="56"/>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row>
    <row r="6" spans="1:256" s="67" customFormat="1" ht="25.5" customHeight="1" x14ac:dyDescent="0.3">
      <c r="A6" s="60">
        <v>1.1000000000000001</v>
      </c>
      <c r="B6" s="61" t="s">
        <v>498</v>
      </c>
      <c r="C6" s="62">
        <v>4850485</v>
      </c>
      <c r="D6" s="62">
        <f>D7</f>
        <v>0</v>
      </c>
      <c r="E6" s="63">
        <f>E7</f>
        <v>4850485</v>
      </c>
      <c r="F6" s="64"/>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6"/>
      <c r="AV6" s="64"/>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row>
    <row r="7" spans="1:256" s="67" customFormat="1" ht="25.5" customHeight="1" x14ac:dyDescent="0.25">
      <c r="A7" s="60" t="s">
        <v>499</v>
      </c>
      <c r="B7" s="68" t="s">
        <v>500</v>
      </c>
      <c r="C7" s="69">
        <v>4850485</v>
      </c>
      <c r="D7" s="69">
        <f>SUM(D8:D14)</f>
        <v>0</v>
      </c>
      <c r="E7" s="70">
        <f>SUM(E8:E14)</f>
        <v>4850485</v>
      </c>
      <c r="F7" s="64"/>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6"/>
      <c r="AV7" s="64"/>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pans="1:256" s="78" customFormat="1" ht="25.5" customHeight="1" x14ac:dyDescent="0.25">
      <c r="A8" s="71" t="s">
        <v>501</v>
      </c>
      <c r="B8" s="72" t="s">
        <v>502</v>
      </c>
      <c r="C8" s="73">
        <v>4900</v>
      </c>
      <c r="D8" s="73"/>
      <c r="E8" s="74">
        <f>C8+D8</f>
        <v>4900</v>
      </c>
      <c r="F8" s="75"/>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7"/>
      <c r="AV8" s="75"/>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6"/>
      <c r="IT8" s="76"/>
      <c r="IU8" s="76"/>
      <c r="IV8" s="76"/>
    </row>
    <row r="9" spans="1:256" s="78" customFormat="1" ht="42.75" customHeight="1" x14ac:dyDescent="0.25">
      <c r="A9" s="71" t="s">
        <v>503</v>
      </c>
      <c r="B9" s="72" t="s">
        <v>504</v>
      </c>
      <c r="C9" s="73">
        <v>4767065</v>
      </c>
      <c r="D9" s="73"/>
      <c r="E9" s="74">
        <f t="shared" ref="E9:E14" si="0">C9+D9</f>
        <v>4767065</v>
      </c>
      <c r="F9" s="75"/>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7"/>
      <c r="AV9" s="75"/>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c r="IV9" s="76"/>
    </row>
    <row r="10" spans="1:256" s="78" customFormat="1" ht="25.5" customHeight="1" x14ac:dyDescent="0.3">
      <c r="A10" s="71" t="s">
        <v>505</v>
      </c>
      <c r="B10" s="72" t="s">
        <v>506</v>
      </c>
      <c r="C10" s="79">
        <v>0</v>
      </c>
      <c r="D10" s="79"/>
      <c r="E10" s="74">
        <f t="shared" si="0"/>
        <v>0</v>
      </c>
      <c r="F10" s="75"/>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7"/>
      <c r="AV10" s="75"/>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c r="IV10" s="76"/>
    </row>
    <row r="11" spans="1:256" s="78" customFormat="1" ht="25.5" customHeight="1" x14ac:dyDescent="0.25">
      <c r="A11" s="71" t="s">
        <v>507</v>
      </c>
      <c r="B11" s="72" t="s">
        <v>508</v>
      </c>
      <c r="C11" s="73">
        <v>78520</v>
      </c>
      <c r="D11" s="73"/>
      <c r="E11" s="74">
        <f t="shared" si="0"/>
        <v>78520</v>
      </c>
      <c r="F11" s="75"/>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5"/>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s="78" customFormat="1" ht="25.5" customHeight="1" x14ac:dyDescent="0.25">
      <c r="A12" s="71" t="s">
        <v>509</v>
      </c>
      <c r="B12" s="72" t="s">
        <v>510</v>
      </c>
      <c r="C12" s="79">
        <v>0</v>
      </c>
      <c r="D12" s="79"/>
      <c r="E12" s="74">
        <f t="shared" si="0"/>
        <v>0</v>
      </c>
      <c r="F12" s="75"/>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7"/>
      <c r="AV12" s="75"/>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6" s="78" customFormat="1" ht="25.5" customHeight="1" x14ac:dyDescent="0.25">
      <c r="A13" s="71" t="s">
        <v>511</v>
      </c>
      <c r="B13" s="72" t="s">
        <v>512</v>
      </c>
      <c r="C13" s="79">
        <v>0</v>
      </c>
      <c r="D13" s="79"/>
      <c r="E13" s="74">
        <f t="shared" si="0"/>
        <v>0</v>
      </c>
      <c r="F13" s="75"/>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7"/>
      <c r="AV13" s="75"/>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c r="IR13" s="76"/>
      <c r="IS13" s="76"/>
      <c r="IT13" s="76"/>
      <c r="IU13" s="76"/>
      <c r="IV13" s="76"/>
    </row>
    <row r="14" spans="1:256" s="78" customFormat="1" ht="25.5" customHeight="1" x14ac:dyDescent="0.25">
      <c r="A14" s="71" t="s">
        <v>513</v>
      </c>
      <c r="B14" s="72" t="s">
        <v>514</v>
      </c>
      <c r="C14" s="79">
        <v>0</v>
      </c>
      <c r="D14" s="79"/>
      <c r="E14" s="74">
        <f t="shared" si="0"/>
        <v>0</v>
      </c>
      <c r="F14" s="75"/>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7"/>
      <c r="AV14" s="75"/>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c r="IU14" s="76"/>
      <c r="IV14" s="76"/>
    </row>
    <row r="15" spans="1:256" s="83" customFormat="1" ht="25.5" customHeight="1" x14ac:dyDescent="0.3">
      <c r="A15" s="60">
        <v>1.2</v>
      </c>
      <c r="B15" s="61" t="s">
        <v>515</v>
      </c>
      <c r="C15" s="69">
        <f>+C16+C19+C22</f>
        <v>857420758.18000007</v>
      </c>
      <c r="D15" s="69">
        <f>D16+D19+D22</f>
        <v>22860286.804372326</v>
      </c>
      <c r="E15" s="70">
        <f>E16+E19+E22</f>
        <v>880281044.98437238</v>
      </c>
      <c r="F15" s="80"/>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2"/>
      <c r="AV15" s="80"/>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c r="IV15" s="81"/>
    </row>
    <row r="16" spans="1:256" s="86" customFormat="1" ht="25.5" customHeight="1" x14ac:dyDescent="0.3">
      <c r="A16" s="60" t="s">
        <v>516</v>
      </c>
      <c r="B16" s="84" t="s">
        <v>517</v>
      </c>
      <c r="C16" s="69">
        <f>+C17+C18</f>
        <v>470315184.18000001</v>
      </c>
      <c r="D16" s="69">
        <f>SUM(D17:D18)</f>
        <v>13986604.249064824</v>
      </c>
      <c r="E16" s="85">
        <f>SUM(E17:E18)</f>
        <v>484301788.42906481</v>
      </c>
      <c r="F16" s="64"/>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6"/>
      <c r="AV16" s="64"/>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row>
    <row r="17" spans="1:256" s="78" customFormat="1" ht="25.5" customHeight="1" x14ac:dyDescent="0.25">
      <c r="A17" s="71" t="s">
        <v>518</v>
      </c>
      <c r="B17" s="72" t="s">
        <v>519</v>
      </c>
      <c r="C17" s="73">
        <v>50557836.049999997</v>
      </c>
      <c r="D17" s="73">
        <v>1309020.0590648246</v>
      </c>
      <c r="E17" s="74">
        <f>C17+D17</f>
        <v>51866856.109064825</v>
      </c>
      <c r="F17" s="75"/>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7"/>
      <c r="AV17" s="75"/>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row>
    <row r="18" spans="1:256" s="78" customFormat="1" ht="25.5" customHeight="1" x14ac:dyDescent="0.25">
      <c r="A18" s="71" t="s">
        <v>520</v>
      </c>
      <c r="B18" s="72" t="s">
        <v>521</v>
      </c>
      <c r="C18" s="73">
        <v>419757348.13</v>
      </c>
      <c r="D18" s="73">
        <v>12677584.189999999</v>
      </c>
      <c r="E18" s="74">
        <f>C18+D18</f>
        <v>432434932.31999999</v>
      </c>
      <c r="F18" s="75"/>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7"/>
      <c r="AV18" s="75"/>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c r="IU18" s="76"/>
      <c r="IV18" s="76"/>
    </row>
    <row r="19" spans="1:256" s="67" customFormat="1" ht="25.5" customHeight="1" x14ac:dyDescent="0.25">
      <c r="A19" s="60" t="s">
        <v>522</v>
      </c>
      <c r="B19" s="84" t="s">
        <v>523</v>
      </c>
      <c r="C19" s="69">
        <f>+C20+C21</f>
        <v>295605263</v>
      </c>
      <c r="D19" s="69">
        <f>SUM(D20:D21)</f>
        <v>8873682.5553075038</v>
      </c>
      <c r="E19" s="85">
        <f>SUM(E20:E21)</f>
        <v>304478945.55530751</v>
      </c>
      <c r="F19" s="64"/>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6"/>
      <c r="AV19" s="64"/>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s="78" customFormat="1" ht="25.5" customHeight="1" x14ac:dyDescent="0.25">
      <c r="A20" s="71" t="s">
        <v>524</v>
      </c>
      <c r="B20" s="72" t="s">
        <v>525</v>
      </c>
      <c r="C20" s="73">
        <v>288910086</v>
      </c>
      <c r="D20" s="73">
        <v>8847899.8626937624</v>
      </c>
      <c r="E20" s="74">
        <f>C20+D20</f>
        <v>297757985.86269379</v>
      </c>
      <c r="F20" s="75"/>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7"/>
      <c r="AV20" s="75"/>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c r="IR20" s="76"/>
      <c r="IS20" s="76"/>
      <c r="IT20" s="76"/>
      <c r="IU20" s="76"/>
      <c r="IV20" s="76"/>
    </row>
    <row r="21" spans="1:256" s="78" customFormat="1" ht="25.5" customHeight="1" x14ac:dyDescent="0.25">
      <c r="A21" s="71" t="s">
        <v>526</v>
      </c>
      <c r="B21" s="72" t="s">
        <v>527</v>
      </c>
      <c r="C21" s="73">
        <v>6695177</v>
      </c>
      <c r="D21" s="73">
        <v>25782.692613740772</v>
      </c>
      <c r="E21" s="74">
        <f>C21+D21</f>
        <v>6720959.6926137405</v>
      </c>
      <c r="F21" s="75"/>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7"/>
      <c r="AV21" s="75"/>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c r="IR21" s="76"/>
      <c r="IS21" s="76"/>
      <c r="IT21" s="76"/>
      <c r="IU21" s="76"/>
      <c r="IV21" s="76"/>
    </row>
    <row r="22" spans="1:256" s="67" customFormat="1" ht="25.5" customHeight="1" x14ac:dyDescent="0.25">
      <c r="A22" s="60" t="s">
        <v>528</v>
      </c>
      <c r="B22" s="68" t="s">
        <v>529</v>
      </c>
      <c r="C22" s="69">
        <v>91500311</v>
      </c>
      <c r="D22" s="69">
        <f>SUM(D23:D25)</f>
        <v>0</v>
      </c>
      <c r="E22" s="70">
        <f>SUM(E23:E25)</f>
        <v>91500311</v>
      </c>
      <c r="F22" s="64"/>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6"/>
      <c r="AV22" s="64"/>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c r="IU22" s="65"/>
      <c r="IV22" s="65"/>
    </row>
    <row r="23" spans="1:256" s="78" customFormat="1" ht="25.5" customHeight="1" x14ac:dyDescent="0.25">
      <c r="A23" s="71" t="s">
        <v>530</v>
      </c>
      <c r="B23" s="72" t="s">
        <v>531</v>
      </c>
      <c r="C23" s="73">
        <v>87978138</v>
      </c>
      <c r="D23" s="73"/>
      <c r="E23" s="74">
        <f>C23+D23</f>
        <v>87978138</v>
      </c>
      <c r="F23" s="75"/>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7"/>
      <c r="AV23" s="75"/>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c r="IU23" s="76"/>
      <c r="IV23" s="76"/>
    </row>
    <row r="24" spans="1:256" s="78" customFormat="1" ht="25.5" customHeight="1" x14ac:dyDescent="0.25">
      <c r="A24" s="71" t="s">
        <v>532</v>
      </c>
      <c r="B24" s="72" t="s">
        <v>533</v>
      </c>
      <c r="C24" s="73">
        <v>1389723</v>
      </c>
      <c r="D24" s="73"/>
      <c r="E24" s="74">
        <f>C24+D24</f>
        <v>1389723</v>
      </c>
      <c r="F24" s="75"/>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7"/>
      <c r="AV24" s="75"/>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c r="IR24" s="76"/>
      <c r="IS24" s="76"/>
      <c r="IT24" s="76"/>
      <c r="IU24" s="76"/>
      <c r="IV24" s="76"/>
    </row>
    <row r="25" spans="1:256" s="78" customFormat="1" ht="25.5" customHeight="1" x14ac:dyDescent="0.25">
      <c r="A25" s="71" t="s">
        <v>534</v>
      </c>
      <c r="B25" s="72" t="s">
        <v>535</v>
      </c>
      <c r="C25" s="73">
        <v>2132450</v>
      </c>
      <c r="D25" s="73"/>
      <c r="E25" s="74">
        <f>C25+D25</f>
        <v>2132450</v>
      </c>
      <c r="F25" s="75"/>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7"/>
      <c r="AV25" s="75"/>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76"/>
      <c r="IT25" s="76"/>
      <c r="IU25" s="76"/>
      <c r="IV25" s="76"/>
    </row>
    <row r="26" spans="1:256" s="91" customFormat="1" ht="30" customHeight="1" x14ac:dyDescent="0.25">
      <c r="A26" s="60">
        <v>1.3</v>
      </c>
      <c r="B26" s="61" t="s">
        <v>536</v>
      </c>
      <c r="C26" s="62">
        <v>0</v>
      </c>
      <c r="D26" s="62">
        <v>0</v>
      </c>
      <c r="E26" s="87">
        <f>SUM(C26:D26)</f>
        <v>0</v>
      </c>
      <c r="F26" s="88"/>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90"/>
      <c r="AV26" s="88"/>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row>
    <row r="27" spans="1:256" s="91" customFormat="1" ht="25.5" customHeight="1" x14ac:dyDescent="0.25">
      <c r="A27" s="60">
        <v>1.4</v>
      </c>
      <c r="B27" s="61" t="s">
        <v>537</v>
      </c>
      <c r="C27" s="62">
        <v>0</v>
      </c>
      <c r="D27" s="62">
        <v>0</v>
      </c>
      <c r="E27" s="87">
        <f>SUM(C27:D27)</f>
        <v>0</v>
      </c>
      <c r="F27" s="88"/>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90"/>
      <c r="AV27" s="88"/>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row>
    <row r="28" spans="1:256" s="91" customFormat="1" ht="25.5" customHeight="1" x14ac:dyDescent="0.25">
      <c r="A28" s="60">
        <v>1.5</v>
      </c>
      <c r="B28" s="61" t="s">
        <v>538</v>
      </c>
      <c r="C28" s="62">
        <v>0</v>
      </c>
      <c r="D28" s="62">
        <v>0</v>
      </c>
      <c r="E28" s="87">
        <f>SUM(C28:D28)</f>
        <v>0</v>
      </c>
      <c r="F28" s="88"/>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90"/>
      <c r="AV28" s="88"/>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c r="IT28" s="89"/>
      <c r="IU28" s="89"/>
      <c r="IV28" s="89"/>
    </row>
    <row r="29" spans="1:256" s="91" customFormat="1" ht="25.5" customHeight="1" x14ac:dyDescent="0.25">
      <c r="A29" s="60">
        <v>1.6</v>
      </c>
      <c r="B29" s="61" t="s">
        <v>539</v>
      </c>
      <c r="C29" s="62">
        <v>0</v>
      </c>
      <c r="D29" s="62">
        <v>0</v>
      </c>
      <c r="E29" s="87">
        <f>SUM(C29:D29)</f>
        <v>0</v>
      </c>
      <c r="F29" s="88"/>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90"/>
      <c r="AV29" s="88"/>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row>
    <row r="30" spans="1:256" s="93" customFormat="1" ht="25.5" customHeight="1" x14ac:dyDescent="0.25">
      <c r="A30" s="60">
        <v>1.7</v>
      </c>
      <c r="B30" s="61" t="s">
        <v>540</v>
      </c>
      <c r="C30" s="92">
        <f>+C31+C33+C35+C37+C41</f>
        <v>80706485.459999993</v>
      </c>
      <c r="D30" s="62">
        <f>D31+D33+D35+D37+D43+D41</f>
        <v>0</v>
      </c>
      <c r="E30" s="63">
        <f>+C30+D30</f>
        <v>80706485.459999993</v>
      </c>
      <c r="F30" s="80"/>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2"/>
      <c r="AV30" s="80"/>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row>
    <row r="31" spans="1:256" s="67" customFormat="1" ht="25.5" customHeight="1" x14ac:dyDescent="0.25">
      <c r="A31" s="60" t="s">
        <v>134</v>
      </c>
      <c r="B31" s="84" t="s">
        <v>541</v>
      </c>
      <c r="C31" s="69">
        <f>+C32</f>
        <v>21715749.52</v>
      </c>
      <c r="D31" s="69">
        <f>D32</f>
        <v>0</v>
      </c>
      <c r="E31" s="70">
        <f>E32</f>
        <v>21715749.52</v>
      </c>
      <c r="F31" s="64"/>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6"/>
      <c r="AV31" s="64"/>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c r="IU31" s="65"/>
      <c r="IV31" s="65"/>
    </row>
    <row r="32" spans="1:256" s="78" customFormat="1" ht="25.5" customHeight="1" x14ac:dyDescent="0.25">
      <c r="A32" s="71" t="s">
        <v>542</v>
      </c>
      <c r="B32" s="72" t="s">
        <v>543</v>
      </c>
      <c r="C32" s="73">
        <v>21715749.52</v>
      </c>
      <c r="D32" s="73"/>
      <c r="E32" s="74">
        <f>C32+D32</f>
        <v>21715749.52</v>
      </c>
      <c r="F32" s="75"/>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7"/>
      <c r="AV32" s="75"/>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c r="HJ32" s="76"/>
      <c r="HK32" s="76"/>
      <c r="HL32" s="76"/>
      <c r="HM32" s="76"/>
      <c r="HN32" s="76"/>
      <c r="HO32" s="76"/>
      <c r="HP32" s="76"/>
      <c r="HQ32" s="76"/>
      <c r="HR32" s="76"/>
      <c r="HS32" s="76"/>
      <c r="HT32" s="76"/>
      <c r="HU32" s="76"/>
      <c r="HV32" s="76"/>
      <c r="HW32" s="76"/>
      <c r="HX32" s="76"/>
      <c r="HY32" s="76"/>
      <c r="HZ32" s="76"/>
      <c r="IA32" s="76"/>
      <c r="IB32" s="76"/>
      <c r="IC32" s="76"/>
      <c r="ID32" s="76"/>
      <c r="IE32" s="76"/>
      <c r="IF32" s="76"/>
      <c r="IG32" s="76"/>
      <c r="IH32" s="76"/>
      <c r="II32" s="76"/>
      <c r="IJ32" s="76"/>
      <c r="IK32" s="76"/>
      <c r="IL32" s="76"/>
      <c r="IM32" s="76"/>
      <c r="IN32" s="76"/>
      <c r="IO32" s="76"/>
      <c r="IP32" s="76"/>
      <c r="IQ32" s="76"/>
      <c r="IR32" s="76"/>
      <c r="IS32" s="76"/>
      <c r="IT32" s="76"/>
      <c r="IU32" s="76"/>
      <c r="IV32" s="76"/>
    </row>
    <row r="33" spans="1:256" s="67" customFormat="1" ht="25.5" customHeight="1" x14ac:dyDescent="0.25">
      <c r="A33" s="60" t="s">
        <v>109</v>
      </c>
      <c r="B33" s="84" t="s">
        <v>544</v>
      </c>
      <c r="C33" s="69">
        <f>+C34</f>
        <v>46162798.469999999</v>
      </c>
      <c r="D33" s="69">
        <f>D34</f>
        <v>0</v>
      </c>
      <c r="E33" s="70">
        <f>E34</f>
        <v>46162798.469999999</v>
      </c>
      <c r="F33" s="64"/>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6"/>
      <c r="AV33" s="64"/>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c r="IU33" s="65"/>
      <c r="IV33" s="65"/>
    </row>
    <row r="34" spans="1:256" s="78" customFormat="1" ht="25.5" customHeight="1" x14ac:dyDescent="0.25">
      <c r="A34" s="71" t="s">
        <v>545</v>
      </c>
      <c r="B34" s="72" t="s">
        <v>546</v>
      </c>
      <c r="C34" s="73">
        <v>46162798.469999999</v>
      </c>
      <c r="D34" s="73"/>
      <c r="E34" s="74">
        <f>C34+D34</f>
        <v>46162798.469999999</v>
      </c>
      <c r="F34" s="75"/>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7"/>
      <c r="AV34" s="75"/>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c r="IU34" s="76"/>
      <c r="IV34" s="76"/>
    </row>
    <row r="35" spans="1:256" s="95" customFormat="1" ht="25.5" customHeight="1" x14ac:dyDescent="0.25">
      <c r="A35" s="60" t="s">
        <v>547</v>
      </c>
      <c r="B35" s="84" t="s">
        <v>548</v>
      </c>
      <c r="C35" s="69">
        <f>+C36</f>
        <v>1353.24</v>
      </c>
      <c r="D35" s="69">
        <f>D36</f>
        <v>0</v>
      </c>
      <c r="E35" s="70">
        <f>E36</f>
        <v>1353.24</v>
      </c>
      <c r="F35" s="94"/>
      <c r="AU35" s="96"/>
      <c r="AV35" s="94"/>
    </row>
    <row r="36" spans="1:256" s="78" customFormat="1" ht="25.5" customHeight="1" x14ac:dyDescent="0.25">
      <c r="A36" s="71" t="s">
        <v>549</v>
      </c>
      <c r="B36" s="72" t="s">
        <v>550</v>
      </c>
      <c r="C36" s="73">
        <v>1353.24</v>
      </c>
      <c r="D36" s="73"/>
      <c r="E36" s="74">
        <f>C36+D36</f>
        <v>1353.24</v>
      </c>
      <c r="F36" s="75"/>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7"/>
      <c r="AV36" s="75"/>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c r="IG36" s="76"/>
      <c r="IH36" s="76"/>
      <c r="II36" s="76"/>
      <c r="IJ36" s="76"/>
      <c r="IK36" s="76"/>
      <c r="IL36" s="76"/>
      <c r="IM36" s="76"/>
      <c r="IN36" s="76"/>
      <c r="IO36" s="76"/>
      <c r="IP36" s="76"/>
      <c r="IQ36" s="76"/>
      <c r="IR36" s="76"/>
      <c r="IS36" s="76"/>
      <c r="IT36" s="76"/>
      <c r="IU36" s="76"/>
      <c r="IV36" s="76"/>
    </row>
    <row r="37" spans="1:256" s="67" customFormat="1" ht="25.5" customHeight="1" x14ac:dyDescent="0.25">
      <c r="A37" s="60" t="s">
        <v>551</v>
      </c>
      <c r="B37" s="84" t="s">
        <v>552</v>
      </c>
      <c r="C37" s="69">
        <f>+C38</f>
        <v>11595639.23</v>
      </c>
      <c r="D37" s="69">
        <f>SUM(D38:D40)</f>
        <v>0</v>
      </c>
      <c r="E37" s="70">
        <f>SUM(E38:E40)</f>
        <v>11595639.23</v>
      </c>
      <c r="F37" s="64"/>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6"/>
      <c r="AV37" s="64"/>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5"/>
      <c r="HN37" s="65"/>
      <c r="HO37" s="65"/>
      <c r="HP37" s="65"/>
      <c r="HQ37" s="65"/>
      <c r="HR37" s="65"/>
      <c r="HS37" s="65"/>
      <c r="HT37" s="65"/>
      <c r="HU37" s="65"/>
      <c r="HV37" s="65"/>
      <c r="HW37" s="65"/>
      <c r="HX37" s="65"/>
      <c r="HY37" s="65"/>
      <c r="HZ37" s="65"/>
      <c r="IA37" s="65"/>
      <c r="IB37" s="65"/>
      <c r="IC37" s="65"/>
      <c r="ID37" s="65"/>
      <c r="IE37" s="65"/>
      <c r="IF37" s="65"/>
      <c r="IG37" s="65"/>
      <c r="IH37" s="65"/>
      <c r="II37" s="65"/>
      <c r="IJ37" s="65"/>
      <c r="IK37" s="65"/>
      <c r="IL37" s="65"/>
      <c r="IM37" s="65"/>
      <c r="IN37" s="65"/>
      <c r="IO37" s="65"/>
      <c r="IP37" s="65"/>
      <c r="IQ37" s="65"/>
      <c r="IR37" s="65"/>
      <c r="IS37" s="65"/>
      <c r="IT37" s="65"/>
      <c r="IU37" s="65"/>
      <c r="IV37" s="65"/>
    </row>
    <row r="38" spans="1:256" s="78" customFormat="1" ht="25.5" customHeight="1" x14ac:dyDescent="0.25">
      <c r="A38" s="71" t="s">
        <v>553</v>
      </c>
      <c r="B38" s="72" t="s">
        <v>554</v>
      </c>
      <c r="C38" s="73">
        <v>11595639.23</v>
      </c>
      <c r="D38" s="73"/>
      <c r="E38" s="74">
        <f>C38+D38</f>
        <v>11595639.23</v>
      </c>
      <c r="F38" s="75"/>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7"/>
      <c r="AV38" s="75"/>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c r="GR38" s="76"/>
      <c r="GS38" s="76"/>
      <c r="GT38" s="76"/>
      <c r="GU38" s="76"/>
      <c r="GV38" s="76"/>
      <c r="GW38" s="76"/>
      <c r="GX38" s="76"/>
      <c r="GY38" s="76"/>
      <c r="GZ38" s="76"/>
      <c r="HA38" s="76"/>
      <c r="HB38" s="76"/>
      <c r="HC38" s="76"/>
      <c r="HD38" s="76"/>
      <c r="HE38" s="76"/>
      <c r="HF38" s="76"/>
      <c r="HG38" s="76"/>
      <c r="HH38" s="76"/>
      <c r="HI38" s="76"/>
      <c r="HJ38" s="76"/>
      <c r="HK38" s="76"/>
      <c r="HL38" s="76"/>
      <c r="HM38" s="76"/>
      <c r="HN38" s="76"/>
      <c r="HO38" s="76"/>
      <c r="HP38" s="76"/>
      <c r="HQ38" s="76"/>
      <c r="HR38" s="76"/>
      <c r="HS38" s="76"/>
      <c r="HT38" s="76"/>
      <c r="HU38" s="76"/>
      <c r="HV38" s="76"/>
      <c r="HW38" s="76"/>
      <c r="HX38" s="76"/>
      <c r="HY38" s="76"/>
      <c r="HZ38" s="76"/>
      <c r="IA38" s="76"/>
      <c r="IB38" s="76"/>
      <c r="IC38" s="76"/>
      <c r="ID38" s="76"/>
      <c r="IE38" s="76"/>
      <c r="IF38" s="76"/>
      <c r="IG38" s="76"/>
      <c r="IH38" s="76"/>
      <c r="II38" s="76"/>
      <c r="IJ38" s="76"/>
      <c r="IK38" s="76"/>
      <c r="IL38" s="76"/>
      <c r="IM38" s="76"/>
      <c r="IN38" s="76"/>
      <c r="IO38" s="76"/>
      <c r="IP38" s="76"/>
      <c r="IQ38" s="76"/>
      <c r="IR38" s="76"/>
      <c r="IS38" s="76"/>
      <c r="IT38" s="76"/>
      <c r="IU38" s="76"/>
      <c r="IV38" s="76"/>
    </row>
    <row r="39" spans="1:256" s="78" customFormat="1" ht="25.5" customHeight="1" x14ac:dyDescent="0.25">
      <c r="A39" s="71" t="s">
        <v>555</v>
      </c>
      <c r="B39" s="72" t="s">
        <v>556</v>
      </c>
      <c r="C39" s="79">
        <v>0</v>
      </c>
      <c r="D39" s="79"/>
      <c r="E39" s="74">
        <f>C39+D39</f>
        <v>0</v>
      </c>
      <c r="F39" s="75"/>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7"/>
      <c r="AV39" s="75"/>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c r="IS39" s="76"/>
      <c r="IT39" s="76"/>
      <c r="IU39" s="76"/>
      <c r="IV39" s="76"/>
    </row>
    <row r="40" spans="1:256" s="78" customFormat="1" ht="25.5" customHeight="1" x14ac:dyDescent="0.25">
      <c r="A40" s="71" t="s">
        <v>557</v>
      </c>
      <c r="B40" s="72" t="s">
        <v>558</v>
      </c>
      <c r="C40" s="79">
        <v>0</v>
      </c>
      <c r="D40" s="79"/>
      <c r="E40" s="74">
        <f>C40+D40</f>
        <v>0</v>
      </c>
      <c r="F40" s="75"/>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7"/>
      <c r="AV40" s="75"/>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c r="GR40" s="76"/>
      <c r="GS40" s="76"/>
      <c r="GT40" s="76"/>
      <c r="GU40" s="76"/>
      <c r="GV40" s="76"/>
      <c r="GW40" s="76"/>
      <c r="GX40" s="76"/>
      <c r="GY40" s="76"/>
      <c r="GZ40" s="76"/>
      <c r="HA40" s="76"/>
      <c r="HB40" s="76"/>
      <c r="HC40" s="76"/>
      <c r="HD40" s="76"/>
      <c r="HE40" s="76"/>
      <c r="HF40" s="76"/>
      <c r="HG40" s="76"/>
      <c r="HH40" s="76"/>
      <c r="HI40" s="76"/>
      <c r="HJ40" s="76"/>
      <c r="HK40" s="76"/>
      <c r="HL40" s="76"/>
      <c r="HM40" s="76"/>
      <c r="HN40" s="76"/>
      <c r="HO40" s="76"/>
      <c r="HP40" s="76"/>
      <c r="HQ40" s="76"/>
      <c r="HR40" s="76"/>
      <c r="HS40" s="76"/>
      <c r="HT40" s="76"/>
      <c r="HU40" s="76"/>
      <c r="HV40" s="76"/>
      <c r="HW40" s="76"/>
      <c r="HX40" s="76"/>
      <c r="HY40" s="76"/>
      <c r="HZ40" s="76"/>
      <c r="IA40" s="76"/>
      <c r="IB40" s="76"/>
      <c r="IC40" s="76"/>
      <c r="ID40" s="76"/>
      <c r="IE40" s="76"/>
      <c r="IF40" s="76"/>
      <c r="IG40" s="76"/>
      <c r="IH40" s="76"/>
      <c r="II40" s="76"/>
      <c r="IJ40" s="76"/>
      <c r="IK40" s="76"/>
      <c r="IL40" s="76"/>
      <c r="IM40" s="76"/>
      <c r="IN40" s="76"/>
      <c r="IO40" s="76"/>
      <c r="IP40" s="76"/>
      <c r="IQ40" s="76"/>
      <c r="IR40" s="76"/>
      <c r="IS40" s="76"/>
      <c r="IT40" s="76"/>
      <c r="IU40" s="76"/>
      <c r="IV40" s="76"/>
    </row>
    <row r="41" spans="1:256" s="78" customFormat="1" ht="25.5" customHeight="1" x14ac:dyDescent="0.25">
      <c r="A41" s="60" t="s">
        <v>559</v>
      </c>
      <c r="B41" s="84" t="s">
        <v>560</v>
      </c>
      <c r="C41" s="69">
        <v>1230945</v>
      </c>
      <c r="D41" s="69">
        <f>+D42</f>
        <v>0</v>
      </c>
      <c r="E41" s="70">
        <f>SUM(E42)</f>
        <v>1230945.31</v>
      </c>
      <c r="F41" s="75"/>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7"/>
      <c r="AV41" s="75"/>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c r="FY41" s="76"/>
      <c r="FZ41" s="76"/>
      <c r="GA41" s="76"/>
      <c r="GB41" s="76"/>
      <c r="GC41" s="76"/>
      <c r="GD41" s="76"/>
      <c r="GE41" s="76"/>
      <c r="GF41" s="76"/>
      <c r="GG41" s="76"/>
      <c r="GH41" s="76"/>
      <c r="GI41" s="76"/>
      <c r="GJ41" s="76"/>
      <c r="GK41" s="76"/>
      <c r="GL41" s="76"/>
      <c r="GM41" s="76"/>
      <c r="GN41" s="76"/>
      <c r="GO41" s="76"/>
      <c r="GP41" s="76"/>
      <c r="GQ41" s="76"/>
      <c r="GR41" s="76"/>
      <c r="GS41" s="76"/>
      <c r="GT41" s="76"/>
      <c r="GU41" s="76"/>
      <c r="GV41" s="76"/>
      <c r="GW41" s="76"/>
      <c r="GX41" s="76"/>
      <c r="GY41" s="76"/>
      <c r="GZ41" s="76"/>
      <c r="HA41" s="76"/>
      <c r="HB41" s="76"/>
      <c r="HC41" s="76"/>
      <c r="HD41" s="76"/>
      <c r="HE41" s="76"/>
      <c r="HF41" s="76"/>
      <c r="HG41" s="76"/>
      <c r="HH41" s="76"/>
      <c r="HI41" s="76"/>
      <c r="HJ41" s="76"/>
      <c r="HK41" s="76"/>
      <c r="HL41" s="76"/>
      <c r="HM41" s="76"/>
      <c r="HN41" s="76"/>
      <c r="HO41" s="76"/>
      <c r="HP41" s="76"/>
      <c r="HQ41" s="76"/>
      <c r="HR41" s="76"/>
      <c r="HS41" s="76"/>
      <c r="HT41" s="76"/>
      <c r="HU41" s="76"/>
      <c r="HV41" s="76"/>
      <c r="HW41" s="76"/>
      <c r="HX41" s="76"/>
      <c r="HY41" s="76"/>
      <c r="HZ41" s="76"/>
      <c r="IA41" s="76"/>
      <c r="IB41" s="76"/>
      <c r="IC41" s="76"/>
      <c r="ID41" s="76"/>
      <c r="IE41" s="76"/>
      <c r="IF41" s="76"/>
      <c r="IG41" s="76"/>
      <c r="IH41" s="76"/>
      <c r="II41" s="76"/>
      <c r="IJ41" s="76"/>
      <c r="IK41" s="76"/>
      <c r="IL41" s="76"/>
      <c r="IM41" s="76"/>
      <c r="IN41" s="76"/>
      <c r="IO41" s="76"/>
      <c r="IP41" s="76"/>
      <c r="IQ41" s="76"/>
      <c r="IR41" s="76"/>
      <c r="IS41" s="76"/>
      <c r="IT41" s="76"/>
      <c r="IU41" s="76"/>
      <c r="IV41" s="76"/>
    </row>
    <row r="42" spans="1:256" s="78" customFormat="1" ht="25.5" customHeight="1" x14ac:dyDescent="0.25">
      <c r="A42" s="71" t="s">
        <v>561</v>
      </c>
      <c r="B42" s="72" t="s">
        <v>560</v>
      </c>
      <c r="C42" s="73">
        <v>1230945.31</v>
      </c>
      <c r="D42" s="73"/>
      <c r="E42" s="74">
        <f>+D42+C42</f>
        <v>1230945.31</v>
      </c>
      <c r="F42" s="75"/>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7"/>
      <c r="AV42" s="75"/>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c r="FO42" s="76"/>
      <c r="FP42" s="76"/>
      <c r="FQ42" s="76"/>
      <c r="FR42" s="76"/>
      <c r="FS42" s="76"/>
      <c r="FT42" s="76"/>
      <c r="FU42" s="76"/>
      <c r="FV42" s="76"/>
      <c r="FW42" s="76"/>
      <c r="FX42" s="76"/>
      <c r="FY42" s="76"/>
      <c r="FZ42" s="76"/>
      <c r="GA42" s="76"/>
      <c r="GB42" s="76"/>
      <c r="GC42" s="76"/>
      <c r="GD42" s="76"/>
      <c r="GE42" s="76"/>
      <c r="GF42" s="76"/>
      <c r="GG42" s="76"/>
      <c r="GH42" s="76"/>
      <c r="GI42" s="76"/>
      <c r="GJ42" s="76"/>
      <c r="GK42" s="76"/>
      <c r="GL42" s="76"/>
      <c r="GM42" s="76"/>
      <c r="GN42" s="76"/>
      <c r="GO42" s="76"/>
      <c r="GP42" s="76"/>
      <c r="GQ42" s="76"/>
      <c r="GR42" s="76"/>
      <c r="GS42" s="76"/>
      <c r="GT42" s="76"/>
      <c r="GU42" s="76"/>
      <c r="GV42" s="76"/>
      <c r="GW42" s="76"/>
      <c r="GX42" s="76"/>
      <c r="GY42" s="76"/>
      <c r="GZ42" s="76"/>
      <c r="HA42" s="76"/>
      <c r="HB42" s="76"/>
      <c r="HC42" s="76"/>
      <c r="HD42" s="76"/>
      <c r="HE42" s="76"/>
      <c r="HF42" s="76"/>
      <c r="HG42" s="76"/>
      <c r="HH42" s="76"/>
      <c r="HI42" s="76"/>
      <c r="HJ42" s="76"/>
      <c r="HK42" s="76"/>
      <c r="HL42" s="76"/>
      <c r="HM42" s="76"/>
      <c r="HN42" s="76"/>
      <c r="HO42" s="76"/>
      <c r="HP42" s="76"/>
      <c r="HQ42" s="76"/>
      <c r="HR42" s="76"/>
      <c r="HS42" s="76"/>
      <c r="HT42" s="76"/>
      <c r="HU42" s="76"/>
      <c r="HV42" s="76"/>
      <c r="HW42" s="76"/>
      <c r="HX42" s="76"/>
      <c r="HY42" s="76"/>
      <c r="HZ42" s="76"/>
      <c r="IA42" s="76"/>
      <c r="IB42" s="76"/>
      <c r="IC42" s="76"/>
      <c r="ID42" s="76"/>
      <c r="IE42" s="76"/>
      <c r="IF42" s="76"/>
      <c r="IG42" s="76"/>
      <c r="IH42" s="76"/>
      <c r="II42" s="76"/>
      <c r="IJ42" s="76"/>
      <c r="IK42" s="76"/>
      <c r="IL42" s="76"/>
      <c r="IM42" s="76"/>
      <c r="IN42" s="76"/>
      <c r="IO42" s="76"/>
      <c r="IP42" s="76"/>
      <c r="IQ42" s="76"/>
      <c r="IR42" s="76"/>
      <c r="IS42" s="76"/>
      <c r="IT42" s="76"/>
      <c r="IU42" s="76"/>
      <c r="IV42" s="76"/>
    </row>
    <row r="43" spans="1:256" s="67" customFormat="1" ht="25.5" customHeight="1" x14ac:dyDescent="0.25">
      <c r="A43" s="60" t="s">
        <v>562</v>
      </c>
      <c r="B43" s="84" t="s">
        <v>563</v>
      </c>
      <c r="C43" s="69">
        <v>0</v>
      </c>
      <c r="D43" s="69">
        <f>D44</f>
        <v>0</v>
      </c>
      <c r="E43" s="70">
        <f>E44</f>
        <v>0</v>
      </c>
      <c r="F43" s="64"/>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6"/>
      <c r="AV43" s="64"/>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c r="HI43" s="65"/>
      <c r="HJ43" s="65"/>
      <c r="HK43" s="65"/>
      <c r="HL43" s="65"/>
      <c r="HM43" s="65"/>
      <c r="HN43" s="65"/>
      <c r="HO43" s="65"/>
      <c r="HP43" s="65"/>
      <c r="HQ43" s="65"/>
      <c r="HR43" s="65"/>
      <c r="HS43" s="65"/>
      <c r="HT43" s="65"/>
      <c r="HU43" s="65"/>
      <c r="HV43" s="65"/>
      <c r="HW43" s="65"/>
      <c r="HX43" s="65"/>
      <c r="HY43" s="65"/>
      <c r="HZ43" s="65"/>
      <c r="IA43" s="65"/>
      <c r="IB43" s="65"/>
      <c r="IC43" s="65"/>
      <c r="ID43" s="65"/>
      <c r="IE43" s="65"/>
      <c r="IF43" s="65"/>
      <c r="IG43" s="65"/>
      <c r="IH43" s="65"/>
      <c r="II43" s="65"/>
      <c r="IJ43" s="65"/>
      <c r="IK43" s="65"/>
      <c r="IL43" s="65"/>
      <c r="IM43" s="65"/>
      <c r="IN43" s="65"/>
      <c r="IO43" s="65"/>
      <c r="IP43" s="65"/>
      <c r="IQ43" s="65"/>
      <c r="IR43" s="65"/>
      <c r="IS43" s="65"/>
      <c r="IT43" s="65"/>
      <c r="IU43" s="65"/>
      <c r="IV43" s="65"/>
    </row>
    <row r="44" spans="1:256" s="78" customFormat="1" ht="25.5" customHeight="1" x14ac:dyDescent="0.25">
      <c r="A44" s="71" t="s">
        <v>564</v>
      </c>
      <c r="B44" s="72" t="s">
        <v>565</v>
      </c>
      <c r="C44" s="79">
        <v>0</v>
      </c>
      <c r="D44" s="79"/>
      <c r="E44" s="74">
        <f>C44+D44</f>
        <v>0</v>
      </c>
      <c r="F44" s="75"/>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7"/>
      <c r="AV44" s="75"/>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c r="FA44" s="76"/>
      <c r="FB44" s="76"/>
      <c r="FC44" s="76"/>
      <c r="FD44" s="76"/>
      <c r="FE44" s="76"/>
      <c r="FF44" s="76"/>
      <c r="FG44" s="76"/>
      <c r="FH44" s="76"/>
      <c r="FI44" s="76"/>
      <c r="FJ44" s="76"/>
      <c r="FK44" s="76"/>
      <c r="FL44" s="76"/>
      <c r="FM44" s="76"/>
      <c r="FN44" s="76"/>
      <c r="FO44" s="76"/>
      <c r="FP44" s="76"/>
      <c r="FQ44" s="76"/>
      <c r="FR44" s="76"/>
      <c r="FS44" s="76"/>
      <c r="FT44" s="76"/>
      <c r="FU44" s="76"/>
      <c r="FV44" s="76"/>
      <c r="FW44" s="76"/>
      <c r="FX44" s="76"/>
      <c r="FY44" s="76"/>
      <c r="FZ44" s="76"/>
      <c r="GA44" s="76"/>
      <c r="GB44" s="76"/>
      <c r="GC44" s="76"/>
      <c r="GD44" s="76"/>
      <c r="GE44" s="76"/>
      <c r="GF44" s="76"/>
      <c r="GG44" s="76"/>
      <c r="GH44" s="76"/>
      <c r="GI44" s="76"/>
      <c r="GJ44" s="76"/>
      <c r="GK44" s="76"/>
      <c r="GL44" s="76"/>
      <c r="GM44" s="76"/>
      <c r="GN44" s="76"/>
      <c r="GO44" s="76"/>
      <c r="GP44" s="76"/>
      <c r="GQ44" s="76"/>
      <c r="GR44" s="76"/>
      <c r="GS44" s="76"/>
      <c r="GT44" s="76"/>
      <c r="GU44" s="76"/>
      <c r="GV44" s="76"/>
      <c r="GW44" s="76"/>
      <c r="GX44" s="76"/>
      <c r="GY44" s="76"/>
      <c r="GZ44" s="76"/>
      <c r="HA44" s="76"/>
      <c r="HB44" s="76"/>
      <c r="HC44" s="76"/>
      <c r="HD44" s="76"/>
      <c r="HE44" s="76"/>
      <c r="HF44" s="76"/>
      <c r="HG44" s="76"/>
      <c r="HH44" s="76"/>
      <c r="HI44" s="76"/>
      <c r="HJ44" s="76"/>
      <c r="HK44" s="76"/>
      <c r="HL44" s="76"/>
      <c r="HM44" s="76"/>
      <c r="HN44" s="76"/>
      <c r="HO44" s="76"/>
      <c r="HP44" s="76"/>
      <c r="HQ44" s="76"/>
      <c r="HR44" s="76"/>
      <c r="HS44" s="76"/>
      <c r="HT44" s="76"/>
      <c r="HU44" s="76"/>
      <c r="HV44" s="76"/>
      <c r="HW44" s="76"/>
      <c r="HX44" s="76"/>
      <c r="HY44" s="76"/>
      <c r="HZ44" s="76"/>
      <c r="IA44" s="76"/>
      <c r="IB44" s="76"/>
      <c r="IC44" s="76"/>
      <c r="ID44" s="76"/>
      <c r="IE44" s="76"/>
      <c r="IF44" s="76"/>
      <c r="IG44" s="76"/>
      <c r="IH44" s="76"/>
      <c r="II44" s="76"/>
      <c r="IJ44" s="76"/>
      <c r="IK44" s="76"/>
      <c r="IL44" s="76"/>
      <c r="IM44" s="76"/>
      <c r="IN44" s="76"/>
      <c r="IO44" s="76"/>
      <c r="IP44" s="76"/>
      <c r="IQ44" s="76"/>
      <c r="IR44" s="76"/>
      <c r="IS44" s="76"/>
      <c r="IT44" s="76"/>
      <c r="IU44" s="76"/>
      <c r="IV44" s="76"/>
    </row>
    <row r="45" spans="1:256" s="67" customFormat="1" ht="25.5" customHeight="1" x14ac:dyDescent="0.25">
      <c r="A45" s="60">
        <v>1.8</v>
      </c>
      <c r="B45" s="61" t="s">
        <v>566</v>
      </c>
      <c r="C45" s="62">
        <v>0</v>
      </c>
      <c r="D45" s="62">
        <f>D46</f>
        <v>0</v>
      </c>
      <c r="E45" s="63">
        <f>E46</f>
        <v>0</v>
      </c>
      <c r="F45" s="64"/>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6"/>
      <c r="AV45" s="64"/>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5"/>
      <c r="HN45" s="65"/>
      <c r="HO45" s="65"/>
      <c r="HP45" s="65"/>
      <c r="HQ45" s="65"/>
      <c r="HR45" s="65"/>
      <c r="HS45" s="65"/>
      <c r="HT45" s="65"/>
      <c r="HU45" s="65"/>
      <c r="HV45" s="65"/>
      <c r="HW45" s="65"/>
      <c r="HX45" s="65"/>
      <c r="HY45" s="65"/>
      <c r="HZ45" s="65"/>
      <c r="IA45" s="65"/>
      <c r="IB45" s="65"/>
      <c r="IC45" s="65"/>
      <c r="ID45" s="65"/>
      <c r="IE45" s="65"/>
      <c r="IF45" s="65"/>
      <c r="IG45" s="65"/>
      <c r="IH45" s="65"/>
      <c r="II45" s="65"/>
      <c r="IJ45" s="65"/>
      <c r="IK45" s="65"/>
      <c r="IL45" s="65"/>
      <c r="IM45" s="65"/>
      <c r="IN45" s="65"/>
      <c r="IO45" s="65"/>
      <c r="IP45" s="65"/>
      <c r="IQ45" s="65"/>
      <c r="IR45" s="65"/>
      <c r="IS45" s="65"/>
      <c r="IT45" s="65"/>
      <c r="IU45" s="65"/>
      <c r="IV45" s="65"/>
    </row>
    <row r="46" spans="1:256" s="67" customFormat="1" ht="25.5" customHeight="1" x14ac:dyDescent="0.25">
      <c r="A46" s="60" t="s">
        <v>567</v>
      </c>
      <c r="B46" s="84" t="s">
        <v>568</v>
      </c>
      <c r="C46" s="69">
        <v>0</v>
      </c>
      <c r="D46" s="69">
        <f>SUM(D47:D48)</f>
        <v>0</v>
      </c>
      <c r="E46" s="70">
        <f>SUM(E47:E48)</f>
        <v>0</v>
      </c>
      <c r="F46" s="64"/>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6"/>
      <c r="AV46" s="64"/>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5"/>
      <c r="HN46" s="65"/>
      <c r="HO46" s="65"/>
      <c r="HP46" s="65"/>
      <c r="HQ46" s="65"/>
      <c r="HR46" s="65"/>
      <c r="HS46" s="65"/>
      <c r="HT46" s="65"/>
      <c r="HU46" s="65"/>
      <c r="HV46" s="65"/>
      <c r="HW46" s="65"/>
      <c r="HX46" s="65"/>
      <c r="HY46" s="65"/>
      <c r="HZ46" s="65"/>
      <c r="IA46" s="65"/>
      <c r="IB46" s="65"/>
      <c r="IC46" s="65"/>
      <c r="ID46" s="65"/>
      <c r="IE46" s="65"/>
      <c r="IF46" s="65"/>
      <c r="IG46" s="65"/>
      <c r="IH46" s="65"/>
      <c r="II46" s="65"/>
      <c r="IJ46" s="65"/>
      <c r="IK46" s="65"/>
      <c r="IL46" s="65"/>
      <c r="IM46" s="65"/>
      <c r="IN46" s="65"/>
      <c r="IO46" s="65"/>
      <c r="IP46" s="65"/>
      <c r="IQ46" s="65"/>
      <c r="IR46" s="65"/>
      <c r="IS46" s="65"/>
      <c r="IT46" s="65"/>
      <c r="IU46" s="65"/>
      <c r="IV46" s="65"/>
    </row>
    <row r="47" spans="1:256" s="78" customFormat="1" ht="25.5" customHeight="1" x14ac:dyDescent="0.25">
      <c r="A47" s="71" t="s">
        <v>569</v>
      </c>
      <c r="B47" s="72" t="s">
        <v>568</v>
      </c>
      <c r="C47" s="79">
        <v>0</v>
      </c>
      <c r="D47" s="79"/>
      <c r="E47" s="74">
        <f>C47+D47</f>
        <v>0</v>
      </c>
      <c r="F47" s="75"/>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7"/>
      <c r="AV47" s="75"/>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c r="EO47" s="76"/>
      <c r="EP47" s="76"/>
      <c r="EQ47" s="76"/>
      <c r="ER47" s="76"/>
      <c r="ES47" s="76"/>
      <c r="ET47" s="76"/>
      <c r="EU47" s="76"/>
      <c r="EV47" s="76"/>
      <c r="EW47" s="76"/>
      <c r="EX47" s="76"/>
      <c r="EY47" s="76"/>
      <c r="EZ47" s="76"/>
      <c r="FA47" s="76"/>
      <c r="FB47" s="76"/>
      <c r="FC47" s="76"/>
      <c r="FD47" s="76"/>
      <c r="FE47" s="76"/>
      <c r="FF47" s="76"/>
      <c r="FG47" s="76"/>
      <c r="FH47" s="76"/>
      <c r="FI47" s="76"/>
      <c r="FJ47" s="76"/>
      <c r="FK47" s="76"/>
      <c r="FL47" s="76"/>
      <c r="FM47" s="76"/>
      <c r="FN47" s="76"/>
      <c r="FO47" s="76"/>
      <c r="FP47" s="76"/>
      <c r="FQ47" s="76"/>
      <c r="FR47" s="76"/>
      <c r="FS47" s="76"/>
      <c r="FT47" s="76"/>
      <c r="FU47" s="76"/>
      <c r="FV47" s="76"/>
      <c r="FW47" s="76"/>
      <c r="FX47" s="76"/>
      <c r="FY47" s="76"/>
      <c r="FZ47" s="76"/>
      <c r="GA47" s="76"/>
      <c r="GB47" s="76"/>
      <c r="GC47" s="76"/>
      <c r="GD47" s="76"/>
      <c r="GE47" s="76"/>
      <c r="GF47" s="76"/>
      <c r="GG47" s="76"/>
      <c r="GH47" s="76"/>
      <c r="GI47" s="76"/>
      <c r="GJ47" s="76"/>
      <c r="GK47" s="76"/>
      <c r="GL47" s="76"/>
      <c r="GM47" s="76"/>
      <c r="GN47" s="76"/>
      <c r="GO47" s="76"/>
      <c r="GP47" s="76"/>
      <c r="GQ47" s="76"/>
      <c r="GR47" s="76"/>
      <c r="GS47" s="76"/>
      <c r="GT47" s="76"/>
      <c r="GU47" s="76"/>
      <c r="GV47" s="76"/>
      <c r="GW47" s="76"/>
      <c r="GX47" s="76"/>
      <c r="GY47" s="76"/>
      <c r="GZ47" s="76"/>
      <c r="HA47" s="76"/>
      <c r="HB47" s="76"/>
      <c r="HC47" s="76"/>
      <c r="HD47" s="76"/>
      <c r="HE47" s="76"/>
      <c r="HF47" s="76"/>
      <c r="HG47" s="76"/>
      <c r="HH47" s="76"/>
      <c r="HI47" s="76"/>
      <c r="HJ47" s="76"/>
      <c r="HK47" s="76"/>
      <c r="HL47" s="76"/>
      <c r="HM47" s="76"/>
      <c r="HN47" s="76"/>
      <c r="HO47" s="76"/>
      <c r="HP47" s="76"/>
      <c r="HQ47" s="76"/>
      <c r="HR47" s="76"/>
      <c r="HS47" s="76"/>
      <c r="HT47" s="76"/>
      <c r="HU47" s="76"/>
      <c r="HV47" s="76"/>
      <c r="HW47" s="76"/>
      <c r="HX47" s="76"/>
      <c r="HY47" s="76"/>
      <c r="HZ47" s="76"/>
      <c r="IA47" s="76"/>
      <c r="IB47" s="76"/>
      <c r="IC47" s="76"/>
      <c r="ID47" s="76"/>
      <c r="IE47" s="76"/>
      <c r="IF47" s="76"/>
      <c r="IG47" s="76"/>
      <c r="IH47" s="76"/>
      <c r="II47" s="76"/>
      <c r="IJ47" s="76"/>
      <c r="IK47" s="76"/>
      <c r="IL47" s="76"/>
      <c r="IM47" s="76"/>
      <c r="IN47" s="76"/>
      <c r="IO47" s="76"/>
      <c r="IP47" s="76"/>
      <c r="IQ47" s="76"/>
      <c r="IR47" s="76"/>
      <c r="IS47" s="76"/>
      <c r="IT47" s="76"/>
      <c r="IU47" s="76"/>
      <c r="IV47" s="76"/>
    </row>
    <row r="48" spans="1:256" s="78" customFormat="1" ht="25.5" customHeight="1" x14ac:dyDescent="0.25">
      <c r="A48" s="71" t="s">
        <v>570</v>
      </c>
      <c r="B48" s="97" t="s">
        <v>571</v>
      </c>
      <c r="C48" s="79">
        <v>0</v>
      </c>
      <c r="D48" s="79"/>
      <c r="E48" s="98">
        <f>C48+D48</f>
        <v>0</v>
      </c>
      <c r="F48" s="99" t="s">
        <v>571</v>
      </c>
      <c r="G48" s="100">
        <v>18120</v>
      </c>
      <c r="H48" s="101" t="s">
        <v>571</v>
      </c>
      <c r="I48" s="100">
        <v>18120</v>
      </c>
      <c r="J48" s="101" t="s">
        <v>571</v>
      </c>
      <c r="K48" s="100">
        <v>18120</v>
      </c>
      <c r="L48" s="101" t="s">
        <v>571</v>
      </c>
      <c r="M48" s="100">
        <v>18120</v>
      </c>
      <c r="N48" s="101" t="s">
        <v>571</v>
      </c>
      <c r="O48" s="100">
        <v>18120</v>
      </c>
      <c r="P48" s="101" t="s">
        <v>571</v>
      </c>
      <c r="Q48" s="100">
        <v>18120</v>
      </c>
      <c r="R48" s="101" t="s">
        <v>571</v>
      </c>
      <c r="S48" s="100">
        <v>18120</v>
      </c>
      <c r="T48" s="101" t="s">
        <v>571</v>
      </c>
      <c r="U48" s="100">
        <v>18120</v>
      </c>
      <c r="V48" s="101" t="s">
        <v>571</v>
      </c>
      <c r="W48" s="100">
        <v>18120</v>
      </c>
      <c r="X48" s="101" t="s">
        <v>571</v>
      </c>
      <c r="Y48" s="100">
        <v>18120</v>
      </c>
      <c r="Z48" s="101" t="s">
        <v>571</v>
      </c>
      <c r="AA48" s="100">
        <v>18120</v>
      </c>
      <c r="AB48" s="101" t="s">
        <v>571</v>
      </c>
      <c r="AC48" s="100">
        <v>18120</v>
      </c>
      <c r="AD48" s="101" t="s">
        <v>571</v>
      </c>
      <c r="AE48" s="100">
        <v>18120</v>
      </c>
      <c r="AF48" s="101" t="s">
        <v>571</v>
      </c>
      <c r="AG48" s="100">
        <v>18120</v>
      </c>
      <c r="AH48" s="101" t="s">
        <v>571</v>
      </c>
      <c r="AI48" s="100">
        <v>18120</v>
      </c>
      <c r="AJ48" s="101" t="s">
        <v>571</v>
      </c>
      <c r="AK48" s="100">
        <v>18120</v>
      </c>
      <c r="AL48" s="101" t="s">
        <v>571</v>
      </c>
      <c r="AM48" s="100">
        <v>18120</v>
      </c>
      <c r="AN48" s="101" t="s">
        <v>571</v>
      </c>
      <c r="AO48" s="100">
        <v>18120</v>
      </c>
      <c r="AP48" s="101" t="s">
        <v>571</v>
      </c>
      <c r="AQ48" s="100">
        <v>18120</v>
      </c>
      <c r="AR48" s="101" t="s">
        <v>571</v>
      </c>
      <c r="AS48" s="100">
        <v>18120</v>
      </c>
      <c r="AT48" s="101" t="s">
        <v>571</v>
      </c>
      <c r="AU48" s="102">
        <v>18120</v>
      </c>
      <c r="AV48" s="99" t="s">
        <v>571</v>
      </c>
      <c r="AW48" s="100">
        <v>18120</v>
      </c>
      <c r="AX48" s="101" t="s">
        <v>571</v>
      </c>
      <c r="AY48" s="100">
        <v>18120</v>
      </c>
      <c r="AZ48" s="101" t="s">
        <v>571</v>
      </c>
      <c r="BA48" s="100">
        <v>18120</v>
      </c>
      <c r="BB48" s="101" t="s">
        <v>571</v>
      </c>
      <c r="BC48" s="100">
        <v>18120</v>
      </c>
      <c r="BD48" s="101" t="s">
        <v>571</v>
      </c>
      <c r="BE48" s="100">
        <v>18120</v>
      </c>
      <c r="BF48" s="101" t="s">
        <v>571</v>
      </c>
      <c r="BG48" s="100">
        <v>18120</v>
      </c>
      <c r="BH48" s="101" t="s">
        <v>571</v>
      </c>
      <c r="BI48" s="100">
        <v>18120</v>
      </c>
      <c r="BJ48" s="101" t="s">
        <v>571</v>
      </c>
      <c r="BK48" s="100">
        <v>18120</v>
      </c>
      <c r="BL48" s="101" t="s">
        <v>571</v>
      </c>
      <c r="BM48" s="100">
        <v>18120</v>
      </c>
      <c r="BN48" s="101" t="s">
        <v>571</v>
      </c>
      <c r="BO48" s="100">
        <v>18120</v>
      </c>
      <c r="BP48" s="101" t="s">
        <v>571</v>
      </c>
      <c r="BQ48" s="100">
        <v>18120</v>
      </c>
      <c r="BR48" s="101" t="s">
        <v>571</v>
      </c>
      <c r="BS48" s="100">
        <v>18120</v>
      </c>
      <c r="BT48" s="101" t="s">
        <v>571</v>
      </c>
      <c r="BU48" s="100">
        <v>18120</v>
      </c>
      <c r="BV48" s="101" t="s">
        <v>571</v>
      </c>
      <c r="BW48" s="100">
        <v>18120</v>
      </c>
      <c r="BX48" s="101" t="s">
        <v>571</v>
      </c>
      <c r="BY48" s="100">
        <v>18120</v>
      </c>
      <c r="BZ48" s="101" t="s">
        <v>571</v>
      </c>
      <c r="CA48" s="100">
        <v>18120</v>
      </c>
      <c r="CB48" s="101" t="s">
        <v>571</v>
      </c>
      <c r="CC48" s="100">
        <v>18120</v>
      </c>
      <c r="CD48" s="101" t="s">
        <v>571</v>
      </c>
      <c r="CE48" s="100">
        <v>18120</v>
      </c>
      <c r="CF48" s="101" t="s">
        <v>571</v>
      </c>
      <c r="CG48" s="100">
        <v>18120</v>
      </c>
      <c r="CH48" s="101" t="s">
        <v>571</v>
      </c>
      <c r="CI48" s="100">
        <v>18120</v>
      </c>
      <c r="CJ48" s="101" t="s">
        <v>571</v>
      </c>
      <c r="CK48" s="100">
        <v>18120</v>
      </c>
      <c r="CL48" s="101" t="s">
        <v>571</v>
      </c>
      <c r="CM48" s="100">
        <v>18120</v>
      </c>
      <c r="CN48" s="101" t="s">
        <v>571</v>
      </c>
      <c r="CO48" s="100">
        <v>18120</v>
      </c>
      <c r="CP48" s="101" t="s">
        <v>571</v>
      </c>
      <c r="CQ48" s="100">
        <v>18120</v>
      </c>
      <c r="CR48" s="101" t="s">
        <v>571</v>
      </c>
      <c r="CS48" s="100">
        <v>18120</v>
      </c>
      <c r="CT48" s="101" t="s">
        <v>571</v>
      </c>
      <c r="CU48" s="100">
        <v>18120</v>
      </c>
      <c r="CV48" s="101" t="s">
        <v>571</v>
      </c>
      <c r="CW48" s="100">
        <v>18120</v>
      </c>
      <c r="CX48" s="101" t="s">
        <v>571</v>
      </c>
      <c r="CY48" s="100">
        <v>18120</v>
      </c>
      <c r="CZ48" s="101" t="s">
        <v>571</v>
      </c>
      <c r="DA48" s="100">
        <v>18120</v>
      </c>
      <c r="DB48" s="101" t="s">
        <v>571</v>
      </c>
      <c r="DC48" s="100">
        <v>18120</v>
      </c>
      <c r="DD48" s="101" t="s">
        <v>571</v>
      </c>
      <c r="DE48" s="100">
        <v>18120</v>
      </c>
      <c r="DF48" s="101" t="s">
        <v>571</v>
      </c>
      <c r="DG48" s="100">
        <v>18120</v>
      </c>
      <c r="DH48" s="101" t="s">
        <v>571</v>
      </c>
      <c r="DI48" s="100">
        <v>18120</v>
      </c>
      <c r="DJ48" s="101" t="s">
        <v>571</v>
      </c>
      <c r="DK48" s="100">
        <v>18120</v>
      </c>
      <c r="DL48" s="101" t="s">
        <v>571</v>
      </c>
      <c r="DM48" s="100">
        <v>18120</v>
      </c>
      <c r="DN48" s="101" t="s">
        <v>571</v>
      </c>
      <c r="DO48" s="100">
        <v>18120</v>
      </c>
      <c r="DP48" s="101" t="s">
        <v>571</v>
      </c>
      <c r="DQ48" s="100">
        <v>18120</v>
      </c>
      <c r="DR48" s="101" t="s">
        <v>571</v>
      </c>
      <c r="DS48" s="100">
        <v>18120</v>
      </c>
      <c r="DT48" s="101" t="s">
        <v>571</v>
      </c>
      <c r="DU48" s="100">
        <v>18120</v>
      </c>
      <c r="DV48" s="101" t="s">
        <v>571</v>
      </c>
      <c r="DW48" s="100">
        <v>18120</v>
      </c>
      <c r="DX48" s="101" t="s">
        <v>571</v>
      </c>
      <c r="DY48" s="100">
        <v>18120</v>
      </c>
      <c r="DZ48" s="101" t="s">
        <v>571</v>
      </c>
      <c r="EA48" s="100">
        <v>18120</v>
      </c>
      <c r="EB48" s="101" t="s">
        <v>571</v>
      </c>
      <c r="EC48" s="100">
        <v>18120</v>
      </c>
      <c r="ED48" s="101" t="s">
        <v>571</v>
      </c>
      <c r="EE48" s="100">
        <v>18120</v>
      </c>
      <c r="EF48" s="101" t="s">
        <v>571</v>
      </c>
      <c r="EG48" s="100">
        <v>18120</v>
      </c>
      <c r="EH48" s="101" t="s">
        <v>571</v>
      </c>
      <c r="EI48" s="100">
        <v>18120</v>
      </c>
      <c r="EJ48" s="101" t="s">
        <v>571</v>
      </c>
      <c r="EK48" s="100">
        <v>18120</v>
      </c>
      <c r="EL48" s="101" t="s">
        <v>571</v>
      </c>
      <c r="EM48" s="100">
        <v>18120</v>
      </c>
      <c r="EN48" s="101" t="s">
        <v>571</v>
      </c>
      <c r="EO48" s="100">
        <v>18120</v>
      </c>
      <c r="EP48" s="101" t="s">
        <v>571</v>
      </c>
      <c r="EQ48" s="100">
        <v>18120</v>
      </c>
      <c r="ER48" s="101" t="s">
        <v>571</v>
      </c>
      <c r="ES48" s="100">
        <v>18120</v>
      </c>
      <c r="ET48" s="101" t="s">
        <v>571</v>
      </c>
      <c r="EU48" s="100">
        <v>18120</v>
      </c>
      <c r="EV48" s="101" t="s">
        <v>571</v>
      </c>
      <c r="EW48" s="100">
        <v>18120</v>
      </c>
      <c r="EX48" s="101" t="s">
        <v>571</v>
      </c>
      <c r="EY48" s="100">
        <v>18120</v>
      </c>
      <c r="EZ48" s="101" t="s">
        <v>571</v>
      </c>
      <c r="FA48" s="100">
        <v>18120</v>
      </c>
      <c r="FB48" s="101" t="s">
        <v>571</v>
      </c>
      <c r="FC48" s="100">
        <v>18120</v>
      </c>
      <c r="FD48" s="101" t="s">
        <v>571</v>
      </c>
      <c r="FE48" s="100">
        <v>18120</v>
      </c>
      <c r="FF48" s="101" t="s">
        <v>571</v>
      </c>
      <c r="FG48" s="100">
        <v>18120</v>
      </c>
      <c r="FH48" s="101" t="s">
        <v>571</v>
      </c>
      <c r="FI48" s="100">
        <v>18120</v>
      </c>
      <c r="FJ48" s="101" t="s">
        <v>571</v>
      </c>
      <c r="FK48" s="100">
        <v>18120</v>
      </c>
      <c r="FL48" s="101" t="s">
        <v>571</v>
      </c>
      <c r="FM48" s="100">
        <v>18120</v>
      </c>
      <c r="FN48" s="101" t="s">
        <v>571</v>
      </c>
      <c r="FO48" s="100">
        <v>18120</v>
      </c>
      <c r="FP48" s="101" t="s">
        <v>571</v>
      </c>
      <c r="FQ48" s="100">
        <v>18120</v>
      </c>
      <c r="FR48" s="101" t="s">
        <v>571</v>
      </c>
      <c r="FS48" s="100">
        <v>18120</v>
      </c>
      <c r="FT48" s="101" t="s">
        <v>571</v>
      </c>
      <c r="FU48" s="100">
        <v>18120</v>
      </c>
      <c r="FV48" s="101" t="s">
        <v>571</v>
      </c>
      <c r="FW48" s="100">
        <v>18120</v>
      </c>
      <c r="FX48" s="101" t="s">
        <v>571</v>
      </c>
      <c r="FY48" s="100">
        <v>18120</v>
      </c>
      <c r="FZ48" s="101" t="s">
        <v>571</v>
      </c>
      <c r="GA48" s="100">
        <v>18120</v>
      </c>
      <c r="GB48" s="101" t="s">
        <v>571</v>
      </c>
      <c r="GC48" s="100">
        <v>18120</v>
      </c>
      <c r="GD48" s="101" t="s">
        <v>571</v>
      </c>
      <c r="GE48" s="100">
        <v>18120</v>
      </c>
      <c r="GF48" s="101" t="s">
        <v>571</v>
      </c>
      <c r="GG48" s="100">
        <v>18120</v>
      </c>
      <c r="GH48" s="101" t="s">
        <v>571</v>
      </c>
      <c r="GI48" s="100">
        <v>18120</v>
      </c>
      <c r="GJ48" s="101" t="s">
        <v>571</v>
      </c>
      <c r="GK48" s="100">
        <v>18120</v>
      </c>
      <c r="GL48" s="101" t="s">
        <v>571</v>
      </c>
      <c r="GM48" s="100">
        <v>18120</v>
      </c>
      <c r="GN48" s="101" t="s">
        <v>571</v>
      </c>
      <c r="GO48" s="100">
        <v>18120</v>
      </c>
      <c r="GP48" s="101" t="s">
        <v>571</v>
      </c>
      <c r="GQ48" s="100">
        <v>18120</v>
      </c>
      <c r="GR48" s="101" t="s">
        <v>571</v>
      </c>
      <c r="GS48" s="100">
        <v>18120</v>
      </c>
      <c r="GT48" s="101" t="s">
        <v>571</v>
      </c>
      <c r="GU48" s="100">
        <v>18120</v>
      </c>
      <c r="GV48" s="101" t="s">
        <v>571</v>
      </c>
      <c r="GW48" s="100">
        <v>18120</v>
      </c>
      <c r="GX48" s="101" t="s">
        <v>571</v>
      </c>
      <c r="GY48" s="100">
        <v>18120</v>
      </c>
      <c r="GZ48" s="101" t="s">
        <v>571</v>
      </c>
      <c r="HA48" s="100">
        <v>18120</v>
      </c>
      <c r="HB48" s="101" t="s">
        <v>571</v>
      </c>
      <c r="HC48" s="100">
        <v>18120</v>
      </c>
      <c r="HD48" s="101" t="s">
        <v>571</v>
      </c>
      <c r="HE48" s="100">
        <v>18120</v>
      </c>
      <c r="HF48" s="101" t="s">
        <v>571</v>
      </c>
      <c r="HG48" s="100">
        <v>18120</v>
      </c>
      <c r="HH48" s="101" t="s">
        <v>571</v>
      </c>
      <c r="HI48" s="100">
        <v>18120</v>
      </c>
      <c r="HJ48" s="101" t="s">
        <v>571</v>
      </c>
      <c r="HK48" s="100">
        <v>18120</v>
      </c>
      <c r="HL48" s="101" t="s">
        <v>571</v>
      </c>
      <c r="HM48" s="100">
        <v>18120</v>
      </c>
      <c r="HN48" s="101" t="s">
        <v>571</v>
      </c>
      <c r="HO48" s="100">
        <v>18120</v>
      </c>
      <c r="HP48" s="101" t="s">
        <v>571</v>
      </c>
      <c r="HQ48" s="100">
        <v>18120</v>
      </c>
      <c r="HR48" s="101" t="s">
        <v>571</v>
      </c>
      <c r="HS48" s="100">
        <v>18120</v>
      </c>
      <c r="HT48" s="101" t="s">
        <v>571</v>
      </c>
      <c r="HU48" s="100">
        <v>18120</v>
      </c>
      <c r="HV48" s="101" t="s">
        <v>571</v>
      </c>
      <c r="HW48" s="100">
        <v>18120</v>
      </c>
      <c r="HX48" s="101" t="s">
        <v>571</v>
      </c>
      <c r="HY48" s="100">
        <v>18120</v>
      </c>
      <c r="HZ48" s="101" t="s">
        <v>571</v>
      </c>
      <c r="IA48" s="100">
        <v>18120</v>
      </c>
      <c r="IB48" s="101" t="s">
        <v>571</v>
      </c>
      <c r="IC48" s="100">
        <v>18120</v>
      </c>
      <c r="ID48" s="101" t="s">
        <v>571</v>
      </c>
      <c r="IE48" s="100">
        <v>18120</v>
      </c>
      <c r="IF48" s="101" t="s">
        <v>571</v>
      </c>
      <c r="IG48" s="100">
        <v>18120</v>
      </c>
      <c r="IH48" s="101" t="s">
        <v>571</v>
      </c>
      <c r="II48" s="100">
        <v>18120</v>
      </c>
      <c r="IJ48" s="101" t="s">
        <v>571</v>
      </c>
      <c r="IK48" s="100">
        <v>18120</v>
      </c>
      <c r="IL48" s="101" t="s">
        <v>571</v>
      </c>
      <c r="IM48" s="100">
        <v>18120</v>
      </c>
      <c r="IN48" s="101" t="s">
        <v>571</v>
      </c>
      <c r="IO48" s="100">
        <v>18120</v>
      </c>
      <c r="IP48" s="101" t="s">
        <v>571</v>
      </c>
      <c r="IQ48" s="100">
        <v>18120</v>
      </c>
      <c r="IR48" s="101" t="s">
        <v>571</v>
      </c>
      <c r="IS48" s="100">
        <v>18120</v>
      </c>
      <c r="IT48" s="101" t="s">
        <v>571</v>
      </c>
      <c r="IU48" s="100">
        <v>18120</v>
      </c>
      <c r="IV48" s="101" t="s">
        <v>571</v>
      </c>
    </row>
    <row r="49" spans="1:256" s="83" customFormat="1" ht="25.5" customHeight="1" x14ac:dyDescent="0.25">
      <c r="A49" s="103">
        <v>2</v>
      </c>
      <c r="B49" s="104" t="s">
        <v>572</v>
      </c>
      <c r="C49" s="105">
        <v>0</v>
      </c>
      <c r="D49" s="105">
        <f>D50+D51+D52+D53+D54</f>
        <v>0</v>
      </c>
      <c r="E49" s="106">
        <f>E50+E51+E52+E53+E54</f>
        <v>0</v>
      </c>
      <c r="F49" s="80"/>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2"/>
      <c r="AV49" s="80"/>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81"/>
      <c r="FI49" s="81"/>
      <c r="FJ49" s="81"/>
      <c r="FK49" s="81"/>
      <c r="FL49" s="81"/>
      <c r="FM49" s="81"/>
      <c r="FN49" s="81"/>
      <c r="FO49" s="81"/>
      <c r="FP49" s="81"/>
      <c r="FQ49" s="81"/>
      <c r="FR49" s="81"/>
      <c r="FS49" s="81"/>
      <c r="FT49" s="81"/>
      <c r="FU49" s="81"/>
      <c r="FV49" s="81"/>
      <c r="FW49" s="81"/>
      <c r="FX49" s="81"/>
      <c r="FY49" s="81"/>
      <c r="FZ49" s="81"/>
      <c r="GA49" s="81"/>
      <c r="GB49" s="81"/>
      <c r="GC49" s="81"/>
      <c r="GD49" s="81"/>
      <c r="GE49" s="81"/>
      <c r="GF49" s="81"/>
      <c r="GG49" s="81"/>
      <c r="GH49" s="81"/>
      <c r="GI49" s="81"/>
      <c r="GJ49" s="81"/>
      <c r="GK49" s="81"/>
      <c r="GL49" s="81"/>
      <c r="GM49" s="81"/>
      <c r="GN49" s="81"/>
      <c r="GO49" s="81"/>
      <c r="GP49" s="81"/>
      <c r="GQ49" s="81"/>
      <c r="GR49" s="81"/>
      <c r="GS49" s="81"/>
      <c r="GT49" s="81"/>
      <c r="GU49" s="81"/>
      <c r="GV49" s="81"/>
      <c r="GW49" s="81"/>
      <c r="GX49" s="81"/>
      <c r="GY49" s="81"/>
      <c r="GZ49" s="81"/>
      <c r="HA49" s="81"/>
      <c r="HB49" s="81"/>
      <c r="HC49" s="81"/>
      <c r="HD49" s="81"/>
      <c r="HE49" s="81"/>
      <c r="HF49" s="81"/>
      <c r="HG49" s="81"/>
      <c r="HH49" s="81"/>
      <c r="HI49" s="81"/>
      <c r="HJ49" s="81"/>
      <c r="HK49" s="81"/>
      <c r="HL49" s="81"/>
      <c r="HM49" s="81"/>
      <c r="HN49" s="81"/>
      <c r="HO49" s="81"/>
      <c r="HP49" s="81"/>
      <c r="HQ49" s="81"/>
      <c r="HR49" s="81"/>
      <c r="HS49" s="81"/>
      <c r="HT49" s="81"/>
      <c r="HU49" s="81"/>
      <c r="HV49" s="81"/>
      <c r="HW49" s="81"/>
      <c r="HX49" s="81"/>
      <c r="HY49" s="81"/>
      <c r="HZ49" s="81"/>
      <c r="IA49" s="81"/>
      <c r="IB49" s="81"/>
      <c r="IC49" s="81"/>
      <c r="ID49" s="81"/>
      <c r="IE49" s="81"/>
      <c r="IF49" s="81"/>
      <c r="IG49" s="81"/>
      <c r="IH49" s="81"/>
      <c r="II49" s="81"/>
      <c r="IJ49" s="81"/>
      <c r="IK49" s="81"/>
      <c r="IL49" s="81"/>
      <c r="IM49" s="81"/>
      <c r="IN49" s="81"/>
      <c r="IO49" s="81"/>
      <c r="IP49" s="81"/>
      <c r="IQ49" s="81"/>
      <c r="IR49" s="81"/>
      <c r="IS49" s="81"/>
      <c r="IT49" s="81"/>
      <c r="IU49" s="81"/>
      <c r="IV49" s="81"/>
    </row>
    <row r="50" spans="1:256" s="83" customFormat="1" ht="25.5" customHeight="1" x14ac:dyDescent="0.25">
      <c r="A50" s="60">
        <v>2.1</v>
      </c>
      <c r="B50" s="107" t="s">
        <v>573</v>
      </c>
      <c r="C50" s="108">
        <v>0</v>
      </c>
      <c r="D50" s="108">
        <v>0</v>
      </c>
      <c r="E50" s="87">
        <f>SUM(C50:D50)</f>
        <v>0</v>
      </c>
      <c r="F50" s="80"/>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2"/>
      <c r="AV50" s="80"/>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1"/>
      <c r="FJ50" s="81"/>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1"/>
      <c r="GK50" s="81"/>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1"/>
      <c r="HL50" s="81"/>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1"/>
      <c r="IM50" s="81"/>
      <c r="IN50" s="81"/>
      <c r="IO50" s="81"/>
      <c r="IP50" s="81"/>
      <c r="IQ50" s="81"/>
      <c r="IR50" s="81"/>
      <c r="IS50" s="81"/>
      <c r="IT50" s="81"/>
      <c r="IU50" s="81"/>
      <c r="IV50" s="81"/>
    </row>
    <row r="51" spans="1:256" s="83" customFormat="1" ht="25.5" customHeight="1" x14ac:dyDescent="0.25">
      <c r="A51" s="60">
        <v>2.2000000000000002</v>
      </c>
      <c r="B51" s="107" t="s">
        <v>574</v>
      </c>
      <c r="C51" s="108">
        <v>0</v>
      </c>
      <c r="D51" s="108">
        <v>0</v>
      </c>
      <c r="E51" s="87">
        <f>SUM(C51:D51)</f>
        <v>0</v>
      </c>
      <c r="F51" s="80"/>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2"/>
      <c r="AV51" s="80"/>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c r="EQ51" s="81"/>
      <c r="ER51" s="81"/>
      <c r="ES51" s="81"/>
      <c r="ET51" s="81"/>
      <c r="EU51" s="81"/>
      <c r="EV51" s="81"/>
      <c r="EW51" s="81"/>
      <c r="EX51" s="81"/>
      <c r="EY51" s="81"/>
      <c r="EZ51" s="81"/>
      <c r="FA51" s="81"/>
      <c r="FB51" s="81"/>
      <c r="FC51" s="81"/>
      <c r="FD51" s="81"/>
      <c r="FE51" s="81"/>
      <c r="FF51" s="81"/>
      <c r="FG51" s="81"/>
      <c r="FH51" s="81"/>
      <c r="FI51" s="81"/>
      <c r="FJ51" s="81"/>
      <c r="FK51" s="81"/>
      <c r="FL51" s="81"/>
      <c r="FM51" s="81"/>
      <c r="FN51" s="81"/>
      <c r="FO51" s="81"/>
      <c r="FP51" s="81"/>
      <c r="FQ51" s="81"/>
      <c r="FR51" s="81"/>
      <c r="FS51" s="81"/>
      <c r="FT51" s="81"/>
      <c r="FU51" s="81"/>
      <c r="FV51" s="81"/>
      <c r="FW51" s="81"/>
      <c r="FX51" s="81"/>
      <c r="FY51" s="81"/>
      <c r="FZ51" s="81"/>
      <c r="GA51" s="81"/>
      <c r="GB51" s="81"/>
      <c r="GC51" s="81"/>
      <c r="GD51" s="81"/>
      <c r="GE51" s="81"/>
      <c r="GF51" s="81"/>
      <c r="GG51" s="81"/>
      <c r="GH51" s="81"/>
      <c r="GI51" s="81"/>
      <c r="GJ51" s="81"/>
      <c r="GK51" s="81"/>
      <c r="GL51" s="81"/>
      <c r="GM51" s="81"/>
      <c r="GN51" s="81"/>
      <c r="GO51" s="81"/>
      <c r="GP51" s="81"/>
      <c r="GQ51" s="81"/>
      <c r="GR51" s="81"/>
      <c r="GS51" s="81"/>
      <c r="GT51" s="81"/>
      <c r="GU51" s="81"/>
      <c r="GV51" s="81"/>
      <c r="GW51" s="81"/>
      <c r="GX51" s="81"/>
      <c r="GY51" s="81"/>
      <c r="GZ51" s="81"/>
      <c r="HA51" s="81"/>
      <c r="HB51" s="81"/>
      <c r="HC51" s="81"/>
      <c r="HD51" s="81"/>
      <c r="HE51" s="81"/>
      <c r="HF51" s="81"/>
      <c r="HG51" s="81"/>
      <c r="HH51" s="81"/>
      <c r="HI51" s="81"/>
      <c r="HJ51" s="81"/>
      <c r="HK51" s="81"/>
      <c r="HL51" s="81"/>
      <c r="HM51" s="81"/>
      <c r="HN51" s="81"/>
      <c r="HO51" s="81"/>
      <c r="HP51" s="81"/>
      <c r="HQ51" s="81"/>
      <c r="HR51" s="81"/>
      <c r="HS51" s="81"/>
      <c r="HT51" s="81"/>
      <c r="HU51" s="81"/>
      <c r="HV51" s="81"/>
      <c r="HW51" s="81"/>
      <c r="HX51" s="81"/>
      <c r="HY51" s="81"/>
      <c r="HZ51" s="81"/>
      <c r="IA51" s="81"/>
      <c r="IB51" s="81"/>
      <c r="IC51" s="81"/>
      <c r="ID51" s="81"/>
      <c r="IE51" s="81"/>
      <c r="IF51" s="81"/>
      <c r="IG51" s="81"/>
      <c r="IH51" s="81"/>
      <c r="II51" s="81"/>
      <c r="IJ51" s="81"/>
      <c r="IK51" s="81"/>
      <c r="IL51" s="81"/>
      <c r="IM51" s="81"/>
      <c r="IN51" s="81"/>
      <c r="IO51" s="81"/>
      <c r="IP51" s="81"/>
      <c r="IQ51" s="81"/>
      <c r="IR51" s="81"/>
      <c r="IS51" s="81"/>
      <c r="IT51" s="81"/>
      <c r="IU51" s="81"/>
      <c r="IV51" s="81"/>
    </row>
    <row r="52" spans="1:256" s="83" customFormat="1" ht="25.5" customHeight="1" x14ac:dyDescent="0.25">
      <c r="A52" s="60">
        <v>2.2999999999999998</v>
      </c>
      <c r="B52" s="107" t="s">
        <v>575</v>
      </c>
      <c r="C52" s="108">
        <v>0</v>
      </c>
      <c r="D52" s="108">
        <v>0</v>
      </c>
      <c r="E52" s="87">
        <f>SUM(C52:D52)</f>
        <v>0</v>
      </c>
      <c r="F52" s="80"/>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2"/>
      <c r="AV52" s="80"/>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1"/>
      <c r="FM52" s="81"/>
      <c r="FN52" s="81"/>
      <c r="FO52" s="81"/>
      <c r="FP52" s="81"/>
      <c r="FQ52" s="81"/>
      <c r="FR52" s="81"/>
      <c r="FS52" s="81"/>
      <c r="FT52" s="81"/>
      <c r="FU52" s="81"/>
      <c r="FV52" s="81"/>
      <c r="FW52" s="81"/>
      <c r="FX52" s="81"/>
      <c r="FY52" s="81"/>
      <c r="FZ52" s="81"/>
      <c r="GA52" s="81"/>
      <c r="GB52" s="81"/>
      <c r="GC52" s="81"/>
      <c r="GD52" s="81"/>
      <c r="GE52" s="81"/>
      <c r="GF52" s="81"/>
      <c r="GG52" s="81"/>
      <c r="GH52" s="81"/>
      <c r="GI52" s="81"/>
      <c r="GJ52" s="81"/>
      <c r="GK52" s="81"/>
      <c r="GL52" s="81"/>
      <c r="GM52" s="81"/>
      <c r="GN52" s="81"/>
      <c r="GO52" s="81"/>
      <c r="GP52" s="81"/>
      <c r="GQ52" s="81"/>
      <c r="GR52" s="81"/>
      <c r="GS52" s="81"/>
      <c r="GT52" s="81"/>
      <c r="GU52" s="81"/>
      <c r="GV52" s="81"/>
      <c r="GW52" s="81"/>
      <c r="GX52" s="81"/>
      <c r="GY52" s="81"/>
      <c r="GZ52" s="81"/>
      <c r="HA52" s="81"/>
      <c r="HB52" s="81"/>
      <c r="HC52" s="81"/>
      <c r="HD52" s="81"/>
      <c r="HE52" s="81"/>
      <c r="HF52" s="81"/>
      <c r="HG52" s="81"/>
      <c r="HH52" s="81"/>
      <c r="HI52" s="81"/>
      <c r="HJ52" s="81"/>
      <c r="HK52" s="81"/>
      <c r="HL52" s="81"/>
      <c r="HM52" s="81"/>
      <c r="HN52" s="81"/>
      <c r="HO52" s="81"/>
      <c r="HP52" s="81"/>
      <c r="HQ52" s="81"/>
      <c r="HR52" s="81"/>
      <c r="HS52" s="81"/>
      <c r="HT52" s="81"/>
      <c r="HU52" s="81"/>
      <c r="HV52" s="81"/>
      <c r="HW52" s="81"/>
      <c r="HX52" s="81"/>
      <c r="HY52" s="81"/>
      <c r="HZ52" s="81"/>
      <c r="IA52" s="81"/>
      <c r="IB52" s="81"/>
      <c r="IC52" s="81"/>
      <c r="ID52" s="81"/>
      <c r="IE52" s="81"/>
      <c r="IF52" s="81"/>
      <c r="IG52" s="81"/>
      <c r="IH52" s="81"/>
      <c r="II52" s="81"/>
      <c r="IJ52" s="81"/>
      <c r="IK52" s="81"/>
      <c r="IL52" s="81"/>
      <c r="IM52" s="81"/>
      <c r="IN52" s="81"/>
      <c r="IO52" s="81"/>
      <c r="IP52" s="81"/>
      <c r="IQ52" s="81"/>
      <c r="IR52" s="81"/>
      <c r="IS52" s="81"/>
      <c r="IT52" s="81"/>
      <c r="IU52" s="81"/>
      <c r="IV52" s="81"/>
    </row>
    <row r="53" spans="1:256" s="83" customFormat="1" ht="25.5" customHeight="1" x14ac:dyDescent="0.25">
      <c r="A53" s="60">
        <v>2.4</v>
      </c>
      <c r="B53" s="107" t="s">
        <v>576</v>
      </c>
      <c r="C53" s="108">
        <v>0</v>
      </c>
      <c r="D53" s="108">
        <v>0</v>
      </c>
      <c r="E53" s="87">
        <f>SUM(C53:D53)</f>
        <v>0</v>
      </c>
      <c r="F53" s="80"/>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2"/>
      <c r="AV53" s="80"/>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c r="GA53" s="81"/>
      <c r="GB53" s="81"/>
      <c r="GC53" s="81"/>
      <c r="GD53" s="81"/>
      <c r="GE53" s="81"/>
      <c r="GF53" s="81"/>
      <c r="GG53" s="81"/>
      <c r="GH53" s="81"/>
      <c r="GI53" s="81"/>
      <c r="GJ53" s="81"/>
      <c r="GK53" s="81"/>
      <c r="GL53" s="81"/>
      <c r="GM53" s="81"/>
      <c r="GN53" s="81"/>
      <c r="GO53" s="81"/>
      <c r="GP53" s="81"/>
      <c r="GQ53" s="81"/>
      <c r="GR53" s="81"/>
      <c r="GS53" s="81"/>
      <c r="GT53" s="81"/>
      <c r="GU53" s="81"/>
      <c r="GV53" s="81"/>
      <c r="GW53" s="81"/>
      <c r="GX53" s="81"/>
      <c r="GY53" s="81"/>
      <c r="GZ53" s="81"/>
      <c r="HA53" s="81"/>
      <c r="HB53" s="81"/>
      <c r="HC53" s="81"/>
      <c r="HD53" s="81"/>
      <c r="HE53" s="81"/>
      <c r="HF53" s="81"/>
      <c r="HG53" s="81"/>
      <c r="HH53" s="81"/>
      <c r="HI53" s="81"/>
      <c r="HJ53" s="81"/>
      <c r="HK53" s="81"/>
      <c r="HL53" s="81"/>
      <c r="HM53" s="81"/>
      <c r="HN53" s="81"/>
      <c r="HO53" s="81"/>
      <c r="HP53" s="81"/>
      <c r="HQ53" s="81"/>
      <c r="HR53" s="81"/>
      <c r="HS53" s="81"/>
      <c r="HT53" s="81"/>
      <c r="HU53" s="81"/>
      <c r="HV53" s="81"/>
      <c r="HW53" s="81"/>
      <c r="HX53" s="81"/>
      <c r="HY53" s="81"/>
      <c r="HZ53" s="81"/>
      <c r="IA53" s="81"/>
      <c r="IB53" s="81"/>
      <c r="IC53" s="81"/>
      <c r="ID53" s="81"/>
      <c r="IE53" s="81"/>
      <c r="IF53" s="81"/>
      <c r="IG53" s="81"/>
      <c r="IH53" s="81"/>
      <c r="II53" s="81"/>
      <c r="IJ53" s="81"/>
      <c r="IK53" s="81"/>
      <c r="IL53" s="81"/>
      <c r="IM53" s="81"/>
      <c r="IN53" s="81"/>
      <c r="IO53" s="81"/>
      <c r="IP53" s="81"/>
      <c r="IQ53" s="81"/>
      <c r="IR53" s="81"/>
      <c r="IS53" s="81"/>
      <c r="IT53" s="81"/>
      <c r="IU53" s="81"/>
      <c r="IV53" s="81"/>
    </row>
    <row r="54" spans="1:256" s="83" customFormat="1" ht="25.5" customHeight="1" x14ac:dyDescent="0.25">
      <c r="A54" s="60">
        <v>2.5</v>
      </c>
      <c r="B54" s="107" t="s">
        <v>577</v>
      </c>
      <c r="C54" s="108">
        <v>0</v>
      </c>
      <c r="D54" s="108">
        <v>0</v>
      </c>
      <c r="E54" s="87">
        <f>SUM(C54:D54)</f>
        <v>0</v>
      </c>
      <c r="F54" s="80"/>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2"/>
      <c r="AV54" s="80"/>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c r="IL54" s="81"/>
      <c r="IM54" s="81"/>
      <c r="IN54" s="81"/>
      <c r="IO54" s="81"/>
      <c r="IP54" s="81"/>
      <c r="IQ54" s="81"/>
      <c r="IR54" s="81"/>
      <c r="IS54" s="81"/>
      <c r="IT54" s="81"/>
      <c r="IU54" s="81"/>
      <c r="IV54" s="81"/>
    </row>
    <row r="55" spans="1:256" s="83" customFormat="1" ht="25.5" customHeight="1" x14ac:dyDescent="0.25">
      <c r="A55" s="103">
        <v>3</v>
      </c>
      <c r="B55" s="104" t="s">
        <v>578</v>
      </c>
      <c r="C55" s="105">
        <v>0</v>
      </c>
      <c r="D55" s="105">
        <f t="shared" ref="D55:E57" si="1">D56</f>
        <v>0</v>
      </c>
      <c r="E55" s="106">
        <f t="shared" si="1"/>
        <v>0</v>
      </c>
      <c r="F55" s="80"/>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2"/>
      <c r="AV55" s="80"/>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c r="EO55" s="81"/>
      <c r="EP55" s="81"/>
      <c r="EQ55" s="81"/>
      <c r="ER55" s="81"/>
      <c r="ES55" s="81"/>
      <c r="ET55" s="81"/>
      <c r="EU55" s="81"/>
      <c r="EV55" s="81"/>
      <c r="EW55" s="81"/>
      <c r="EX55" s="81"/>
      <c r="EY55" s="81"/>
      <c r="EZ55" s="81"/>
      <c r="FA55" s="81"/>
      <c r="FB55" s="81"/>
      <c r="FC55" s="81"/>
      <c r="FD55" s="81"/>
      <c r="FE55" s="81"/>
      <c r="FF55" s="81"/>
      <c r="FG55" s="81"/>
      <c r="FH55" s="81"/>
      <c r="FI55" s="81"/>
      <c r="FJ55" s="81"/>
      <c r="FK55" s="81"/>
      <c r="FL55" s="81"/>
      <c r="FM55" s="81"/>
      <c r="FN55" s="81"/>
      <c r="FO55" s="81"/>
      <c r="FP55" s="81"/>
      <c r="FQ55" s="81"/>
      <c r="FR55" s="81"/>
      <c r="FS55" s="81"/>
      <c r="FT55" s="81"/>
      <c r="FU55" s="81"/>
      <c r="FV55" s="81"/>
      <c r="FW55" s="81"/>
      <c r="FX55" s="81"/>
      <c r="FY55" s="81"/>
      <c r="FZ55" s="81"/>
      <c r="GA55" s="81"/>
      <c r="GB55" s="81"/>
      <c r="GC55" s="81"/>
      <c r="GD55" s="81"/>
      <c r="GE55" s="81"/>
      <c r="GF55" s="81"/>
      <c r="GG55" s="81"/>
      <c r="GH55" s="81"/>
      <c r="GI55" s="81"/>
      <c r="GJ55" s="81"/>
      <c r="GK55" s="81"/>
      <c r="GL55" s="81"/>
      <c r="GM55" s="81"/>
      <c r="GN55" s="81"/>
      <c r="GO55" s="81"/>
      <c r="GP55" s="81"/>
      <c r="GQ55" s="81"/>
      <c r="GR55" s="81"/>
      <c r="GS55" s="81"/>
      <c r="GT55" s="81"/>
      <c r="GU55" s="81"/>
      <c r="GV55" s="81"/>
      <c r="GW55" s="81"/>
      <c r="GX55" s="81"/>
      <c r="GY55" s="81"/>
      <c r="GZ55" s="81"/>
      <c r="HA55" s="81"/>
      <c r="HB55" s="81"/>
      <c r="HC55" s="81"/>
      <c r="HD55" s="81"/>
      <c r="HE55" s="81"/>
      <c r="HF55" s="81"/>
      <c r="HG55" s="81"/>
      <c r="HH55" s="81"/>
      <c r="HI55" s="81"/>
      <c r="HJ55" s="81"/>
      <c r="HK55" s="81"/>
      <c r="HL55" s="81"/>
      <c r="HM55" s="81"/>
      <c r="HN55" s="81"/>
      <c r="HO55" s="81"/>
      <c r="HP55" s="81"/>
      <c r="HQ55" s="81"/>
      <c r="HR55" s="81"/>
      <c r="HS55" s="81"/>
      <c r="HT55" s="81"/>
      <c r="HU55" s="81"/>
      <c r="HV55" s="81"/>
      <c r="HW55" s="81"/>
      <c r="HX55" s="81"/>
      <c r="HY55" s="81"/>
      <c r="HZ55" s="81"/>
      <c r="IA55" s="81"/>
      <c r="IB55" s="81"/>
      <c r="IC55" s="81"/>
      <c r="ID55" s="81"/>
      <c r="IE55" s="81"/>
      <c r="IF55" s="81"/>
      <c r="IG55" s="81"/>
      <c r="IH55" s="81"/>
      <c r="II55" s="81"/>
      <c r="IJ55" s="81"/>
      <c r="IK55" s="81"/>
      <c r="IL55" s="81"/>
      <c r="IM55" s="81"/>
      <c r="IN55" s="81"/>
      <c r="IO55" s="81"/>
      <c r="IP55" s="81"/>
      <c r="IQ55" s="81"/>
      <c r="IR55" s="81"/>
      <c r="IS55" s="81"/>
      <c r="IT55" s="81"/>
      <c r="IU55" s="81"/>
      <c r="IV55" s="81"/>
    </row>
    <row r="56" spans="1:256" s="67" customFormat="1" ht="25.5" customHeight="1" x14ac:dyDescent="0.25">
      <c r="A56" s="60">
        <v>3.1</v>
      </c>
      <c r="B56" s="61" t="s">
        <v>579</v>
      </c>
      <c r="C56" s="62">
        <v>0</v>
      </c>
      <c r="D56" s="62">
        <f t="shared" si="1"/>
        <v>0</v>
      </c>
      <c r="E56" s="63">
        <f t="shared" si="1"/>
        <v>0</v>
      </c>
      <c r="F56" s="64"/>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6"/>
      <c r="AV56" s="64"/>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c r="EP56" s="65"/>
      <c r="EQ56" s="65"/>
      <c r="ER56" s="65"/>
      <c r="ES56" s="65"/>
      <c r="ET56" s="65"/>
      <c r="EU56" s="65"/>
      <c r="EV56" s="65"/>
      <c r="EW56" s="65"/>
      <c r="EX56" s="65"/>
      <c r="EY56" s="65"/>
      <c r="EZ56" s="65"/>
      <c r="FA56" s="65"/>
      <c r="FB56" s="65"/>
      <c r="FC56" s="65"/>
      <c r="FD56" s="65"/>
      <c r="FE56" s="65"/>
      <c r="FF56" s="65"/>
      <c r="FG56" s="65"/>
      <c r="FH56" s="65"/>
      <c r="FI56" s="65"/>
      <c r="FJ56" s="65"/>
      <c r="FK56" s="65"/>
      <c r="FL56" s="65"/>
      <c r="FM56" s="65"/>
      <c r="FN56" s="65"/>
      <c r="FO56" s="65"/>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c r="HI56" s="65"/>
      <c r="HJ56" s="65"/>
      <c r="HK56" s="65"/>
      <c r="HL56" s="65"/>
      <c r="HM56" s="65"/>
      <c r="HN56" s="65"/>
      <c r="HO56" s="65"/>
      <c r="HP56" s="65"/>
      <c r="HQ56" s="65"/>
      <c r="HR56" s="65"/>
      <c r="HS56" s="65"/>
      <c r="HT56" s="65"/>
      <c r="HU56" s="65"/>
      <c r="HV56" s="65"/>
      <c r="HW56" s="65"/>
      <c r="HX56" s="65"/>
      <c r="HY56" s="65"/>
      <c r="HZ56" s="65"/>
      <c r="IA56" s="65"/>
      <c r="IB56" s="65"/>
      <c r="IC56" s="65"/>
      <c r="ID56" s="65"/>
      <c r="IE56" s="65"/>
      <c r="IF56" s="65"/>
      <c r="IG56" s="65"/>
      <c r="IH56" s="65"/>
      <c r="II56" s="65"/>
      <c r="IJ56" s="65"/>
      <c r="IK56" s="65"/>
      <c r="IL56" s="65"/>
      <c r="IM56" s="65"/>
      <c r="IN56" s="65"/>
      <c r="IO56" s="65"/>
      <c r="IP56" s="65"/>
      <c r="IQ56" s="65"/>
      <c r="IR56" s="65"/>
      <c r="IS56" s="65"/>
      <c r="IT56" s="65"/>
      <c r="IU56" s="65"/>
      <c r="IV56" s="65"/>
    </row>
    <row r="57" spans="1:256" s="67" customFormat="1" ht="25.5" customHeight="1" x14ac:dyDescent="0.25">
      <c r="A57" s="60" t="s">
        <v>182</v>
      </c>
      <c r="B57" s="84" t="s">
        <v>580</v>
      </c>
      <c r="C57" s="69">
        <v>0</v>
      </c>
      <c r="D57" s="69">
        <f t="shared" si="1"/>
        <v>0</v>
      </c>
      <c r="E57" s="70">
        <f t="shared" si="1"/>
        <v>0</v>
      </c>
      <c r="F57" s="64"/>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6"/>
      <c r="AV57" s="64"/>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5"/>
      <c r="HN57" s="65"/>
      <c r="HO57" s="65"/>
      <c r="HP57" s="65"/>
      <c r="HQ57" s="65"/>
      <c r="HR57" s="65"/>
      <c r="HS57" s="65"/>
      <c r="HT57" s="65"/>
      <c r="HU57" s="65"/>
      <c r="HV57" s="65"/>
      <c r="HW57" s="65"/>
      <c r="HX57" s="65"/>
      <c r="HY57" s="65"/>
      <c r="HZ57" s="65"/>
      <c r="IA57" s="65"/>
      <c r="IB57" s="65"/>
      <c r="IC57" s="65"/>
      <c r="ID57" s="65"/>
      <c r="IE57" s="65"/>
      <c r="IF57" s="65"/>
      <c r="IG57" s="65"/>
      <c r="IH57" s="65"/>
      <c r="II57" s="65"/>
      <c r="IJ57" s="65"/>
      <c r="IK57" s="65"/>
      <c r="IL57" s="65"/>
      <c r="IM57" s="65"/>
      <c r="IN57" s="65"/>
      <c r="IO57" s="65"/>
      <c r="IP57" s="65"/>
      <c r="IQ57" s="65"/>
      <c r="IR57" s="65"/>
      <c r="IS57" s="65"/>
      <c r="IT57" s="65"/>
      <c r="IU57" s="65"/>
      <c r="IV57" s="65"/>
    </row>
    <row r="58" spans="1:256" s="78" customFormat="1" ht="25.5" customHeight="1" x14ac:dyDescent="0.25">
      <c r="A58" s="71" t="s">
        <v>581</v>
      </c>
      <c r="B58" s="72" t="s">
        <v>582</v>
      </c>
      <c r="C58" s="109">
        <v>0</v>
      </c>
      <c r="D58" s="109"/>
      <c r="E58" s="74">
        <f>C58+D58</f>
        <v>0</v>
      </c>
      <c r="F58" s="75"/>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7"/>
      <c r="AV58" s="75"/>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c r="FH58" s="76"/>
      <c r="FI58" s="76"/>
      <c r="FJ58" s="76"/>
      <c r="FK58" s="76"/>
      <c r="FL58" s="76"/>
      <c r="FM58" s="76"/>
      <c r="FN58" s="76"/>
      <c r="FO58" s="76"/>
      <c r="FP58" s="76"/>
      <c r="FQ58" s="76"/>
      <c r="FR58" s="76"/>
      <c r="FS58" s="76"/>
      <c r="FT58" s="76"/>
      <c r="FU58" s="76"/>
      <c r="FV58" s="76"/>
      <c r="FW58" s="76"/>
      <c r="FX58" s="76"/>
      <c r="FY58" s="76"/>
      <c r="FZ58" s="76"/>
      <c r="GA58" s="76"/>
      <c r="GB58" s="76"/>
      <c r="GC58" s="76"/>
      <c r="GD58" s="76"/>
      <c r="GE58" s="76"/>
      <c r="GF58" s="76"/>
      <c r="GG58" s="76"/>
      <c r="GH58" s="76"/>
      <c r="GI58" s="76"/>
      <c r="GJ58" s="76"/>
      <c r="GK58" s="76"/>
      <c r="GL58" s="76"/>
      <c r="GM58" s="76"/>
      <c r="GN58" s="76"/>
      <c r="GO58" s="76"/>
      <c r="GP58" s="76"/>
      <c r="GQ58" s="76"/>
      <c r="GR58" s="76"/>
      <c r="GS58" s="76"/>
      <c r="GT58" s="76"/>
      <c r="GU58" s="76"/>
      <c r="GV58" s="76"/>
      <c r="GW58" s="76"/>
      <c r="GX58" s="76"/>
      <c r="GY58" s="76"/>
      <c r="GZ58" s="76"/>
      <c r="HA58" s="76"/>
      <c r="HB58" s="76"/>
      <c r="HC58" s="76"/>
      <c r="HD58" s="76"/>
      <c r="HE58" s="76"/>
      <c r="HF58" s="76"/>
      <c r="HG58" s="76"/>
      <c r="HH58" s="76"/>
      <c r="HI58" s="76"/>
      <c r="HJ58" s="76"/>
      <c r="HK58" s="76"/>
      <c r="HL58" s="76"/>
      <c r="HM58" s="76"/>
      <c r="HN58" s="76"/>
      <c r="HO58" s="76"/>
      <c r="HP58" s="76"/>
      <c r="HQ58" s="76"/>
      <c r="HR58" s="76"/>
      <c r="HS58" s="76"/>
      <c r="HT58" s="76"/>
      <c r="HU58" s="76"/>
      <c r="HV58" s="76"/>
      <c r="HW58" s="76"/>
      <c r="HX58" s="76"/>
      <c r="HY58" s="76"/>
      <c r="HZ58" s="76"/>
      <c r="IA58" s="76"/>
      <c r="IB58" s="76"/>
      <c r="IC58" s="76"/>
      <c r="ID58" s="76"/>
      <c r="IE58" s="76"/>
      <c r="IF58" s="76"/>
      <c r="IG58" s="76"/>
      <c r="IH58" s="76"/>
      <c r="II58" s="76"/>
      <c r="IJ58" s="76"/>
      <c r="IK58" s="76"/>
      <c r="IL58" s="76"/>
      <c r="IM58" s="76"/>
      <c r="IN58" s="76"/>
      <c r="IO58" s="76"/>
      <c r="IP58" s="76"/>
      <c r="IQ58" s="76"/>
      <c r="IR58" s="76"/>
      <c r="IS58" s="76"/>
      <c r="IT58" s="76"/>
      <c r="IU58" s="76"/>
      <c r="IV58" s="76"/>
    </row>
    <row r="59" spans="1:256" s="67" customFormat="1" ht="25.5" customHeight="1" x14ac:dyDescent="0.25">
      <c r="A59" s="103">
        <v>4</v>
      </c>
      <c r="B59" s="104" t="s">
        <v>583</v>
      </c>
      <c r="C59" s="110">
        <f>+C60+C80+C81+C164+C171</f>
        <v>720007155.38999999</v>
      </c>
      <c r="D59" s="105">
        <f>D60+D80+D81+D164+D171</f>
        <v>45000000</v>
      </c>
      <c r="E59" s="106">
        <f>+D59+C59</f>
        <v>765007155.38999999</v>
      </c>
      <c r="F59" s="64"/>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6"/>
      <c r="AV59" s="64"/>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c r="HV59" s="65"/>
      <c r="HW59" s="65"/>
      <c r="HX59" s="65"/>
      <c r="HY59" s="65"/>
      <c r="HZ59" s="65"/>
      <c r="IA59" s="65"/>
      <c r="IB59" s="65"/>
      <c r="IC59" s="65"/>
      <c r="ID59" s="65"/>
      <c r="IE59" s="65"/>
      <c r="IF59" s="65"/>
      <c r="IG59" s="65"/>
      <c r="IH59" s="65"/>
      <c r="II59" s="65"/>
      <c r="IJ59" s="65"/>
      <c r="IK59" s="65"/>
      <c r="IL59" s="65"/>
      <c r="IM59" s="65"/>
      <c r="IN59" s="65"/>
      <c r="IO59" s="65"/>
      <c r="IP59" s="65"/>
      <c r="IQ59" s="65"/>
      <c r="IR59" s="65"/>
      <c r="IS59" s="65"/>
      <c r="IT59" s="65"/>
      <c r="IU59" s="65"/>
      <c r="IV59" s="65"/>
    </row>
    <row r="60" spans="1:256" s="78" customFormat="1" ht="34.5" customHeight="1" x14ac:dyDescent="0.25">
      <c r="A60" s="60">
        <v>4.0999999999999996</v>
      </c>
      <c r="B60" s="111" t="s">
        <v>584</v>
      </c>
      <c r="C60" s="62">
        <v>23186896</v>
      </c>
      <c r="D60" s="62">
        <f>D61+D67+D69+D74</f>
        <v>0</v>
      </c>
      <c r="E60" s="63">
        <f>+D60+C60</f>
        <v>23186896</v>
      </c>
      <c r="F60" s="75"/>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7"/>
      <c r="AV60" s="75"/>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6"/>
      <c r="GB60" s="76"/>
      <c r="GC60" s="76"/>
      <c r="GD60" s="76"/>
      <c r="GE60" s="76"/>
      <c r="GF60" s="76"/>
      <c r="GG60" s="76"/>
      <c r="GH60" s="76"/>
      <c r="GI60" s="76"/>
      <c r="GJ60" s="76"/>
      <c r="GK60" s="76"/>
      <c r="GL60" s="76"/>
      <c r="GM60" s="76"/>
      <c r="GN60" s="76"/>
      <c r="GO60" s="76"/>
      <c r="GP60" s="76"/>
      <c r="GQ60" s="76"/>
      <c r="GR60" s="76"/>
      <c r="GS60" s="76"/>
      <c r="GT60" s="76"/>
      <c r="GU60" s="76"/>
      <c r="GV60" s="76"/>
      <c r="GW60" s="76"/>
      <c r="GX60" s="76"/>
      <c r="GY60" s="76"/>
      <c r="GZ60" s="76"/>
      <c r="HA60" s="76"/>
      <c r="HB60" s="76"/>
      <c r="HC60" s="76"/>
      <c r="HD60" s="76"/>
      <c r="HE60" s="76"/>
      <c r="HF60" s="76"/>
      <c r="HG60" s="76"/>
      <c r="HH60" s="76"/>
      <c r="HI60" s="76"/>
      <c r="HJ60" s="76"/>
      <c r="HK60" s="76"/>
      <c r="HL60" s="76"/>
      <c r="HM60" s="76"/>
      <c r="HN60" s="76"/>
      <c r="HO60" s="76"/>
      <c r="HP60" s="76"/>
      <c r="HQ60" s="76"/>
      <c r="HR60" s="76"/>
      <c r="HS60" s="76"/>
      <c r="HT60" s="76"/>
      <c r="HU60" s="76"/>
      <c r="HV60" s="76"/>
      <c r="HW60" s="76"/>
      <c r="HX60" s="76"/>
      <c r="HY60" s="76"/>
      <c r="HZ60" s="76"/>
      <c r="IA60" s="76"/>
      <c r="IB60" s="76"/>
      <c r="IC60" s="76"/>
      <c r="ID60" s="76"/>
      <c r="IE60" s="76"/>
      <c r="IF60" s="76"/>
      <c r="IG60" s="76"/>
      <c r="IH60" s="76"/>
      <c r="II60" s="76"/>
      <c r="IJ60" s="76"/>
      <c r="IK60" s="76"/>
      <c r="IL60" s="76"/>
      <c r="IM60" s="76"/>
      <c r="IN60" s="76"/>
      <c r="IO60" s="76"/>
      <c r="IP60" s="76"/>
      <c r="IQ60" s="76"/>
      <c r="IR60" s="76"/>
      <c r="IS60" s="76"/>
      <c r="IT60" s="76"/>
      <c r="IU60" s="76"/>
      <c r="IV60" s="76"/>
    </row>
    <row r="61" spans="1:256" s="78" customFormat="1" ht="25.5" customHeight="1" x14ac:dyDescent="0.25">
      <c r="A61" s="60" t="s">
        <v>585</v>
      </c>
      <c r="B61" s="84" t="s">
        <v>586</v>
      </c>
      <c r="C61" s="69">
        <v>19190463</v>
      </c>
      <c r="D61" s="69">
        <f>SUM(D62:D66)</f>
        <v>0</v>
      </c>
      <c r="E61" s="70">
        <f>+D61+C61</f>
        <v>19190463</v>
      </c>
      <c r="F61" s="75"/>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7"/>
      <c r="AV61" s="75"/>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c r="GP61" s="76"/>
      <c r="GQ61" s="76"/>
      <c r="GR61" s="76"/>
      <c r="GS61" s="76"/>
      <c r="GT61" s="76"/>
      <c r="GU61" s="76"/>
      <c r="GV61" s="76"/>
      <c r="GW61" s="76"/>
      <c r="GX61" s="76"/>
      <c r="GY61" s="76"/>
      <c r="GZ61" s="76"/>
      <c r="HA61" s="76"/>
      <c r="HB61" s="76"/>
      <c r="HC61" s="76"/>
      <c r="HD61" s="76"/>
      <c r="HE61" s="76"/>
      <c r="HF61" s="76"/>
      <c r="HG61" s="76"/>
      <c r="HH61" s="76"/>
      <c r="HI61" s="76"/>
      <c r="HJ61" s="76"/>
      <c r="HK61" s="76"/>
      <c r="HL61" s="76"/>
      <c r="HM61" s="76"/>
      <c r="HN61" s="76"/>
      <c r="HO61" s="76"/>
      <c r="HP61" s="76"/>
      <c r="HQ61" s="76"/>
      <c r="HR61" s="76"/>
      <c r="HS61" s="76"/>
      <c r="HT61" s="76"/>
      <c r="HU61" s="76"/>
      <c r="HV61" s="76"/>
      <c r="HW61" s="76"/>
      <c r="HX61" s="76"/>
      <c r="HY61" s="76"/>
      <c r="HZ61" s="76"/>
      <c r="IA61" s="76"/>
      <c r="IB61" s="76"/>
      <c r="IC61" s="76"/>
      <c r="ID61" s="76"/>
      <c r="IE61" s="76"/>
      <c r="IF61" s="76"/>
      <c r="IG61" s="76"/>
      <c r="IH61" s="76"/>
      <c r="II61" s="76"/>
      <c r="IJ61" s="76"/>
      <c r="IK61" s="76"/>
      <c r="IL61" s="76"/>
      <c r="IM61" s="76"/>
      <c r="IN61" s="76"/>
      <c r="IO61" s="76"/>
      <c r="IP61" s="76"/>
      <c r="IQ61" s="76"/>
      <c r="IR61" s="76"/>
      <c r="IS61" s="76"/>
      <c r="IT61" s="76"/>
      <c r="IU61" s="76"/>
      <c r="IV61" s="76"/>
    </row>
    <row r="62" spans="1:256" s="78" customFormat="1" ht="25.5" customHeight="1" x14ac:dyDescent="0.25">
      <c r="A62" s="71" t="s">
        <v>587</v>
      </c>
      <c r="B62" s="72" t="s">
        <v>588</v>
      </c>
      <c r="C62" s="73">
        <v>161638</v>
      </c>
      <c r="D62" s="73"/>
      <c r="E62" s="74">
        <f>C62+D62</f>
        <v>161638</v>
      </c>
      <c r="F62" s="75"/>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7"/>
      <c r="AV62" s="75"/>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c r="GH62" s="76"/>
      <c r="GI62" s="76"/>
      <c r="GJ62" s="76"/>
      <c r="GK62" s="76"/>
      <c r="GL62" s="76"/>
      <c r="GM62" s="76"/>
      <c r="GN62" s="76"/>
      <c r="GO62" s="76"/>
      <c r="GP62" s="76"/>
      <c r="GQ62" s="76"/>
      <c r="GR62" s="76"/>
      <c r="GS62" s="76"/>
      <c r="GT62" s="76"/>
      <c r="GU62" s="76"/>
      <c r="GV62" s="76"/>
      <c r="GW62" s="76"/>
      <c r="GX62" s="76"/>
      <c r="GY62" s="76"/>
      <c r="GZ62" s="76"/>
      <c r="HA62" s="76"/>
      <c r="HB62" s="76"/>
      <c r="HC62" s="76"/>
      <c r="HD62" s="76"/>
      <c r="HE62" s="76"/>
      <c r="HF62" s="76"/>
      <c r="HG62" s="76"/>
      <c r="HH62" s="76"/>
      <c r="HI62" s="76"/>
      <c r="HJ62" s="76"/>
      <c r="HK62" s="76"/>
      <c r="HL62" s="76"/>
      <c r="HM62" s="76"/>
      <c r="HN62" s="76"/>
      <c r="HO62" s="76"/>
      <c r="HP62" s="76"/>
      <c r="HQ62" s="76"/>
      <c r="HR62" s="76"/>
      <c r="HS62" s="76"/>
      <c r="HT62" s="76"/>
      <c r="HU62" s="76"/>
      <c r="HV62" s="76"/>
      <c r="HW62" s="76"/>
      <c r="HX62" s="76"/>
      <c r="HY62" s="76"/>
      <c r="HZ62" s="76"/>
      <c r="IA62" s="76"/>
      <c r="IB62" s="76"/>
      <c r="IC62" s="76"/>
      <c r="ID62" s="76"/>
      <c r="IE62" s="76"/>
      <c r="IF62" s="76"/>
      <c r="IG62" s="76"/>
      <c r="IH62" s="76"/>
      <c r="II62" s="76"/>
      <c r="IJ62" s="76"/>
      <c r="IK62" s="76"/>
      <c r="IL62" s="76"/>
      <c r="IM62" s="76"/>
      <c r="IN62" s="76"/>
      <c r="IO62" s="76"/>
      <c r="IP62" s="76"/>
      <c r="IQ62" s="76"/>
      <c r="IR62" s="76"/>
      <c r="IS62" s="76"/>
      <c r="IT62" s="76"/>
      <c r="IU62" s="76"/>
      <c r="IV62" s="76"/>
    </row>
    <row r="63" spans="1:256" s="78" customFormat="1" ht="25.5" customHeight="1" x14ac:dyDescent="0.25">
      <c r="A63" s="71" t="s">
        <v>589</v>
      </c>
      <c r="B63" s="72" t="s">
        <v>590</v>
      </c>
      <c r="C63" s="73">
        <v>4387380</v>
      </c>
      <c r="D63" s="73"/>
      <c r="E63" s="74">
        <f>C63+D63</f>
        <v>4387380</v>
      </c>
      <c r="F63" s="75"/>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7"/>
      <c r="AV63" s="75"/>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row>
    <row r="64" spans="1:256" s="78" customFormat="1" ht="25.5" customHeight="1" x14ac:dyDescent="0.25">
      <c r="A64" s="71" t="s">
        <v>591</v>
      </c>
      <c r="B64" s="72" t="s">
        <v>592</v>
      </c>
      <c r="C64" s="73">
        <v>14440857</v>
      </c>
      <c r="D64" s="73"/>
      <c r="E64" s="74">
        <f>C64+D64</f>
        <v>14440857</v>
      </c>
      <c r="F64" s="75"/>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7"/>
      <c r="AV64" s="75"/>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c r="FA64" s="76"/>
      <c r="FB64" s="76"/>
      <c r="FC64" s="76"/>
      <c r="FD64" s="76"/>
      <c r="FE64" s="76"/>
      <c r="FF64" s="76"/>
      <c r="FG64" s="76"/>
      <c r="FH64" s="76"/>
      <c r="FI64" s="76"/>
      <c r="FJ64" s="76"/>
      <c r="FK64" s="76"/>
      <c r="FL64" s="76"/>
      <c r="FM64" s="76"/>
      <c r="FN64" s="76"/>
      <c r="FO64" s="76"/>
      <c r="FP64" s="76"/>
      <c r="FQ64" s="76"/>
      <c r="FR64" s="76"/>
      <c r="FS64" s="76"/>
      <c r="FT64" s="76"/>
      <c r="FU64" s="76"/>
      <c r="FV64" s="76"/>
      <c r="FW64" s="76"/>
      <c r="FX64" s="76"/>
      <c r="FY64" s="76"/>
      <c r="FZ64" s="76"/>
      <c r="GA64" s="76"/>
      <c r="GB64" s="76"/>
      <c r="GC64" s="76"/>
      <c r="GD64" s="76"/>
      <c r="GE64" s="76"/>
      <c r="GF64" s="76"/>
      <c r="GG64" s="76"/>
      <c r="GH64" s="76"/>
      <c r="GI64" s="76"/>
      <c r="GJ64" s="76"/>
      <c r="GK64" s="76"/>
      <c r="GL64" s="76"/>
      <c r="GM64" s="76"/>
      <c r="GN64" s="76"/>
      <c r="GO64" s="76"/>
      <c r="GP64" s="76"/>
      <c r="GQ64" s="76"/>
      <c r="GR64" s="76"/>
      <c r="GS64" s="76"/>
      <c r="GT64" s="76"/>
      <c r="GU64" s="76"/>
      <c r="GV64" s="76"/>
      <c r="GW64" s="76"/>
      <c r="GX64" s="76"/>
      <c r="GY64" s="76"/>
      <c r="GZ64" s="76"/>
      <c r="HA64" s="76"/>
      <c r="HB64" s="76"/>
      <c r="HC64" s="76"/>
      <c r="HD64" s="76"/>
      <c r="HE64" s="76"/>
      <c r="HF64" s="76"/>
      <c r="HG64" s="76"/>
      <c r="HH64" s="76"/>
      <c r="HI64" s="76"/>
      <c r="HJ64" s="76"/>
      <c r="HK64" s="76"/>
      <c r="HL64" s="76"/>
      <c r="HM64" s="76"/>
      <c r="HN64" s="76"/>
      <c r="HO64" s="76"/>
      <c r="HP64" s="76"/>
      <c r="HQ64" s="76"/>
      <c r="HR64" s="76"/>
      <c r="HS64" s="76"/>
      <c r="HT64" s="76"/>
      <c r="HU64" s="76"/>
      <c r="HV64" s="76"/>
      <c r="HW64" s="76"/>
      <c r="HX64" s="76"/>
      <c r="HY64" s="76"/>
      <c r="HZ64" s="76"/>
      <c r="IA64" s="76"/>
      <c r="IB64" s="76"/>
      <c r="IC64" s="76"/>
      <c r="ID64" s="76"/>
      <c r="IE64" s="76"/>
      <c r="IF64" s="76"/>
      <c r="IG64" s="76"/>
      <c r="IH64" s="76"/>
      <c r="II64" s="76"/>
      <c r="IJ64" s="76"/>
      <c r="IK64" s="76"/>
      <c r="IL64" s="76"/>
      <c r="IM64" s="76"/>
      <c r="IN64" s="76"/>
      <c r="IO64" s="76"/>
      <c r="IP64" s="76"/>
      <c r="IQ64" s="76"/>
      <c r="IR64" s="76"/>
      <c r="IS64" s="76"/>
      <c r="IT64" s="76"/>
      <c r="IU64" s="76"/>
      <c r="IV64" s="76"/>
    </row>
    <row r="65" spans="1:256" s="78" customFormat="1" ht="25.5" customHeight="1" x14ac:dyDescent="0.25">
      <c r="A65" s="71" t="s">
        <v>593</v>
      </c>
      <c r="B65" s="72" t="s">
        <v>594</v>
      </c>
      <c r="C65" s="73">
        <v>140804</v>
      </c>
      <c r="D65" s="73"/>
      <c r="E65" s="74">
        <f>C65+D65</f>
        <v>140804</v>
      </c>
      <c r="F65" s="75"/>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7"/>
      <c r="AV65" s="75"/>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c r="EO65" s="76"/>
      <c r="EP65" s="76"/>
      <c r="EQ65" s="76"/>
      <c r="ER65" s="76"/>
      <c r="ES65" s="76"/>
      <c r="ET65" s="76"/>
      <c r="EU65" s="76"/>
      <c r="EV65" s="76"/>
      <c r="EW65" s="76"/>
      <c r="EX65" s="76"/>
      <c r="EY65" s="76"/>
      <c r="EZ65" s="76"/>
      <c r="FA65" s="76"/>
      <c r="FB65" s="76"/>
      <c r="FC65" s="76"/>
      <c r="FD65" s="76"/>
      <c r="FE65" s="76"/>
      <c r="FF65" s="76"/>
      <c r="FG65" s="76"/>
      <c r="FH65" s="76"/>
      <c r="FI65" s="76"/>
      <c r="FJ65" s="76"/>
      <c r="FK65" s="76"/>
      <c r="FL65" s="76"/>
      <c r="FM65" s="76"/>
      <c r="FN65" s="76"/>
      <c r="FO65" s="76"/>
      <c r="FP65" s="76"/>
      <c r="FQ65" s="76"/>
      <c r="FR65" s="76"/>
      <c r="FS65" s="76"/>
      <c r="FT65" s="76"/>
      <c r="FU65" s="76"/>
      <c r="FV65" s="76"/>
      <c r="FW65" s="76"/>
      <c r="FX65" s="76"/>
      <c r="FY65" s="76"/>
      <c r="FZ65" s="76"/>
      <c r="GA65" s="76"/>
      <c r="GB65" s="76"/>
      <c r="GC65" s="76"/>
      <c r="GD65" s="76"/>
      <c r="GE65" s="76"/>
      <c r="GF65" s="76"/>
      <c r="GG65" s="76"/>
      <c r="GH65" s="76"/>
      <c r="GI65" s="76"/>
      <c r="GJ65" s="76"/>
      <c r="GK65" s="76"/>
      <c r="GL65" s="76"/>
      <c r="GM65" s="76"/>
      <c r="GN65" s="76"/>
      <c r="GO65" s="76"/>
      <c r="GP65" s="76"/>
      <c r="GQ65" s="76"/>
      <c r="GR65" s="76"/>
      <c r="GS65" s="76"/>
      <c r="GT65" s="76"/>
      <c r="GU65" s="76"/>
      <c r="GV65" s="76"/>
      <c r="GW65" s="76"/>
      <c r="GX65" s="76"/>
      <c r="GY65" s="76"/>
      <c r="GZ65" s="76"/>
      <c r="HA65" s="76"/>
      <c r="HB65" s="76"/>
      <c r="HC65" s="76"/>
      <c r="HD65" s="76"/>
      <c r="HE65" s="76"/>
      <c r="HF65" s="76"/>
      <c r="HG65" s="76"/>
      <c r="HH65" s="76"/>
      <c r="HI65" s="76"/>
      <c r="HJ65" s="76"/>
      <c r="HK65" s="76"/>
      <c r="HL65" s="76"/>
      <c r="HM65" s="76"/>
      <c r="HN65" s="76"/>
      <c r="HO65" s="76"/>
      <c r="HP65" s="76"/>
      <c r="HQ65" s="76"/>
      <c r="HR65" s="76"/>
      <c r="HS65" s="76"/>
      <c r="HT65" s="76"/>
      <c r="HU65" s="76"/>
      <c r="HV65" s="76"/>
      <c r="HW65" s="76"/>
      <c r="HX65" s="76"/>
      <c r="HY65" s="76"/>
      <c r="HZ65" s="76"/>
      <c r="IA65" s="76"/>
      <c r="IB65" s="76"/>
      <c r="IC65" s="76"/>
      <c r="ID65" s="76"/>
      <c r="IE65" s="76"/>
      <c r="IF65" s="76"/>
      <c r="IG65" s="76"/>
      <c r="IH65" s="76"/>
      <c r="II65" s="76"/>
      <c r="IJ65" s="76"/>
      <c r="IK65" s="76"/>
      <c r="IL65" s="76"/>
      <c r="IM65" s="76"/>
      <c r="IN65" s="76"/>
      <c r="IO65" s="76"/>
      <c r="IP65" s="76"/>
      <c r="IQ65" s="76"/>
      <c r="IR65" s="76"/>
      <c r="IS65" s="76"/>
      <c r="IT65" s="76"/>
      <c r="IU65" s="76"/>
      <c r="IV65" s="76"/>
    </row>
    <row r="66" spans="1:256" s="78" customFormat="1" ht="25.5" customHeight="1" x14ac:dyDescent="0.25">
      <c r="A66" s="71" t="s">
        <v>595</v>
      </c>
      <c r="B66" s="72" t="s">
        <v>596</v>
      </c>
      <c r="C66" s="73">
        <v>59784</v>
      </c>
      <c r="D66" s="73"/>
      <c r="E66" s="74">
        <f>C66+D66</f>
        <v>59784</v>
      </c>
      <c r="F66" s="75"/>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7"/>
      <c r="AV66" s="75"/>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c r="FA66" s="76"/>
      <c r="FB66" s="76"/>
      <c r="FC66" s="76"/>
      <c r="FD66" s="76"/>
      <c r="FE66" s="76"/>
      <c r="FF66" s="76"/>
      <c r="FG66" s="76"/>
      <c r="FH66" s="76"/>
      <c r="FI66" s="76"/>
      <c r="FJ66" s="76"/>
      <c r="FK66" s="76"/>
      <c r="FL66" s="76"/>
      <c r="FM66" s="76"/>
      <c r="FN66" s="76"/>
      <c r="FO66" s="76"/>
      <c r="FP66" s="76"/>
      <c r="FQ66" s="76"/>
      <c r="FR66" s="76"/>
      <c r="FS66" s="76"/>
      <c r="FT66" s="76"/>
      <c r="FU66" s="76"/>
      <c r="FV66" s="76"/>
      <c r="FW66" s="76"/>
      <c r="FX66" s="76"/>
      <c r="FY66" s="76"/>
      <c r="FZ66" s="76"/>
      <c r="GA66" s="76"/>
      <c r="GB66" s="76"/>
      <c r="GC66" s="76"/>
      <c r="GD66" s="76"/>
      <c r="GE66" s="76"/>
      <c r="GF66" s="76"/>
      <c r="GG66" s="76"/>
      <c r="GH66" s="76"/>
      <c r="GI66" s="76"/>
      <c r="GJ66" s="76"/>
      <c r="GK66" s="76"/>
      <c r="GL66" s="76"/>
      <c r="GM66" s="76"/>
      <c r="GN66" s="76"/>
      <c r="GO66" s="76"/>
      <c r="GP66" s="76"/>
      <c r="GQ66" s="76"/>
      <c r="GR66" s="76"/>
      <c r="GS66" s="76"/>
      <c r="GT66" s="76"/>
      <c r="GU66" s="76"/>
      <c r="GV66" s="76"/>
      <c r="GW66" s="76"/>
      <c r="GX66" s="76"/>
      <c r="GY66" s="76"/>
      <c r="GZ66" s="76"/>
      <c r="HA66" s="76"/>
      <c r="HB66" s="76"/>
      <c r="HC66" s="76"/>
      <c r="HD66" s="76"/>
      <c r="HE66" s="76"/>
      <c r="HF66" s="76"/>
      <c r="HG66" s="76"/>
      <c r="HH66" s="76"/>
      <c r="HI66" s="76"/>
      <c r="HJ66" s="76"/>
      <c r="HK66" s="76"/>
      <c r="HL66" s="76"/>
      <c r="HM66" s="76"/>
      <c r="HN66" s="76"/>
      <c r="HO66" s="76"/>
      <c r="HP66" s="76"/>
      <c r="HQ66" s="76"/>
      <c r="HR66" s="76"/>
      <c r="HS66" s="76"/>
      <c r="HT66" s="76"/>
      <c r="HU66" s="76"/>
      <c r="HV66" s="76"/>
      <c r="HW66" s="76"/>
      <c r="HX66" s="76"/>
      <c r="HY66" s="76"/>
      <c r="HZ66" s="76"/>
      <c r="IA66" s="76"/>
      <c r="IB66" s="76"/>
      <c r="IC66" s="76"/>
      <c r="ID66" s="76"/>
      <c r="IE66" s="76"/>
      <c r="IF66" s="76"/>
      <c r="IG66" s="76"/>
      <c r="IH66" s="76"/>
      <c r="II66" s="76"/>
      <c r="IJ66" s="76"/>
      <c r="IK66" s="76"/>
      <c r="IL66" s="76"/>
      <c r="IM66" s="76"/>
      <c r="IN66" s="76"/>
      <c r="IO66" s="76"/>
      <c r="IP66" s="76"/>
      <c r="IQ66" s="76"/>
      <c r="IR66" s="76"/>
      <c r="IS66" s="76"/>
      <c r="IT66" s="76"/>
      <c r="IU66" s="76"/>
      <c r="IV66" s="76"/>
    </row>
    <row r="67" spans="1:256" s="78" customFormat="1" ht="25.5" customHeight="1" x14ac:dyDescent="0.25">
      <c r="A67" s="60" t="s">
        <v>597</v>
      </c>
      <c r="B67" s="84" t="s">
        <v>598</v>
      </c>
      <c r="C67" s="69">
        <v>1282946</v>
      </c>
      <c r="D67" s="69">
        <f>D68</f>
        <v>0</v>
      </c>
      <c r="E67" s="70">
        <f t="shared" ref="E67:E79" si="2">+D67+C67</f>
        <v>1282946</v>
      </c>
      <c r="F67" s="75"/>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7"/>
      <c r="AV67" s="75"/>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76"/>
      <c r="GB67" s="76"/>
      <c r="GC67" s="76"/>
      <c r="GD67" s="76"/>
      <c r="GE67" s="76"/>
      <c r="GF67" s="76"/>
      <c r="GG67" s="76"/>
      <c r="GH67" s="76"/>
      <c r="GI67" s="76"/>
      <c r="GJ67" s="76"/>
      <c r="GK67" s="76"/>
      <c r="GL67" s="76"/>
      <c r="GM67" s="76"/>
      <c r="GN67" s="76"/>
      <c r="GO67" s="76"/>
      <c r="GP67" s="76"/>
      <c r="GQ67" s="76"/>
      <c r="GR67" s="76"/>
      <c r="GS67" s="76"/>
      <c r="GT67" s="76"/>
      <c r="GU67" s="76"/>
      <c r="GV67" s="76"/>
      <c r="GW67" s="76"/>
      <c r="GX67" s="76"/>
      <c r="GY67" s="76"/>
      <c r="GZ67" s="76"/>
      <c r="HA67" s="76"/>
      <c r="HB67" s="76"/>
      <c r="HC67" s="76"/>
      <c r="HD67" s="76"/>
      <c r="HE67" s="76"/>
      <c r="HF67" s="76"/>
      <c r="HG67" s="76"/>
      <c r="HH67" s="76"/>
      <c r="HI67" s="76"/>
      <c r="HJ67" s="76"/>
      <c r="HK67" s="76"/>
      <c r="HL67" s="76"/>
      <c r="HM67" s="76"/>
      <c r="HN67" s="76"/>
      <c r="HO67" s="76"/>
      <c r="HP67" s="76"/>
      <c r="HQ67" s="76"/>
      <c r="HR67" s="76"/>
      <c r="HS67" s="76"/>
      <c r="HT67" s="76"/>
      <c r="HU67" s="76"/>
      <c r="HV67" s="76"/>
      <c r="HW67" s="76"/>
      <c r="HX67" s="76"/>
      <c r="HY67" s="76"/>
      <c r="HZ67" s="76"/>
      <c r="IA67" s="76"/>
      <c r="IB67" s="76"/>
      <c r="IC67" s="76"/>
      <c r="ID67" s="76"/>
      <c r="IE67" s="76"/>
      <c r="IF67" s="76"/>
      <c r="IG67" s="76"/>
      <c r="IH67" s="76"/>
      <c r="II67" s="76"/>
      <c r="IJ67" s="76"/>
      <c r="IK67" s="76"/>
      <c r="IL67" s="76"/>
      <c r="IM67" s="76"/>
      <c r="IN67" s="76"/>
      <c r="IO67" s="76"/>
      <c r="IP67" s="76"/>
      <c r="IQ67" s="76"/>
      <c r="IR67" s="76"/>
      <c r="IS67" s="76"/>
      <c r="IT67" s="76"/>
      <c r="IU67" s="76"/>
      <c r="IV67" s="76"/>
    </row>
    <row r="68" spans="1:256" s="78" customFormat="1" ht="25.5" customHeight="1" x14ac:dyDescent="0.25">
      <c r="A68" s="71" t="s">
        <v>599</v>
      </c>
      <c r="B68" s="72" t="s">
        <v>600</v>
      </c>
      <c r="C68" s="73">
        <v>1282946</v>
      </c>
      <c r="D68" s="73"/>
      <c r="E68" s="74">
        <f t="shared" si="2"/>
        <v>1282946</v>
      </c>
      <c r="F68" s="75"/>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7"/>
      <c r="AV68" s="75"/>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6"/>
      <c r="GB68" s="76"/>
      <c r="GC68" s="76"/>
      <c r="GD68" s="76"/>
      <c r="GE68" s="76"/>
      <c r="GF68" s="76"/>
      <c r="GG68" s="76"/>
      <c r="GH68" s="76"/>
      <c r="GI68" s="76"/>
      <c r="GJ68" s="76"/>
      <c r="GK68" s="76"/>
      <c r="GL68" s="76"/>
      <c r="GM68" s="76"/>
      <c r="GN68" s="76"/>
      <c r="GO68" s="76"/>
      <c r="GP68" s="76"/>
      <c r="GQ68" s="76"/>
      <c r="GR68" s="76"/>
      <c r="GS68" s="76"/>
      <c r="GT68" s="76"/>
      <c r="GU68" s="76"/>
      <c r="GV68" s="76"/>
      <c r="GW68" s="76"/>
      <c r="GX68" s="76"/>
      <c r="GY68" s="76"/>
      <c r="GZ68" s="76"/>
      <c r="HA68" s="76"/>
      <c r="HB68" s="76"/>
      <c r="HC68" s="76"/>
      <c r="HD68" s="76"/>
      <c r="HE68" s="76"/>
      <c r="HF68" s="76"/>
      <c r="HG68" s="76"/>
      <c r="HH68" s="76"/>
      <c r="HI68" s="76"/>
      <c r="HJ68" s="76"/>
      <c r="HK68" s="76"/>
      <c r="HL68" s="76"/>
      <c r="HM68" s="76"/>
      <c r="HN68" s="76"/>
      <c r="HO68" s="76"/>
      <c r="HP68" s="76"/>
      <c r="HQ68" s="76"/>
      <c r="HR68" s="76"/>
      <c r="HS68" s="76"/>
      <c r="HT68" s="76"/>
      <c r="HU68" s="76"/>
      <c r="HV68" s="76"/>
      <c r="HW68" s="76"/>
      <c r="HX68" s="76"/>
      <c r="HY68" s="76"/>
      <c r="HZ68" s="76"/>
      <c r="IA68" s="76"/>
      <c r="IB68" s="76"/>
      <c r="IC68" s="76"/>
      <c r="ID68" s="76"/>
      <c r="IE68" s="76"/>
      <c r="IF68" s="76"/>
      <c r="IG68" s="76"/>
      <c r="IH68" s="76"/>
      <c r="II68" s="76"/>
      <c r="IJ68" s="76"/>
      <c r="IK68" s="76"/>
      <c r="IL68" s="76"/>
      <c r="IM68" s="76"/>
      <c r="IN68" s="76"/>
      <c r="IO68" s="76"/>
      <c r="IP68" s="76"/>
      <c r="IQ68" s="76"/>
      <c r="IR68" s="76"/>
      <c r="IS68" s="76"/>
      <c r="IT68" s="76"/>
      <c r="IU68" s="76"/>
      <c r="IV68" s="76"/>
    </row>
    <row r="69" spans="1:256" s="78" customFormat="1" ht="25.5" customHeight="1" x14ac:dyDescent="0.25">
      <c r="A69" s="60" t="s">
        <v>601</v>
      </c>
      <c r="B69" s="84" t="s">
        <v>602</v>
      </c>
      <c r="C69" s="69">
        <v>2234226</v>
      </c>
      <c r="D69" s="69">
        <f>SUM(D70:D73)</f>
        <v>0</v>
      </c>
      <c r="E69" s="70">
        <f t="shared" si="2"/>
        <v>2234226</v>
      </c>
      <c r="F69" s="75"/>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7"/>
      <c r="AV69" s="75"/>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c r="GP69" s="76"/>
      <c r="GQ69" s="76"/>
      <c r="GR69" s="76"/>
      <c r="GS69" s="76"/>
      <c r="GT69" s="76"/>
      <c r="GU69" s="76"/>
      <c r="GV69" s="76"/>
      <c r="GW69" s="76"/>
      <c r="GX69" s="76"/>
      <c r="GY69" s="76"/>
      <c r="GZ69" s="76"/>
      <c r="HA69" s="76"/>
      <c r="HB69" s="76"/>
      <c r="HC69" s="76"/>
      <c r="HD69" s="76"/>
      <c r="HE69" s="76"/>
      <c r="HF69" s="76"/>
      <c r="HG69" s="76"/>
      <c r="HH69" s="76"/>
      <c r="HI69" s="76"/>
      <c r="HJ69" s="76"/>
      <c r="HK69" s="76"/>
      <c r="HL69" s="76"/>
      <c r="HM69" s="76"/>
      <c r="HN69" s="76"/>
      <c r="HO69" s="76"/>
      <c r="HP69" s="76"/>
      <c r="HQ69" s="76"/>
      <c r="HR69" s="76"/>
      <c r="HS69" s="76"/>
      <c r="HT69" s="76"/>
      <c r="HU69" s="76"/>
      <c r="HV69" s="76"/>
      <c r="HW69" s="76"/>
      <c r="HX69" s="76"/>
      <c r="HY69" s="76"/>
      <c r="HZ69" s="76"/>
      <c r="IA69" s="76"/>
      <c r="IB69" s="76"/>
      <c r="IC69" s="76"/>
      <c r="ID69" s="76"/>
      <c r="IE69" s="76"/>
      <c r="IF69" s="76"/>
      <c r="IG69" s="76"/>
      <c r="IH69" s="76"/>
      <c r="II69" s="76"/>
      <c r="IJ69" s="76"/>
      <c r="IK69" s="76"/>
      <c r="IL69" s="76"/>
      <c r="IM69" s="76"/>
      <c r="IN69" s="76"/>
      <c r="IO69" s="76"/>
      <c r="IP69" s="76"/>
      <c r="IQ69" s="76"/>
      <c r="IR69" s="76"/>
      <c r="IS69" s="76"/>
      <c r="IT69" s="76"/>
      <c r="IU69" s="76"/>
      <c r="IV69" s="76"/>
    </row>
    <row r="70" spans="1:256" s="115" customFormat="1" ht="25.5" customHeight="1" x14ac:dyDescent="0.25">
      <c r="A70" s="71" t="s">
        <v>603</v>
      </c>
      <c r="B70" s="72" t="s">
        <v>604</v>
      </c>
      <c r="C70" s="73">
        <v>366352</v>
      </c>
      <c r="D70" s="73"/>
      <c r="E70" s="74">
        <f t="shared" si="2"/>
        <v>366352</v>
      </c>
      <c r="F70" s="112"/>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4"/>
      <c r="AV70" s="112"/>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c r="CG70" s="113"/>
      <c r="CH70" s="113"/>
      <c r="CI70" s="113"/>
      <c r="CJ70" s="113"/>
      <c r="CK70" s="113"/>
      <c r="CL70" s="113"/>
      <c r="CM70" s="113"/>
      <c r="CN70" s="113"/>
      <c r="CO70" s="113"/>
      <c r="CP70" s="113"/>
      <c r="CQ70" s="113"/>
      <c r="CR70" s="113"/>
      <c r="CS70" s="113"/>
      <c r="CT70" s="113"/>
      <c r="CU70" s="113"/>
      <c r="CV70" s="113"/>
      <c r="CW70" s="113"/>
      <c r="CX70" s="113"/>
      <c r="CY70" s="113"/>
      <c r="CZ70" s="113"/>
      <c r="DA70" s="113"/>
      <c r="DB70" s="113"/>
      <c r="DC70" s="113"/>
      <c r="DD70" s="113"/>
      <c r="DE70" s="113"/>
      <c r="DF70" s="113"/>
      <c r="DG70" s="113"/>
      <c r="DH70" s="113"/>
      <c r="DI70" s="113"/>
      <c r="DJ70" s="113"/>
      <c r="DK70" s="113"/>
      <c r="DL70" s="113"/>
      <c r="DM70" s="113"/>
      <c r="DN70" s="113"/>
      <c r="DO70" s="113"/>
      <c r="DP70" s="113"/>
      <c r="DQ70" s="113"/>
      <c r="DR70" s="113"/>
      <c r="DS70" s="113"/>
      <c r="DT70" s="113"/>
      <c r="DU70" s="113"/>
      <c r="DV70" s="113"/>
      <c r="DW70" s="113"/>
      <c r="DX70" s="113"/>
      <c r="DY70" s="113"/>
      <c r="DZ70" s="113"/>
      <c r="EA70" s="113"/>
      <c r="EB70" s="113"/>
      <c r="EC70" s="113"/>
      <c r="ED70" s="113"/>
      <c r="EE70" s="113"/>
      <c r="EF70" s="113"/>
      <c r="EG70" s="113"/>
      <c r="EH70" s="113"/>
      <c r="EI70" s="113"/>
      <c r="EJ70" s="113"/>
      <c r="EK70" s="113"/>
      <c r="EL70" s="113"/>
      <c r="EM70" s="113"/>
      <c r="EN70" s="113"/>
      <c r="EO70" s="113"/>
      <c r="EP70" s="113"/>
      <c r="EQ70" s="113"/>
      <c r="ER70" s="113"/>
      <c r="ES70" s="113"/>
      <c r="ET70" s="113"/>
      <c r="EU70" s="113"/>
      <c r="EV70" s="113"/>
      <c r="EW70" s="113"/>
      <c r="EX70" s="113"/>
      <c r="EY70" s="113"/>
      <c r="EZ70" s="113"/>
      <c r="FA70" s="113"/>
      <c r="FB70" s="113"/>
      <c r="FC70" s="113"/>
      <c r="FD70" s="113"/>
      <c r="FE70" s="113"/>
      <c r="FF70" s="113"/>
      <c r="FG70" s="113"/>
      <c r="FH70" s="113"/>
      <c r="FI70" s="113"/>
      <c r="FJ70" s="113"/>
      <c r="FK70" s="113"/>
      <c r="FL70" s="113"/>
      <c r="FM70" s="113"/>
      <c r="FN70" s="113"/>
      <c r="FO70" s="113"/>
      <c r="FP70" s="113"/>
      <c r="FQ70" s="113"/>
      <c r="FR70" s="113"/>
      <c r="FS70" s="113"/>
      <c r="FT70" s="113"/>
      <c r="FU70" s="113"/>
      <c r="FV70" s="113"/>
      <c r="FW70" s="113"/>
      <c r="FX70" s="113"/>
      <c r="FY70" s="113"/>
      <c r="FZ70" s="113"/>
      <c r="GA70" s="113"/>
      <c r="GB70" s="113"/>
      <c r="GC70" s="113"/>
      <c r="GD70" s="113"/>
      <c r="GE70" s="113"/>
      <c r="GF70" s="113"/>
      <c r="GG70" s="113"/>
      <c r="GH70" s="113"/>
      <c r="GI70" s="113"/>
      <c r="GJ70" s="113"/>
      <c r="GK70" s="113"/>
      <c r="GL70" s="113"/>
      <c r="GM70" s="113"/>
      <c r="GN70" s="113"/>
      <c r="GO70" s="113"/>
      <c r="GP70" s="113"/>
      <c r="GQ70" s="113"/>
      <c r="GR70" s="113"/>
      <c r="GS70" s="113"/>
      <c r="GT70" s="113"/>
      <c r="GU70" s="113"/>
      <c r="GV70" s="113"/>
      <c r="GW70" s="113"/>
      <c r="GX70" s="113"/>
      <c r="GY70" s="113"/>
      <c r="GZ70" s="113"/>
      <c r="HA70" s="113"/>
      <c r="HB70" s="113"/>
      <c r="HC70" s="113"/>
      <c r="HD70" s="113"/>
      <c r="HE70" s="113"/>
      <c r="HF70" s="113"/>
      <c r="HG70" s="113"/>
      <c r="HH70" s="113"/>
      <c r="HI70" s="113"/>
      <c r="HJ70" s="113"/>
      <c r="HK70" s="113"/>
      <c r="HL70" s="113"/>
      <c r="HM70" s="113"/>
      <c r="HN70" s="113"/>
      <c r="HO70" s="113"/>
      <c r="HP70" s="113"/>
      <c r="HQ70" s="113"/>
      <c r="HR70" s="113"/>
      <c r="HS70" s="113"/>
      <c r="HT70" s="113"/>
      <c r="HU70" s="113"/>
      <c r="HV70" s="113"/>
      <c r="HW70" s="113"/>
      <c r="HX70" s="113"/>
      <c r="HY70" s="113"/>
      <c r="HZ70" s="113"/>
      <c r="IA70" s="113"/>
      <c r="IB70" s="113"/>
      <c r="IC70" s="113"/>
      <c r="ID70" s="113"/>
      <c r="IE70" s="113"/>
      <c r="IF70" s="113"/>
      <c r="IG70" s="113"/>
      <c r="IH70" s="113"/>
      <c r="II70" s="113"/>
      <c r="IJ70" s="113"/>
      <c r="IK70" s="113"/>
      <c r="IL70" s="113"/>
      <c r="IM70" s="113"/>
      <c r="IN70" s="113"/>
      <c r="IO70" s="113"/>
      <c r="IP70" s="113"/>
      <c r="IQ70" s="113"/>
      <c r="IR70" s="113"/>
      <c r="IS70" s="113"/>
      <c r="IT70" s="113"/>
      <c r="IU70" s="113"/>
      <c r="IV70" s="113"/>
    </row>
    <row r="71" spans="1:256" s="115" customFormat="1" ht="25.5" customHeight="1" x14ac:dyDescent="0.25">
      <c r="A71" s="71" t="s">
        <v>605</v>
      </c>
      <c r="B71" s="116" t="s">
        <v>606</v>
      </c>
      <c r="C71" s="73">
        <v>1853261</v>
      </c>
      <c r="D71" s="73"/>
      <c r="E71" s="74">
        <f t="shared" si="2"/>
        <v>1853261</v>
      </c>
      <c r="F71" s="112"/>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4"/>
      <c r="AV71" s="112"/>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3"/>
      <c r="CN71" s="113"/>
      <c r="CO71" s="113"/>
      <c r="CP71" s="113"/>
      <c r="CQ71" s="113"/>
      <c r="CR71" s="113"/>
      <c r="CS71" s="113"/>
      <c r="CT71" s="113"/>
      <c r="CU71" s="113"/>
      <c r="CV71" s="113"/>
      <c r="CW71" s="113"/>
      <c r="CX71" s="113"/>
      <c r="CY71" s="113"/>
      <c r="CZ71" s="113"/>
      <c r="DA71" s="113"/>
      <c r="DB71" s="113"/>
      <c r="DC71" s="113"/>
      <c r="DD71" s="113"/>
      <c r="DE71" s="113"/>
      <c r="DF71" s="113"/>
      <c r="DG71" s="113"/>
      <c r="DH71" s="113"/>
      <c r="DI71" s="113"/>
      <c r="DJ71" s="113"/>
      <c r="DK71" s="113"/>
      <c r="DL71" s="113"/>
      <c r="DM71" s="113"/>
      <c r="DN71" s="113"/>
      <c r="DO71" s="113"/>
      <c r="DP71" s="113"/>
      <c r="DQ71" s="113"/>
      <c r="DR71" s="113"/>
      <c r="DS71" s="113"/>
      <c r="DT71" s="113"/>
      <c r="DU71" s="113"/>
      <c r="DV71" s="113"/>
      <c r="DW71" s="113"/>
      <c r="DX71" s="113"/>
      <c r="DY71" s="113"/>
      <c r="DZ71" s="113"/>
      <c r="EA71" s="113"/>
      <c r="EB71" s="113"/>
      <c r="EC71" s="113"/>
      <c r="ED71" s="113"/>
      <c r="EE71" s="113"/>
      <c r="EF71" s="113"/>
      <c r="EG71" s="113"/>
      <c r="EH71" s="113"/>
      <c r="EI71" s="113"/>
      <c r="EJ71" s="113"/>
      <c r="EK71" s="113"/>
      <c r="EL71" s="113"/>
      <c r="EM71" s="113"/>
      <c r="EN71" s="113"/>
      <c r="EO71" s="113"/>
      <c r="EP71" s="113"/>
      <c r="EQ71" s="113"/>
      <c r="ER71" s="113"/>
      <c r="ES71" s="113"/>
      <c r="ET71" s="113"/>
      <c r="EU71" s="113"/>
      <c r="EV71" s="113"/>
      <c r="EW71" s="113"/>
      <c r="EX71" s="113"/>
      <c r="EY71" s="113"/>
      <c r="EZ71" s="113"/>
      <c r="FA71" s="113"/>
      <c r="FB71" s="113"/>
      <c r="FC71" s="113"/>
      <c r="FD71" s="113"/>
      <c r="FE71" s="113"/>
      <c r="FF71" s="113"/>
      <c r="FG71" s="113"/>
      <c r="FH71" s="113"/>
      <c r="FI71" s="113"/>
      <c r="FJ71" s="113"/>
      <c r="FK71" s="113"/>
      <c r="FL71" s="113"/>
      <c r="FM71" s="113"/>
      <c r="FN71" s="113"/>
      <c r="FO71" s="113"/>
      <c r="FP71" s="113"/>
      <c r="FQ71" s="113"/>
      <c r="FR71" s="113"/>
      <c r="FS71" s="113"/>
      <c r="FT71" s="113"/>
      <c r="FU71" s="113"/>
      <c r="FV71" s="113"/>
      <c r="FW71" s="113"/>
      <c r="FX71" s="113"/>
      <c r="FY71" s="113"/>
      <c r="FZ71" s="113"/>
      <c r="GA71" s="113"/>
      <c r="GB71" s="113"/>
      <c r="GC71" s="113"/>
      <c r="GD71" s="113"/>
      <c r="GE71" s="113"/>
      <c r="GF71" s="113"/>
      <c r="GG71" s="113"/>
      <c r="GH71" s="113"/>
      <c r="GI71" s="113"/>
      <c r="GJ71" s="113"/>
      <c r="GK71" s="113"/>
      <c r="GL71" s="113"/>
      <c r="GM71" s="113"/>
      <c r="GN71" s="113"/>
      <c r="GO71" s="113"/>
      <c r="GP71" s="113"/>
      <c r="GQ71" s="113"/>
      <c r="GR71" s="113"/>
      <c r="GS71" s="113"/>
      <c r="GT71" s="113"/>
      <c r="GU71" s="113"/>
      <c r="GV71" s="113"/>
      <c r="GW71" s="113"/>
      <c r="GX71" s="113"/>
      <c r="GY71" s="113"/>
      <c r="GZ71" s="113"/>
      <c r="HA71" s="113"/>
      <c r="HB71" s="113"/>
      <c r="HC71" s="113"/>
      <c r="HD71" s="113"/>
      <c r="HE71" s="113"/>
      <c r="HF71" s="113"/>
      <c r="HG71" s="113"/>
      <c r="HH71" s="113"/>
      <c r="HI71" s="113"/>
      <c r="HJ71" s="113"/>
      <c r="HK71" s="113"/>
      <c r="HL71" s="113"/>
      <c r="HM71" s="113"/>
      <c r="HN71" s="113"/>
      <c r="HO71" s="113"/>
      <c r="HP71" s="113"/>
      <c r="HQ71" s="113"/>
      <c r="HR71" s="113"/>
      <c r="HS71" s="113"/>
      <c r="HT71" s="113"/>
      <c r="HU71" s="113"/>
      <c r="HV71" s="113"/>
      <c r="HW71" s="113"/>
      <c r="HX71" s="113"/>
      <c r="HY71" s="113"/>
      <c r="HZ71" s="113"/>
      <c r="IA71" s="113"/>
      <c r="IB71" s="113"/>
      <c r="IC71" s="113"/>
      <c r="ID71" s="113"/>
      <c r="IE71" s="113"/>
      <c r="IF71" s="113"/>
      <c r="IG71" s="113"/>
      <c r="IH71" s="113"/>
      <c r="II71" s="113"/>
      <c r="IJ71" s="113"/>
      <c r="IK71" s="113"/>
      <c r="IL71" s="113"/>
      <c r="IM71" s="113"/>
      <c r="IN71" s="113"/>
      <c r="IO71" s="113"/>
      <c r="IP71" s="113"/>
      <c r="IQ71" s="113"/>
      <c r="IR71" s="113"/>
      <c r="IS71" s="113"/>
      <c r="IT71" s="113"/>
      <c r="IU71" s="113"/>
      <c r="IV71" s="113"/>
    </row>
    <row r="72" spans="1:256" s="115" customFormat="1" ht="25.5" customHeight="1" x14ac:dyDescent="0.25">
      <c r="A72" s="71" t="s">
        <v>607</v>
      </c>
      <c r="B72" s="72" t="s">
        <v>608</v>
      </c>
      <c r="C72" s="109">
        <v>0</v>
      </c>
      <c r="D72" s="109"/>
      <c r="E72" s="74">
        <f t="shared" si="2"/>
        <v>0</v>
      </c>
      <c r="F72" s="112"/>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4"/>
      <c r="AV72" s="112"/>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c r="CN72" s="113"/>
      <c r="CO72" s="113"/>
      <c r="CP72" s="113"/>
      <c r="CQ72" s="113"/>
      <c r="CR72" s="113"/>
      <c r="CS72" s="113"/>
      <c r="CT72" s="113"/>
      <c r="CU72" s="113"/>
      <c r="CV72" s="113"/>
      <c r="CW72" s="113"/>
      <c r="CX72" s="113"/>
      <c r="CY72" s="113"/>
      <c r="CZ72" s="113"/>
      <c r="DA72" s="113"/>
      <c r="DB72" s="113"/>
      <c r="DC72" s="113"/>
      <c r="DD72" s="113"/>
      <c r="DE72" s="113"/>
      <c r="DF72" s="113"/>
      <c r="DG72" s="113"/>
      <c r="DH72" s="113"/>
      <c r="DI72" s="113"/>
      <c r="DJ72" s="113"/>
      <c r="DK72" s="113"/>
      <c r="DL72" s="113"/>
      <c r="DM72" s="113"/>
      <c r="DN72" s="113"/>
      <c r="DO72" s="113"/>
      <c r="DP72" s="113"/>
      <c r="DQ72" s="113"/>
      <c r="DR72" s="113"/>
      <c r="DS72" s="113"/>
      <c r="DT72" s="113"/>
      <c r="DU72" s="113"/>
      <c r="DV72" s="113"/>
      <c r="DW72" s="113"/>
      <c r="DX72" s="113"/>
      <c r="DY72" s="113"/>
      <c r="DZ72" s="113"/>
      <c r="EA72" s="113"/>
      <c r="EB72" s="113"/>
      <c r="EC72" s="113"/>
      <c r="ED72" s="113"/>
      <c r="EE72" s="113"/>
      <c r="EF72" s="113"/>
      <c r="EG72" s="113"/>
      <c r="EH72" s="113"/>
      <c r="EI72" s="113"/>
      <c r="EJ72" s="113"/>
      <c r="EK72" s="113"/>
      <c r="EL72" s="113"/>
      <c r="EM72" s="113"/>
      <c r="EN72" s="113"/>
      <c r="EO72" s="113"/>
      <c r="EP72" s="113"/>
      <c r="EQ72" s="113"/>
      <c r="ER72" s="113"/>
      <c r="ES72" s="113"/>
      <c r="ET72" s="113"/>
      <c r="EU72" s="113"/>
      <c r="EV72" s="113"/>
      <c r="EW72" s="113"/>
      <c r="EX72" s="113"/>
      <c r="EY72" s="113"/>
      <c r="EZ72" s="113"/>
      <c r="FA72" s="113"/>
      <c r="FB72" s="113"/>
      <c r="FC72" s="113"/>
      <c r="FD72" s="113"/>
      <c r="FE72" s="113"/>
      <c r="FF72" s="113"/>
      <c r="FG72" s="113"/>
      <c r="FH72" s="113"/>
      <c r="FI72" s="113"/>
      <c r="FJ72" s="113"/>
      <c r="FK72" s="113"/>
      <c r="FL72" s="113"/>
      <c r="FM72" s="113"/>
      <c r="FN72" s="113"/>
      <c r="FO72" s="113"/>
      <c r="FP72" s="113"/>
      <c r="FQ72" s="113"/>
      <c r="FR72" s="113"/>
      <c r="FS72" s="113"/>
      <c r="FT72" s="113"/>
      <c r="FU72" s="113"/>
      <c r="FV72" s="113"/>
      <c r="FW72" s="113"/>
      <c r="FX72" s="113"/>
      <c r="FY72" s="113"/>
      <c r="FZ72" s="113"/>
      <c r="GA72" s="113"/>
      <c r="GB72" s="113"/>
      <c r="GC72" s="113"/>
      <c r="GD72" s="113"/>
      <c r="GE72" s="113"/>
      <c r="GF72" s="113"/>
      <c r="GG72" s="113"/>
      <c r="GH72" s="113"/>
      <c r="GI72" s="113"/>
      <c r="GJ72" s="113"/>
      <c r="GK72" s="113"/>
      <c r="GL72" s="113"/>
      <c r="GM72" s="113"/>
      <c r="GN72" s="113"/>
      <c r="GO72" s="113"/>
      <c r="GP72" s="113"/>
      <c r="GQ72" s="113"/>
      <c r="GR72" s="113"/>
      <c r="GS72" s="113"/>
      <c r="GT72" s="113"/>
      <c r="GU72" s="113"/>
      <c r="GV72" s="113"/>
      <c r="GW72" s="113"/>
      <c r="GX72" s="113"/>
      <c r="GY72" s="113"/>
      <c r="GZ72" s="113"/>
      <c r="HA72" s="113"/>
      <c r="HB72" s="113"/>
      <c r="HC72" s="113"/>
      <c r="HD72" s="113"/>
      <c r="HE72" s="113"/>
      <c r="HF72" s="113"/>
      <c r="HG72" s="113"/>
      <c r="HH72" s="113"/>
      <c r="HI72" s="113"/>
      <c r="HJ72" s="113"/>
      <c r="HK72" s="113"/>
      <c r="HL72" s="113"/>
      <c r="HM72" s="113"/>
      <c r="HN72" s="113"/>
      <c r="HO72" s="113"/>
      <c r="HP72" s="113"/>
      <c r="HQ72" s="113"/>
      <c r="HR72" s="113"/>
      <c r="HS72" s="113"/>
      <c r="HT72" s="113"/>
      <c r="HU72" s="113"/>
      <c r="HV72" s="113"/>
      <c r="HW72" s="113"/>
      <c r="HX72" s="113"/>
      <c r="HY72" s="113"/>
      <c r="HZ72" s="113"/>
      <c r="IA72" s="113"/>
      <c r="IB72" s="113"/>
      <c r="IC72" s="113"/>
      <c r="ID72" s="113"/>
      <c r="IE72" s="113"/>
      <c r="IF72" s="113"/>
      <c r="IG72" s="113"/>
      <c r="IH72" s="113"/>
      <c r="II72" s="113"/>
      <c r="IJ72" s="113"/>
      <c r="IK72" s="113"/>
      <c r="IL72" s="113"/>
      <c r="IM72" s="113"/>
      <c r="IN72" s="113"/>
      <c r="IO72" s="113"/>
      <c r="IP72" s="113"/>
      <c r="IQ72" s="113"/>
      <c r="IR72" s="113"/>
      <c r="IS72" s="113"/>
      <c r="IT72" s="113"/>
      <c r="IU72" s="113"/>
      <c r="IV72" s="113"/>
    </row>
    <row r="73" spans="1:256" s="115" customFormat="1" ht="25.5" customHeight="1" x14ac:dyDescent="0.25">
      <c r="A73" s="71" t="s">
        <v>609</v>
      </c>
      <c r="B73" s="72" t="s">
        <v>610</v>
      </c>
      <c r="C73" s="73">
        <v>14613</v>
      </c>
      <c r="D73" s="73"/>
      <c r="E73" s="74">
        <f t="shared" si="2"/>
        <v>14613</v>
      </c>
      <c r="F73" s="112"/>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4"/>
      <c r="AV73" s="112"/>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c r="DK73" s="113"/>
      <c r="DL73" s="113"/>
      <c r="DM73" s="113"/>
      <c r="DN73" s="113"/>
      <c r="DO73" s="113"/>
      <c r="DP73" s="113"/>
      <c r="DQ73" s="113"/>
      <c r="DR73" s="113"/>
      <c r="DS73" s="113"/>
      <c r="DT73" s="113"/>
      <c r="DU73" s="113"/>
      <c r="DV73" s="113"/>
      <c r="DW73" s="113"/>
      <c r="DX73" s="113"/>
      <c r="DY73" s="113"/>
      <c r="DZ73" s="113"/>
      <c r="EA73" s="113"/>
      <c r="EB73" s="113"/>
      <c r="EC73" s="113"/>
      <c r="ED73" s="113"/>
      <c r="EE73" s="113"/>
      <c r="EF73" s="113"/>
      <c r="EG73" s="113"/>
      <c r="EH73" s="113"/>
      <c r="EI73" s="113"/>
      <c r="EJ73" s="113"/>
      <c r="EK73" s="113"/>
      <c r="EL73" s="113"/>
      <c r="EM73" s="113"/>
      <c r="EN73" s="113"/>
      <c r="EO73" s="113"/>
      <c r="EP73" s="113"/>
      <c r="EQ73" s="113"/>
      <c r="ER73" s="113"/>
      <c r="ES73" s="113"/>
      <c r="ET73" s="113"/>
      <c r="EU73" s="113"/>
      <c r="EV73" s="113"/>
      <c r="EW73" s="113"/>
      <c r="EX73" s="113"/>
      <c r="EY73" s="113"/>
      <c r="EZ73" s="113"/>
      <c r="FA73" s="113"/>
      <c r="FB73" s="113"/>
      <c r="FC73" s="113"/>
      <c r="FD73" s="113"/>
      <c r="FE73" s="113"/>
      <c r="FF73" s="113"/>
      <c r="FG73" s="113"/>
      <c r="FH73" s="113"/>
      <c r="FI73" s="113"/>
      <c r="FJ73" s="113"/>
      <c r="FK73" s="113"/>
      <c r="FL73" s="113"/>
      <c r="FM73" s="113"/>
      <c r="FN73" s="113"/>
      <c r="FO73" s="113"/>
      <c r="FP73" s="113"/>
      <c r="FQ73" s="113"/>
      <c r="FR73" s="113"/>
      <c r="FS73" s="113"/>
      <c r="FT73" s="113"/>
      <c r="FU73" s="113"/>
      <c r="FV73" s="113"/>
      <c r="FW73" s="113"/>
      <c r="FX73" s="113"/>
      <c r="FY73" s="113"/>
      <c r="FZ73" s="113"/>
      <c r="GA73" s="113"/>
      <c r="GB73" s="113"/>
      <c r="GC73" s="113"/>
      <c r="GD73" s="113"/>
      <c r="GE73" s="113"/>
      <c r="GF73" s="113"/>
      <c r="GG73" s="113"/>
      <c r="GH73" s="113"/>
      <c r="GI73" s="113"/>
      <c r="GJ73" s="113"/>
      <c r="GK73" s="113"/>
      <c r="GL73" s="113"/>
      <c r="GM73" s="113"/>
      <c r="GN73" s="113"/>
      <c r="GO73" s="113"/>
      <c r="GP73" s="113"/>
      <c r="GQ73" s="113"/>
      <c r="GR73" s="113"/>
      <c r="GS73" s="113"/>
      <c r="GT73" s="113"/>
      <c r="GU73" s="113"/>
      <c r="GV73" s="113"/>
      <c r="GW73" s="113"/>
      <c r="GX73" s="113"/>
      <c r="GY73" s="113"/>
      <c r="GZ73" s="113"/>
      <c r="HA73" s="113"/>
      <c r="HB73" s="113"/>
      <c r="HC73" s="113"/>
      <c r="HD73" s="113"/>
      <c r="HE73" s="113"/>
      <c r="HF73" s="113"/>
      <c r="HG73" s="113"/>
      <c r="HH73" s="113"/>
      <c r="HI73" s="113"/>
      <c r="HJ73" s="113"/>
      <c r="HK73" s="113"/>
      <c r="HL73" s="113"/>
      <c r="HM73" s="113"/>
      <c r="HN73" s="113"/>
      <c r="HO73" s="113"/>
      <c r="HP73" s="113"/>
      <c r="HQ73" s="113"/>
      <c r="HR73" s="113"/>
      <c r="HS73" s="113"/>
      <c r="HT73" s="113"/>
      <c r="HU73" s="113"/>
      <c r="HV73" s="113"/>
      <c r="HW73" s="113"/>
      <c r="HX73" s="113"/>
      <c r="HY73" s="113"/>
      <c r="HZ73" s="113"/>
      <c r="IA73" s="113"/>
      <c r="IB73" s="113"/>
      <c r="IC73" s="113"/>
      <c r="ID73" s="113"/>
      <c r="IE73" s="113"/>
      <c r="IF73" s="113"/>
      <c r="IG73" s="113"/>
      <c r="IH73" s="113"/>
      <c r="II73" s="113"/>
      <c r="IJ73" s="113"/>
      <c r="IK73" s="113"/>
      <c r="IL73" s="113"/>
      <c r="IM73" s="113"/>
      <c r="IN73" s="113"/>
      <c r="IO73" s="113"/>
      <c r="IP73" s="113"/>
      <c r="IQ73" s="113"/>
      <c r="IR73" s="113"/>
      <c r="IS73" s="113"/>
      <c r="IT73" s="113"/>
      <c r="IU73" s="113"/>
      <c r="IV73" s="113"/>
    </row>
    <row r="74" spans="1:256" s="78" customFormat="1" ht="35.25" customHeight="1" x14ac:dyDescent="0.25">
      <c r="A74" s="60" t="s">
        <v>611</v>
      </c>
      <c r="B74" s="117" t="s">
        <v>612</v>
      </c>
      <c r="C74" s="69">
        <v>479261</v>
      </c>
      <c r="D74" s="69">
        <f>SUM(D75:D79)</f>
        <v>0</v>
      </c>
      <c r="E74" s="70">
        <f t="shared" si="2"/>
        <v>479261</v>
      </c>
      <c r="F74" s="75"/>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7"/>
      <c r="AV74" s="75"/>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c r="HJ74" s="76"/>
      <c r="HK74" s="76"/>
      <c r="HL74" s="76"/>
      <c r="HM74" s="76"/>
      <c r="HN74" s="76"/>
      <c r="HO74" s="76"/>
      <c r="HP74" s="76"/>
      <c r="HQ74" s="76"/>
      <c r="HR74" s="76"/>
      <c r="HS74" s="76"/>
      <c r="HT74" s="76"/>
      <c r="HU74" s="76"/>
      <c r="HV74" s="76"/>
      <c r="HW74" s="76"/>
      <c r="HX74" s="76"/>
      <c r="HY74" s="76"/>
      <c r="HZ74" s="76"/>
      <c r="IA74" s="76"/>
      <c r="IB74" s="76"/>
      <c r="IC74" s="76"/>
      <c r="ID74" s="76"/>
      <c r="IE74" s="76"/>
      <c r="IF74" s="76"/>
      <c r="IG74" s="76"/>
      <c r="IH74" s="76"/>
      <c r="II74" s="76"/>
      <c r="IJ74" s="76"/>
      <c r="IK74" s="76"/>
      <c r="IL74" s="76"/>
      <c r="IM74" s="76"/>
      <c r="IN74" s="76"/>
      <c r="IO74" s="76"/>
      <c r="IP74" s="76"/>
      <c r="IQ74" s="76"/>
      <c r="IR74" s="76"/>
      <c r="IS74" s="76"/>
      <c r="IT74" s="76"/>
      <c r="IU74" s="76"/>
      <c r="IV74" s="76"/>
    </row>
    <row r="75" spans="1:256" s="121" customFormat="1" ht="25.5" customHeight="1" x14ac:dyDescent="0.25">
      <c r="A75" s="71" t="s">
        <v>613</v>
      </c>
      <c r="B75" s="72" t="s">
        <v>614</v>
      </c>
      <c r="C75" s="73">
        <v>479261</v>
      </c>
      <c r="D75" s="73"/>
      <c r="E75" s="74">
        <f t="shared" si="2"/>
        <v>479261</v>
      </c>
      <c r="F75" s="118"/>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20"/>
      <c r="AV75" s="118"/>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BS75" s="119"/>
      <c r="BT75" s="119"/>
      <c r="BU75" s="119"/>
      <c r="BV75" s="119"/>
      <c r="BW75" s="119"/>
      <c r="BX75" s="119"/>
      <c r="BY75" s="119"/>
      <c r="BZ75" s="119"/>
      <c r="CA75" s="119"/>
      <c r="CB75" s="119"/>
      <c r="CC75" s="119"/>
      <c r="CD75" s="119"/>
      <c r="CE75" s="119"/>
      <c r="CF75" s="119"/>
      <c r="CG75" s="119"/>
      <c r="CH75" s="119"/>
      <c r="CI75" s="119"/>
      <c r="CJ75" s="119"/>
      <c r="CK75" s="119"/>
      <c r="CL75" s="119"/>
      <c r="CM75" s="119"/>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c r="FC75" s="119"/>
      <c r="FD75" s="119"/>
      <c r="FE75" s="119"/>
      <c r="FF75" s="119"/>
      <c r="FG75" s="119"/>
      <c r="FH75" s="119"/>
      <c r="FI75" s="119"/>
      <c r="FJ75" s="119"/>
      <c r="FK75" s="119"/>
      <c r="FL75" s="119"/>
      <c r="FM75" s="119"/>
      <c r="FN75" s="119"/>
      <c r="FO75" s="119"/>
      <c r="FP75" s="119"/>
      <c r="FQ75" s="119"/>
      <c r="FR75" s="119"/>
      <c r="FS75" s="119"/>
      <c r="FT75" s="119"/>
      <c r="FU75" s="119"/>
      <c r="FV75" s="119"/>
      <c r="FW75" s="119"/>
      <c r="FX75" s="119"/>
      <c r="FY75" s="119"/>
      <c r="FZ75" s="119"/>
      <c r="GA75" s="119"/>
      <c r="GB75" s="119"/>
      <c r="GC75" s="119"/>
      <c r="GD75" s="119"/>
      <c r="GE75" s="119"/>
      <c r="GF75" s="119"/>
      <c r="GG75" s="119"/>
      <c r="GH75" s="119"/>
      <c r="GI75" s="119"/>
      <c r="GJ75" s="119"/>
      <c r="GK75" s="119"/>
      <c r="GL75" s="119"/>
      <c r="GM75" s="119"/>
      <c r="GN75" s="119"/>
      <c r="GO75" s="119"/>
      <c r="GP75" s="119"/>
      <c r="GQ75" s="119"/>
      <c r="GR75" s="119"/>
      <c r="GS75" s="119"/>
      <c r="GT75" s="119"/>
      <c r="GU75" s="119"/>
      <c r="GV75" s="119"/>
      <c r="GW75" s="119"/>
      <c r="GX75" s="119"/>
      <c r="GY75" s="119"/>
      <c r="GZ75" s="119"/>
      <c r="HA75" s="119"/>
      <c r="HB75" s="119"/>
      <c r="HC75" s="119"/>
      <c r="HD75" s="119"/>
      <c r="HE75" s="119"/>
      <c r="HF75" s="119"/>
      <c r="HG75" s="119"/>
      <c r="HH75" s="119"/>
      <c r="HI75" s="119"/>
      <c r="HJ75" s="119"/>
      <c r="HK75" s="119"/>
      <c r="HL75" s="119"/>
      <c r="HM75" s="119"/>
      <c r="HN75" s="119"/>
      <c r="HO75" s="119"/>
      <c r="HP75" s="119"/>
      <c r="HQ75" s="119"/>
      <c r="HR75" s="119"/>
      <c r="HS75" s="119"/>
      <c r="HT75" s="119"/>
      <c r="HU75" s="119"/>
      <c r="HV75" s="119"/>
      <c r="HW75" s="119"/>
      <c r="HX75" s="119"/>
      <c r="HY75" s="119"/>
      <c r="HZ75" s="119"/>
      <c r="IA75" s="119"/>
      <c r="IB75" s="119"/>
      <c r="IC75" s="119"/>
      <c r="ID75" s="119"/>
      <c r="IE75" s="119"/>
      <c r="IF75" s="119"/>
      <c r="IG75" s="119"/>
      <c r="IH75" s="119"/>
      <c r="II75" s="119"/>
      <c r="IJ75" s="119"/>
      <c r="IK75" s="119"/>
      <c r="IL75" s="119"/>
      <c r="IM75" s="119"/>
      <c r="IN75" s="119"/>
      <c r="IO75" s="119"/>
      <c r="IP75" s="119"/>
      <c r="IQ75" s="119"/>
      <c r="IR75" s="119"/>
      <c r="IS75" s="119"/>
      <c r="IT75" s="119"/>
      <c r="IU75" s="119"/>
      <c r="IV75" s="119"/>
    </row>
    <row r="76" spans="1:256" s="121" customFormat="1" ht="25.5" customHeight="1" x14ac:dyDescent="0.25">
      <c r="A76" s="71" t="s">
        <v>615</v>
      </c>
      <c r="B76" s="72" t="s">
        <v>616</v>
      </c>
      <c r="C76" s="109">
        <v>0</v>
      </c>
      <c r="D76" s="109"/>
      <c r="E76" s="74">
        <f t="shared" si="2"/>
        <v>0</v>
      </c>
      <c r="F76" s="118"/>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20"/>
      <c r="AV76" s="118"/>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19"/>
      <c r="CG76" s="119"/>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19"/>
      <c r="GD76" s="119"/>
      <c r="GE76" s="119"/>
      <c r="GF76" s="119"/>
      <c r="GG76" s="119"/>
      <c r="GH76" s="119"/>
      <c r="GI76" s="119"/>
      <c r="GJ76" s="119"/>
      <c r="GK76" s="119"/>
      <c r="GL76" s="119"/>
      <c r="GM76" s="119"/>
      <c r="GN76" s="119"/>
      <c r="GO76" s="119"/>
      <c r="GP76" s="119"/>
      <c r="GQ76" s="119"/>
      <c r="GR76" s="119"/>
      <c r="GS76" s="119"/>
      <c r="GT76" s="119"/>
      <c r="GU76" s="119"/>
      <c r="GV76" s="119"/>
      <c r="GW76" s="119"/>
      <c r="GX76" s="119"/>
      <c r="GY76" s="119"/>
      <c r="GZ76" s="119"/>
      <c r="HA76" s="119"/>
      <c r="HB76" s="119"/>
      <c r="HC76" s="119"/>
      <c r="HD76" s="119"/>
      <c r="HE76" s="119"/>
      <c r="HF76" s="119"/>
      <c r="HG76" s="119"/>
      <c r="HH76" s="119"/>
      <c r="HI76" s="119"/>
      <c r="HJ76" s="119"/>
      <c r="HK76" s="119"/>
      <c r="HL76" s="119"/>
      <c r="HM76" s="119"/>
      <c r="HN76" s="119"/>
      <c r="HO76" s="119"/>
      <c r="HP76" s="119"/>
      <c r="HQ76" s="119"/>
      <c r="HR76" s="119"/>
      <c r="HS76" s="119"/>
      <c r="HT76" s="119"/>
      <c r="HU76" s="119"/>
      <c r="HV76" s="119"/>
      <c r="HW76" s="119"/>
      <c r="HX76" s="119"/>
      <c r="HY76" s="119"/>
      <c r="HZ76" s="119"/>
      <c r="IA76" s="119"/>
      <c r="IB76" s="119"/>
      <c r="IC76" s="119"/>
      <c r="ID76" s="119"/>
      <c r="IE76" s="119"/>
      <c r="IF76" s="119"/>
      <c r="IG76" s="119"/>
      <c r="IH76" s="119"/>
      <c r="II76" s="119"/>
      <c r="IJ76" s="119"/>
      <c r="IK76" s="119"/>
      <c r="IL76" s="119"/>
      <c r="IM76" s="119"/>
      <c r="IN76" s="119"/>
      <c r="IO76" s="119"/>
      <c r="IP76" s="119"/>
      <c r="IQ76" s="119"/>
      <c r="IR76" s="119"/>
      <c r="IS76" s="119"/>
      <c r="IT76" s="119"/>
      <c r="IU76" s="119"/>
      <c r="IV76" s="119"/>
    </row>
    <row r="77" spans="1:256" s="121" customFormat="1" ht="25.5" customHeight="1" x14ac:dyDescent="0.25">
      <c r="A77" s="71" t="s">
        <v>617</v>
      </c>
      <c r="B77" s="72" t="s">
        <v>618</v>
      </c>
      <c r="C77" s="109">
        <v>0</v>
      </c>
      <c r="D77" s="109"/>
      <c r="E77" s="74">
        <f t="shared" si="2"/>
        <v>0</v>
      </c>
      <c r="F77" s="118"/>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20"/>
      <c r="AV77" s="118"/>
      <c r="AW77" s="119"/>
      <c r="AX77" s="119"/>
      <c r="AY77" s="119"/>
      <c r="AZ77" s="119"/>
      <c r="BA77" s="119"/>
      <c r="BB77" s="119"/>
      <c r="BC77" s="119"/>
      <c r="BD77" s="119"/>
      <c r="BE77" s="119"/>
      <c r="BF77" s="119"/>
      <c r="BG77" s="119"/>
      <c r="BH77" s="119"/>
      <c r="BI77" s="119"/>
      <c r="BJ77" s="119"/>
      <c r="BK77" s="119"/>
      <c r="BL77" s="119"/>
      <c r="BM77" s="119"/>
      <c r="BN77" s="119"/>
      <c r="BO77" s="119"/>
      <c r="BP77" s="119"/>
      <c r="BQ77" s="119"/>
      <c r="BR77" s="119"/>
      <c r="BS77" s="119"/>
      <c r="BT77" s="119"/>
      <c r="BU77" s="119"/>
      <c r="BV77" s="119"/>
      <c r="BW77" s="119"/>
      <c r="BX77" s="119"/>
      <c r="BY77" s="119"/>
      <c r="BZ77" s="119"/>
      <c r="CA77" s="119"/>
      <c r="CB77" s="119"/>
      <c r="CC77" s="119"/>
      <c r="CD77" s="119"/>
      <c r="CE77" s="119"/>
      <c r="CF77" s="119"/>
      <c r="CG77" s="119"/>
      <c r="CH77" s="119"/>
      <c r="CI77" s="119"/>
      <c r="CJ77" s="119"/>
      <c r="CK77" s="119"/>
      <c r="CL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c r="EC77" s="119"/>
      <c r="ED77" s="119"/>
      <c r="EE77" s="119"/>
      <c r="EF77" s="119"/>
      <c r="EG77" s="119"/>
      <c r="EH77" s="119"/>
      <c r="EI77" s="119"/>
      <c r="EJ77" s="119"/>
      <c r="EK77" s="119"/>
      <c r="EL77" s="119"/>
      <c r="EM77" s="119"/>
      <c r="EN77" s="119"/>
      <c r="EO77" s="119"/>
      <c r="EP77" s="119"/>
      <c r="EQ77" s="119"/>
      <c r="ER77" s="119"/>
      <c r="ES77" s="119"/>
      <c r="ET77" s="119"/>
      <c r="EU77" s="119"/>
      <c r="EV77" s="119"/>
      <c r="EW77" s="119"/>
      <c r="EX77" s="119"/>
      <c r="EY77" s="119"/>
      <c r="EZ77" s="119"/>
      <c r="FA77" s="119"/>
      <c r="FB77" s="119"/>
      <c r="FC77" s="119"/>
      <c r="FD77" s="119"/>
      <c r="FE77" s="119"/>
      <c r="FF77" s="119"/>
      <c r="FG77" s="119"/>
      <c r="FH77" s="119"/>
      <c r="FI77" s="119"/>
      <c r="FJ77" s="119"/>
      <c r="FK77" s="119"/>
      <c r="FL77" s="119"/>
      <c r="FM77" s="119"/>
      <c r="FN77" s="119"/>
      <c r="FO77" s="119"/>
      <c r="FP77" s="119"/>
      <c r="FQ77" s="119"/>
      <c r="FR77" s="119"/>
      <c r="FS77" s="119"/>
      <c r="FT77" s="119"/>
      <c r="FU77" s="119"/>
      <c r="FV77" s="119"/>
      <c r="FW77" s="119"/>
      <c r="FX77" s="119"/>
      <c r="FY77" s="119"/>
      <c r="FZ77" s="119"/>
      <c r="GA77" s="119"/>
      <c r="GB77" s="119"/>
      <c r="GC77" s="119"/>
      <c r="GD77" s="119"/>
      <c r="GE77" s="119"/>
      <c r="GF77" s="119"/>
      <c r="GG77" s="119"/>
      <c r="GH77" s="119"/>
      <c r="GI77" s="119"/>
      <c r="GJ77" s="119"/>
      <c r="GK77" s="119"/>
      <c r="GL77" s="119"/>
      <c r="GM77" s="119"/>
      <c r="GN77" s="119"/>
      <c r="GO77" s="119"/>
      <c r="GP77" s="119"/>
      <c r="GQ77" s="119"/>
      <c r="GR77" s="119"/>
      <c r="GS77" s="119"/>
      <c r="GT77" s="119"/>
      <c r="GU77" s="119"/>
      <c r="GV77" s="119"/>
      <c r="GW77" s="119"/>
      <c r="GX77" s="119"/>
      <c r="GY77" s="119"/>
      <c r="GZ77" s="119"/>
      <c r="HA77" s="119"/>
      <c r="HB77" s="119"/>
      <c r="HC77" s="119"/>
      <c r="HD77" s="119"/>
      <c r="HE77" s="119"/>
      <c r="HF77" s="119"/>
      <c r="HG77" s="119"/>
      <c r="HH77" s="119"/>
      <c r="HI77" s="119"/>
      <c r="HJ77" s="119"/>
      <c r="HK77" s="119"/>
      <c r="HL77" s="119"/>
      <c r="HM77" s="119"/>
      <c r="HN77" s="119"/>
      <c r="HO77" s="119"/>
      <c r="HP77" s="119"/>
      <c r="HQ77" s="119"/>
      <c r="HR77" s="119"/>
      <c r="HS77" s="119"/>
      <c r="HT77" s="119"/>
      <c r="HU77" s="119"/>
      <c r="HV77" s="119"/>
      <c r="HW77" s="119"/>
      <c r="HX77" s="119"/>
      <c r="HY77" s="119"/>
      <c r="HZ77" s="119"/>
      <c r="IA77" s="119"/>
      <c r="IB77" s="119"/>
      <c r="IC77" s="119"/>
      <c r="ID77" s="119"/>
      <c r="IE77" s="119"/>
      <c r="IF77" s="119"/>
      <c r="IG77" s="119"/>
      <c r="IH77" s="119"/>
      <c r="II77" s="119"/>
      <c r="IJ77" s="119"/>
      <c r="IK77" s="119"/>
      <c r="IL77" s="119"/>
      <c r="IM77" s="119"/>
      <c r="IN77" s="119"/>
      <c r="IO77" s="119"/>
      <c r="IP77" s="119"/>
      <c r="IQ77" s="119"/>
      <c r="IR77" s="119"/>
      <c r="IS77" s="119"/>
      <c r="IT77" s="119"/>
      <c r="IU77" s="119"/>
      <c r="IV77" s="119"/>
    </row>
    <row r="78" spans="1:256" s="121" customFormat="1" ht="25.5" customHeight="1" x14ac:dyDescent="0.25">
      <c r="A78" s="71" t="s">
        <v>619</v>
      </c>
      <c r="B78" s="72" t="s">
        <v>620</v>
      </c>
      <c r="C78" s="109">
        <v>0</v>
      </c>
      <c r="D78" s="109"/>
      <c r="E78" s="74">
        <f t="shared" si="2"/>
        <v>0</v>
      </c>
      <c r="F78" s="118"/>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c r="AV78" s="118"/>
      <c r="AW78" s="119"/>
      <c r="AX78" s="119"/>
      <c r="AY78" s="119"/>
      <c r="AZ78" s="119"/>
      <c r="BA78" s="119"/>
      <c r="BB78" s="119"/>
      <c r="BC78" s="119"/>
      <c r="BD78" s="119"/>
      <c r="BE78" s="119"/>
      <c r="BF78" s="119"/>
      <c r="BG78" s="119"/>
      <c r="BH78" s="119"/>
      <c r="BI78" s="119"/>
      <c r="BJ78" s="119"/>
      <c r="BK78" s="119"/>
      <c r="BL78" s="119"/>
      <c r="BM78" s="119"/>
      <c r="BN78" s="119"/>
      <c r="BO78" s="119"/>
      <c r="BP78" s="119"/>
      <c r="BQ78" s="119"/>
      <c r="BR78" s="119"/>
      <c r="BS78" s="119"/>
      <c r="BT78" s="119"/>
      <c r="BU78" s="119"/>
      <c r="BV78" s="119"/>
      <c r="BW78" s="119"/>
      <c r="BX78" s="119"/>
      <c r="BY78" s="119"/>
      <c r="BZ78" s="119"/>
      <c r="CA78" s="119"/>
      <c r="CB78" s="119"/>
      <c r="CC78" s="119"/>
      <c r="CD78" s="119"/>
      <c r="CE78" s="119"/>
      <c r="CF78" s="119"/>
      <c r="CG78" s="119"/>
      <c r="CH78" s="119"/>
      <c r="CI78" s="119"/>
      <c r="CJ78" s="119"/>
      <c r="CK78" s="119"/>
      <c r="CL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c r="EC78" s="119"/>
      <c r="ED78" s="119"/>
      <c r="EE78" s="119"/>
      <c r="EF78" s="119"/>
      <c r="EG78" s="119"/>
      <c r="EH78" s="119"/>
      <c r="EI78" s="119"/>
      <c r="EJ78" s="119"/>
      <c r="EK78" s="119"/>
      <c r="EL78" s="119"/>
      <c r="EM78" s="119"/>
      <c r="EN78" s="119"/>
      <c r="EO78" s="119"/>
      <c r="EP78" s="119"/>
      <c r="EQ78" s="119"/>
      <c r="ER78" s="119"/>
      <c r="ES78" s="119"/>
      <c r="ET78" s="119"/>
      <c r="EU78" s="119"/>
      <c r="EV78" s="119"/>
      <c r="EW78" s="119"/>
      <c r="EX78" s="119"/>
      <c r="EY78" s="119"/>
      <c r="EZ78" s="119"/>
      <c r="FA78" s="119"/>
      <c r="FB78" s="119"/>
      <c r="FC78" s="119"/>
      <c r="FD78" s="119"/>
      <c r="FE78" s="119"/>
      <c r="FF78" s="119"/>
      <c r="FG78" s="119"/>
      <c r="FH78" s="119"/>
      <c r="FI78" s="119"/>
      <c r="FJ78" s="119"/>
      <c r="FK78" s="119"/>
      <c r="FL78" s="119"/>
      <c r="FM78" s="119"/>
      <c r="FN78" s="119"/>
      <c r="FO78" s="119"/>
      <c r="FP78" s="119"/>
      <c r="FQ78" s="119"/>
      <c r="FR78" s="119"/>
      <c r="FS78" s="119"/>
      <c r="FT78" s="119"/>
      <c r="FU78" s="119"/>
      <c r="FV78" s="119"/>
      <c r="FW78" s="119"/>
      <c r="FX78" s="119"/>
      <c r="FY78" s="119"/>
      <c r="FZ78" s="119"/>
      <c r="GA78" s="119"/>
      <c r="GB78" s="119"/>
      <c r="GC78" s="119"/>
      <c r="GD78" s="119"/>
      <c r="GE78" s="119"/>
      <c r="GF78" s="119"/>
      <c r="GG78" s="119"/>
      <c r="GH78" s="119"/>
      <c r="GI78" s="119"/>
      <c r="GJ78" s="119"/>
      <c r="GK78" s="119"/>
      <c r="GL78" s="119"/>
      <c r="GM78" s="119"/>
      <c r="GN78" s="119"/>
      <c r="GO78" s="119"/>
      <c r="GP78" s="119"/>
      <c r="GQ78" s="119"/>
      <c r="GR78" s="119"/>
      <c r="GS78" s="119"/>
      <c r="GT78" s="119"/>
      <c r="GU78" s="119"/>
      <c r="GV78" s="119"/>
      <c r="GW78" s="119"/>
      <c r="GX78" s="119"/>
      <c r="GY78" s="119"/>
      <c r="GZ78" s="119"/>
      <c r="HA78" s="119"/>
      <c r="HB78" s="119"/>
      <c r="HC78" s="119"/>
      <c r="HD78" s="119"/>
      <c r="HE78" s="119"/>
      <c r="HF78" s="119"/>
      <c r="HG78" s="119"/>
      <c r="HH78" s="119"/>
      <c r="HI78" s="119"/>
      <c r="HJ78" s="119"/>
      <c r="HK78" s="119"/>
      <c r="HL78" s="119"/>
      <c r="HM78" s="119"/>
      <c r="HN78" s="119"/>
      <c r="HO78" s="119"/>
      <c r="HP78" s="119"/>
      <c r="HQ78" s="119"/>
      <c r="HR78" s="119"/>
      <c r="HS78" s="119"/>
      <c r="HT78" s="119"/>
      <c r="HU78" s="119"/>
      <c r="HV78" s="119"/>
      <c r="HW78" s="119"/>
      <c r="HX78" s="119"/>
      <c r="HY78" s="119"/>
      <c r="HZ78" s="119"/>
      <c r="IA78" s="119"/>
      <c r="IB78" s="119"/>
      <c r="IC78" s="119"/>
      <c r="ID78" s="119"/>
      <c r="IE78" s="119"/>
      <c r="IF78" s="119"/>
      <c r="IG78" s="119"/>
      <c r="IH78" s="119"/>
      <c r="II78" s="119"/>
      <c r="IJ78" s="119"/>
      <c r="IK78" s="119"/>
      <c r="IL78" s="119"/>
      <c r="IM78" s="119"/>
      <c r="IN78" s="119"/>
      <c r="IO78" s="119"/>
      <c r="IP78" s="119"/>
      <c r="IQ78" s="119"/>
      <c r="IR78" s="119"/>
      <c r="IS78" s="119"/>
      <c r="IT78" s="119"/>
      <c r="IU78" s="119"/>
      <c r="IV78" s="119"/>
    </row>
    <row r="79" spans="1:256" s="121" customFormat="1" ht="25.5" customHeight="1" x14ac:dyDescent="0.25">
      <c r="A79" s="71" t="s">
        <v>621</v>
      </c>
      <c r="B79" s="72" t="s">
        <v>622</v>
      </c>
      <c r="C79" s="109">
        <v>0</v>
      </c>
      <c r="D79" s="109"/>
      <c r="E79" s="74">
        <f t="shared" si="2"/>
        <v>0</v>
      </c>
      <c r="F79" s="118"/>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c r="AV79" s="118"/>
      <c r="AW79" s="119"/>
      <c r="AX79" s="119"/>
      <c r="AY79" s="119"/>
      <c r="AZ79" s="119"/>
      <c r="BA79" s="119"/>
      <c r="BB79" s="119"/>
      <c r="BC79" s="119"/>
      <c r="BD79" s="119"/>
      <c r="BE79" s="119"/>
      <c r="BF79" s="119"/>
      <c r="BG79" s="119"/>
      <c r="BH79" s="119"/>
      <c r="BI79" s="119"/>
      <c r="BJ79" s="119"/>
      <c r="BK79" s="119"/>
      <c r="BL79" s="119"/>
      <c r="BM79" s="119"/>
      <c r="BN79" s="119"/>
      <c r="BO79" s="119"/>
      <c r="BP79" s="119"/>
      <c r="BQ79" s="119"/>
      <c r="BR79" s="119"/>
      <c r="BS79" s="119"/>
      <c r="BT79" s="119"/>
      <c r="BU79" s="119"/>
      <c r="BV79" s="119"/>
      <c r="BW79" s="119"/>
      <c r="BX79" s="119"/>
      <c r="BY79" s="119"/>
      <c r="BZ79" s="119"/>
      <c r="CA79" s="119"/>
      <c r="CB79" s="119"/>
      <c r="CC79" s="119"/>
      <c r="CD79" s="119"/>
      <c r="CE79" s="119"/>
      <c r="CF79" s="119"/>
      <c r="CG79" s="119"/>
      <c r="CH79" s="119"/>
      <c r="CI79" s="119"/>
      <c r="CJ79" s="119"/>
      <c r="CK79" s="119"/>
      <c r="CL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c r="EO79" s="119"/>
      <c r="EP79" s="119"/>
      <c r="EQ79" s="119"/>
      <c r="ER79" s="119"/>
      <c r="ES79" s="119"/>
      <c r="ET79" s="119"/>
      <c r="EU79" s="119"/>
      <c r="EV79" s="119"/>
      <c r="EW79" s="119"/>
      <c r="EX79" s="119"/>
      <c r="EY79" s="119"/>
      <c r="EZ79" s="119"/>
      <c r="FA79" s="119"/>
      <c r="FB79" s="119"/>
      <c r="FC79" s="119"/>
      <c r="FD79" s="119"/>
      <c r="FE79" s="119"/>
      <c r="FF79" s="119"/>
      <c r="FG79" s="119"/>
      <c r="FH79" s="119"/>
      <c r="FI79" s="119"/>
      <c r="FJ79" s="119"/>
      <c r="FK79" s="119"/>
      <c r="FL79" s="119"/>
      <c r="FM79" s="119"/>
      <c r="FN79" s="119"/>
      <c r="FO79" s="119"/>
      <c r="FP79" s="119"/>
      <c r="FQ79" s="119"/>
      <c r="FR79" s="119"/>
      <c r="FS79" s="119"/>
      <c r="FT79" s="119"/>
      <c r="FU79" s="119"/>
      <c r="FV79" s="119"/>
      <c r="FW79" s="119"/>
      <c r="FX79" s="119"/>
      <c r="FY79" s="119"/>
      <c r="FZ79" s="119"/>
      <c r="GA79" s="119"/>
      <c r="GB79" s="119"/>
      <c r="GC79" s="119"/>
      <c r="GD79" s="119"/>
      <c r="GE79" s="119"/>
      <c r="GF79" s="119"/>
      <c r="GG79" s="119"/>
      <c r="GH79" s="119"/>
      <c r="GI79" s="119"/>
      <c r="GJ79" s="119"/>
      <c r="GK79" s="119"/>
      <c r="GL79" s="119"/>
      <c r="GM79" s="119"/>
      <c r="GN79" s="119"/>
      <c r="GO79" s="119"/>
      <c r="GP79" s="119"/>
      <c r="GQ79" s="119"/>
      <c r="GR79" s="119"/>
      <c r="GS79" s="119"/>
      <c r="GT79" s="119"/>
      <c r="GU79" s="119"/>
      <c r="GV79" s="119"/>
      <c r="GW79" s="119"/>
      <c r="GX79" s="119"/>
      <c r="GY79" s="119"/>
      <c r="GZ79" s="119"/>
      <c r="HA79" s="119"/>
      <c r="HB79" s="119"/>
      <c r="HC79" s="119"/>
      <c r="HD79" s="119"/>
      <c r="HE79" s="119"/>
      <c r="HF79" s="119"/>
      <c r="HG79" s="119"/>
      <c r="HH79" s="119"/>
      <c r="HI79" s="119"/>
      <c r="HJ79" s="119"/>
      <c r="HK79" s="119"/>
      <c r="HL79" s="119"/>
      <c r="HM79" s="119"/>
      <c r="HN79" s="119"/>
      <c r="HO79" s="119"/>
      <c r="HP79" s="119"/>
      <c r="HQ79" s="119"/>
      <c r="HR79" s="119"/>
      <c r="HS79" s="119"/>
      <c r="HT79" s="119"/>
      <c r="HU79" s="119"/>
      <c r="HV79" s="119"/>
      <c r="HW79" s="119"/>
      <c r="HX79" s="119"/>
      <c r="HY79" s="119"/>
      <c r="HZ79" s="119"/>
      <c r="IA79" s="119"/>
      <c r="IB79" s="119"/>
      <c r="IC79" s="119"/>
      <c r="ID79" s="119"/>
      <c r="IE79" s="119"/>
      <c r="IF79" s="119"/>
      <c r="IG79" s="119"/>
      <c r="IH79" s="119"/>
      <c r="II79" s="119"/>
      <c r="IJ79" s="119"/>
      <c r="IK79" s="119"/>
      <c r="IL79" s="119"/>
      <c r="IM79" s="119"/>
      <c r="IN79" s="119"/>
      <c r="IO79" s="119"/>
      <c r="IP79" s="119"/>
      <c r="IQ79" s="119"/>
      <c r="IR79" s="119"/>
      <c r="IS79" s="119"/>
      <c r="IT79" s="119"/>
      <c r="IU79" s="119"/>
      <c r="IV79" s="119"/>
    </row>
    <row r="80" spans="1:256" s="78" customFormat="1" ht="25.5" customHeight="1" x14ac:dyDescent="0.25">
      <c r="A80" s="60">
        <v>4.2</v>
      </c>
      <c r="B80" s="61" t="s">
        <v>623</v>
      </c>
      <c r="C80" s="62">
        <v>0</v>
      </c>
      <c r="D80" s="62">
        <v>0</v>
      </c>
      <c r="E80" s="122">
        <f>SUM(C80:D80)</f>
        <v>0</v>
      </c>
      <c r="F80" s="75"/>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7"/>
      <c r="AV80" s="75"/>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c r="IG80" s="76"/>
      <c r="IH80" s="76"/>
      <c r="II80" s="76"/>
      <c r="IJ80" s="76"/>
      <c r="IK80" s="76"/>
      <c r="IL80" s="76"/>
      <c r="IM80" s="76"/>
      <c r="IN80" s="76"/>
      <c r="IO80" s="76"/>
      <c r="IP80" s="76"/>
      <c r="IQ80" s="76"/>
      <c r="IR80" s="76"/>
      <c r="IS80" s="76"/>
      <c r="IT80" s="76"/>
      <c r="IU80" s="76"/>
      <c r="IV80" s="76"/>
    </row>
    <row r="81" spans="1:256" s="78" customFormat="1" ht="25.5" customHeight="1" x14ac:dyDescent="0.25">
      <c r="A81" s="60">
        <v>4.3</v>
      </c>
      <c r="B81" s="61" t="s">
        <v>624</v>
      </c>
      <c r="C81" s="92">
        <f>+C82+C87+C91+C99+C104+C110+C118+C123+C130+C140+C149+C153+C157</f>
        <v>634346149.13</v>
      </c>
      <c r="D81" s="62">
        <f>D82+D87+D91+D99+D104+D110+D114+D118+D123+D130+D140+D149+D153+D157</f>
        <v>45000000</v>
      </c>
      <c r="E81" s="123">
        <f>+D81+C81</f>
        <v>679346149.13</v>
      </c>
      <c r="F81" s="75"/>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7"/>
      <c r="AV81" s="75"/>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c r="IS81" s="76"/>
      <c r="IT81" s="76"/>
      <c r="IU81" s="76"/>
      <c r="IV81" s="76"/>
    </row>
    <row r="82" spans="1:256" s="78" customFormat="1" ht="25.5" customHeight="1" x14ac:dyDescent="0.25">
      <c r="A82" s="60" t="s">
        <v>625</v>
      </c>
      <c r="B82" s="84" t="s">
        <v>626</v>
      </c>
      <c r="C82" s="69">
        <f>+C83+C84+C85+C86</f>
        <v>36415683.184925519</v>
      </c>
      <c r="D82" s="69">
        <f>SUM(D83:D86)</f>
        <v>0</v>
      </c>
      <c r="E82" s="70">
        <f>+D82+C82</f>
        <v>36415683.184925519</v>
      </c>
      <c r="F82" s="75"/>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7"/>
      <c r="AV82" s="75"/>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c r="HJ82" s="76"/>
      <c r="HK82" s="76"/>
      <c r="HL82" s="76"/>
      <c r="HM82" s="76"/>
      <c r="HN82" s="76"/>
      <c r="HO82" s="76"/>
      <c r="HP82" s="76"/>
      <c r="HQ82" s="76"/>
      <c r="HR82" s="76"/>
      <c r="HS82" s="76"/>
      <c r="HT82" s="76"/>
      <c r="HU82" s="76"/>
      <c r="HV82" s="76"/>
      <c r="HW82" s="76"/>
      <c r="HX82" s="76"/>
      <c r="HY82" s="76"/>
      <c r="HZ82" s="76"/>
      <c r="IA82" s="76"/>
      <c r="IB82" s="76"/>
      <c r="IC82" s="76"/>
      <c r="ID82" s="76"/>
      <c r="IE82" s="76"/>
      <c r="IF82" s="76"/>
      <c r="IG82" s="76"/>
      <c r="IH82" s="76"/>
      <c r="II82" s="76"/>
      <c r="IJ82" s="76"/>
      <c r="IK82" s="76"/>
      <c r="IL82" s="76"/>
      <c r="IM82" s="76"/>
      <c r="IN82" s="76"/>
      <c r="IO82" s="76"/>
      <c r="IP82" s="76"/>
      <c r="IQ82" s="76"/>
      <c r="IR82" s="76"/>
      <c r="IS82" s="76"/>
      <c r="IT82" s="76"/>
      <c r="IU82" s="76"/>
      <c r="IV82" s="76"/>
    </row>
    <row r="83" spans="1:256" s="78" customFormat="1" ht="25.5" customHeight="1" x14ac:dyDescent="0.25">
      <c r="A83" s="71" t="s">
        <v>627</v>
      </c>
      <c r="B83" s="72" t="s">
        <v>628</v>
      </c>
      <c r="C83" s="73">
        <v>18608640.835077941</v>
      </c>
      <c r="D83" s="41"/>
      <c r="E83" s="74">
        <f>C83+D83</f>
        <v>18608640.835077941</v>
      </c>
      <c r="F83" s="75"/>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7"/>
      <c r="AV83" s="75"/>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c r="GP83" s="76"/>
      <c r="GQ83" s="76"/>
      <c r="GR83" s="76"/>
      <c r="GS83" s="76"/>
      <c r="GT83" s="76"/>
      <c r="GU83" s="76"/>
      <c r="GV83" s="76"/>
      <c r="GW83" s="76"/>
      <c r="GX83" s="76"/>
      <c r="GY83" s="76"/>
      <c r="GZ83" s="76"/>
      <c r="HA83" s="76"/>
      <c r="HB83" s="76"/>
      <c r="HC83" s="76"/>
      <c r="HD83" s="76"/>
      <c r="HE83" s="76"/>
      <c r="HF83" s="76"/>
      <c r="HG83" s="76"/>
      <c r="HH83" s="76"/>
      <c r="HI83" s="76"/>
      <c r="HJ83" s="76"/>
      <c r="HK83" s="76"/>
      <c r="HL83" s="76"/>
      <c r="HM83" s="76"/>
      <c r="HN83" s="76"/>
      <c r="HO83" s="76"/>
      <c r="HP83" s="76"/>
      <c r="HQ83" s="76"/>
      <c r="HR83" s="76"/>
      <c r="HS83" s="76"/>
      <c r="HT83" s="76"/>
      <c r="HU83" s="76"/>
      <c r="HV83" s="76"/>
      <c r="HW83" s="76"/>
      <c r="HX83" s="76"/>
      <c r="HY83" s="76"/>
      <c r="HZ83" s="76"/>
      <c r="IA83" s="76"/>
      <c r="IB83" s="76"/>
      <c r="IC83" s="76"/>
      <c r="ID83" s="76"/>
      <c r="IE83" s="76"/>
      <c r="IF83" s="76"/>
      <c r="IG83" s="76"/>
      <c r="IH83" s="76"/>
      <c r="II83" s="76"/>
      <c r="IJ83" s="76"/>
      <c r="IK83" s="76"/>
      <c r="IL83" s="76"/>
      <c r="IM83" s="76"/>
      <c r="IN83" s="76"/>
      <c r="IO83" s="76"/>
      <c r="IP83" s="76"/>
      <c r="IQ83" s="76"/>
      <c r="IR83" s="76"/>
      <c r="IS83" s="76"/>
      <c r="IT83" s="76"/>
      <c r="IU83" s="76"/>
      <c r="IV83" s="76"/>
    </row>
    <row r="84" spans="1:256" s="78" customFormat="1" ht="25.5" customHeight="1" x14ac:dyDescent="0.25">
      <c r="A84" s="71" t="s">
        <v>629</v>
      </c>
      <c r="B84" s="72" t="s">
        <v>630</v>
      </c>
      <c r="C84" s="73">
        <v>10330444.524719644</v>
      </c>
      <c r="D84" s="41"/>
      <c r="E84" s="74">
        <f>C84+D84</f>
        <v>10330444.524719644</v>
      </c>
      <c r="F84" s="75"/>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7"/>
      <c r="AV84" s="75"/>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c r="FD84" s="76"/>
      <c r="FE84" s="76"/>
      <c r="FF84" s="76"/>
      <c r="FG84" s="76"/>
      <c r="FH84" s="76"/>
      <c r="FI84" s="76"/>
      <c r="FJ84" s="76"/>
      <c r="FK84" s="76"/>
      <c r="FL84" s="76"/>
      <c r="FM84" s="76"/>
      <c r="FN84" s="76"/>
      <c r="FO84" s="76"/>
      <c r="FP84" s="76"/>
      <c r="FQ84" s="76"/>
      <c r="FR84" s="76"/>
      <c r="FS84" s="76"/>
      <c r="FT84" s="76"/>
      <c r="FU84" s="76"/>
      <c r="FV84" s="76"/>
      <c r="FW84" s="76"/>
      <c r="FX84" s="76"/>
      <c r="FY84" s="76"/>
      <c r="FZ84" s="76"/>
      <c r="GA84" s="76"/>
      <c r="GB84" s="76"/>
      <c r="GC84" s="76"/>
      <c r="GD84" s="76"/>
      <c r="GE84" s="76"/>
      <c r="GF84" s="76"/>
      <c r="GG84" s="76"/>
      <c r="GH84" s="76"/>
      <c r="GI84" s="76"/>
      <c r="GJ84" s="76"/>
      <c r="GK84" s="76"/>
      <c r="GL84" s="76"/>
      <c r="GM84" s="76"/>
      <c r="GN84" s="76"/>
      <c r="GO84" s="76"/>
      <c r="GP84" s="76"/>
      <c r="GQ84" s="76"/>
      <c r="GR84" s="76"/>
      <c r="GS84" s="76"/>
      <c r="GT84" s="76"/>
      <c r="GU84" s="76"/>
      <c r="GV84" s="76"/>
      <c r="GW84" s="76"/>
      <c r="GX84" s="76"/>
      <c r="GY84" s="76"/>
      <c r="GZ84" s="76"/>
      <c r="HA84" s="76"/>
      <c r="HB84" s="76"/>
      <c r="HC84" s="76"/>
      <c r="HD84" s="76"/>
      <c r="HE84" s="76"/>
      <c r="HF84" s="76"/>
      <c r="HG84" s="76"/>
      <c r="HH84" s="76"/>
      <c r="HI84" s="76"/>
      <c r="HJ84" s="76"/>
      <c r="HK84" s="76"/>
      <c r="HL84" s="76"/>
      <c r="HM84" s="76"/>
      <c r="HN84" s="76"/>
      <c r="HO84" s="76"/>
      <c r="HP84" s="76"/>
      <c r="HQ84" s="76"/>
      <c r="HR84" s="76"/>
      <c r="HS84" s="76"/>
      <c r="HT84" s="76"/>
      <c r="HU84" s="76"/>
      <c r="HV84" s="76"/>
      <c r="HW84" s="76"/>
      <c r="HX84" s="76"/>
      <c r="HY84" s="76"/>
      <c r="HZ84" s="76"/>
      <c r="IA84" s="76"/>
      <c r="IB84" s="76"/>
      <c r="IC84" s="76"/>
      <c r="ID84" s="76"/>
      <c r="IE84" s="76"/>
      <c r="IF84" s="76"/>
      <c r="IG84" s="76"/>
      <c r="IH84" s="76"/>
      <c r="II84" s="76"/>
      <c r="IJ84" s="76"/>
      <c r="IK84" s="76"/>
      <c r="IL84" s="76"/>
      <c r="IM84" s="76"/>
      <c r="IN84" s="76"/>
      <c r="IO84" s="76"/>
      <c r="IP84" s="76"/>
      <c r="IQ84" s="76"/>
      <c r="IR84" s="76"/>
      <c r="IS84" s="76"/>
      <c r="IT84" s="76"/>
      <c r="IU84" s="76"/>
      <c r="IV84" s="76"/>
    </row>
    <row r="85" spans="1:256" s="78" customFormat="1" ht="32.25" customHeight="1" x14ac:dyDescent="0.25">
      <c r="A85" s="71" t="s">
        <v>631</v>
      </c>
      <c r="B85" s="72" t="s">
        <v>632</v>
      </c>
      <c r="C85" s="73">
        <v>1799428.9543525337</v>
      </c>
      <c r="D85" s="41"/>
      <c r="E85" s="74">
        <f>C85+D85</f>
        <v>1799428.9543525337</v>
      </c>
      <c r="F85" s="75"/>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7"/>
      <c r="AV85" s="75"/>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6"/>
      <c r="GB85" s="76"/>
      <c r="GC85" s="76"/>
      <c r="GD85" s="76"/>
      <c r="GE85" s="76"/>
      <c r="GF85" s="76"/>
      <c r="GG85" s="76"/>
      <c r="GH85" s="76"/>
      <c r="GI85" s="76"/>
      <c r="GJ85" s="76"/>
      <c r="GK85" s="76"/>
      <c r="GL85" s="76"/>
      <c r="GM85" s="76"/>
      <c r="GN85" s="76"/>
      <c r="GO85" s="76"/>
      <c r="GP85" s="76"/>
      <c r="GQ85" s="76"/>
      <c r="GR85" s="76"/>
      <c r="GS85" s="76"/>
      <c r="GT85" s="76"/>
      <c r="GU85" s="76"/>
      <c r="GV85" s="76"/>
      <c r="GW85" s="76"/>
      <c r="GX85" s="76"/>
      <c r="GY85" s="76"/>
      <c r="GZ85" s="76"/>
      <c r="HA85" s="76"/>
      <c r="HB85" s="76"/>
      <c r="HC85" s="76"/>
      <c r="HD85" s="76"/>
      <c r="HE85" s="76"/>
      <c r="HF85" s="76"/>
      <c r="HG85" s="76"/>
      <c r="HH85" s="76"/>
      <c r="HI85" s="76"/>
      <c r="HJ85" s="76"/>
      <c r="HK85" s="76"/>
      <c r="HL85" s="76"/>
      <c r="HM85" s="76"/>
      <c r="HN85" s="76"/>
      <c r="HO85" s="76"/>
      <c r="HP85" s="76"/>
      <c r="HQ85" s="76"/>
      <c r="HR85" s="76"/>
      <c r="HS85" s="76"/>
      <c r="HT85" s="76"/>
      <c r="HU85" s="76"/>
      <c r="HV85" s="76"/>
      <c r="HW85" s="76"/>
      <c r="HX85" s="76"/>
      <c r="HY85" s="76"/>
      <c r="HZ85" s="76"/>
      <c r="IA85" s="76"/>
      <c r="IB85" s="76"/>
      <c r="IC85" s="76"/>
      <c r="ID85" s="76"/>
      <c r="IE85" s="76"/>
      <c r="IF85" s="76"/>
      <c r="IG85" s="76"/>
      <c r="IH85" s="76"/>
      <c r="II85" s="76"/>
      <c r="IJ85" s="76"/>
      <c r="IK85" s="76"/>
      <c r="IL85" s="76"/>
      <c r="IM85" s="76"/>
      <c r="IN85" s="76"/>
      <c r="IO85" s="76"/>
      <c r="IP85" s="76"/>
      <c r="IQ85" s="76"/>
      <c r="IR85" s="76"/>
      <c r="IS85" s="76"/>
      <c r="IT85" s="76"/>
      <c r="IU85" s="76"/>
      <c r="IV85" s="76"/>
    </row>
    <row r="86" spans="1:256" s="78" customFormat="1" ht="25.5" customHeight="1" x14ac:dyDescent="0.25">
      <c r="A86" s="71" t="s">
        <v>633</v>
      </c>
      <c r="B86" s="72" t="s">
        <v>634</v>
      </c>
      <c r="C86" s="73">
        <v>5677168.8707754007</v>
      </c>
      <c r="D86" s="41"/>
      <c r="E86" s="74">
        <f>C86+D86</f>
        <v>5677168.8707754007</v>
      </c>
      <c r="F86" s="75"/>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7"/>
      <c r="AV86" s="75"/>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c r="FA86" s="76"/>
      <c r="FB86" s="76"/>
      <c r="FC86" s="76"/>
      <c r="FD86" s="76"/>
      <c r="FE86" s="76"/>
      <c r="FF86" s="76"/>
      <c r="FG86" s="76"/>
      <c r="FH86" s="76"/>
      <c r="FI86" s="76"/>
      <c r="FJ86" s="76"/>
      <c r="FK86" s="76"/>
      <c r="FL86" s="76"/>
      <c r="FM86" s="76"/>
      <c r="FN86" s="76"/>
      <c r="FO86" s="76"/>
      <c r="FP86" s="76"/>
      <c r="FQ86" s="76"/>
      <c r="FR86" s="76"/>
      <c r="FS86" s="76"/>
      <c r="FT86" s="76"/>
      <c r="FU86" s="76"/>
      <c r="FV86" s="76"/>
      <c r="FW86" s="76"/>
      <c r="FX86" s="76"/>
      <c r="FY86" s="76"/>
      <c r="FZ86" s="76"/>
      <c r="GA86" s="76"/>
      <c r="GB86" s="76"/>
      <c r="GC86" s="76"/>
      <c r="GD86" s="76"/>
      <c r="GE86" s="76"/>
      <c r="GF86" s="76"/>
      <c r="GG86" s="76"/>
      <c r="GH86" s="76"/>
      <c r="GI86" s="76"/>
      <c r="GJ86" s="76"/>
      <c r="GK86" s="76"/>
      <c r="GL86" s="76"/>
      <c r="GM86" s="76"/>
      <c r="GN86" s="76"/>
      <c r="GO86" s="76"/>
      <c r="GP86" s="76"/>
      <c r="GQ86" s="76"/>
      <c r="GR86" s="76"/>
      <c r="GS86" s="76"/>
      <c r="GT86" s="76"/>
      <c r="GU86" s="76"/>
      <c r="GV86" s="76"/>
      <c r="GW86" s="76"/>
      <c r="GX86" s="76"/>
      <c r="GY86" s="76"/>
      <c r="GZ86" s="76"/>
      <c r="HA86" s="76"/>
      <c r="HB86" s="76"/>
      <c r="HC86" s="76"/>
      <c r="HD86" s="76"/>
      <c r="HE86" s="76"/>
      <c r="HF86" s="76"/>
      <c r="HG86" s="76"/>
      <c r="HH86" s="76"/>
      <c r="HI86" s="76"/>
      <c r="HJ86" s="76"/>
      <c r="HK86" s="76"/>
      <c r="HL86" s="76"/>
      <c r="HM86" s="76"/>
      <c r="HN86" s="76"/>
      <c r="HO86" s="76"/>
      <c r="HP86" s="76"/>
      <c r="HQ86" s="76"/>
      <c r="HR86" s="76"/>
      <c r="HS86" s="76"/>
      <c r="HT86" s="76"/>
      <c r="HU86" s="76"/>
      <c r="HV86" s="76"/>
      <c r="HW86" s="76"/>
      <c r="HX86" s="76"/>
      <c r="HY86" s="76"/>
      <c r="HZ86" s="76"/>
      <c r="IA86" s="76"/>
      <c r="IB86" s="76"/>
      <c r="IC86" s="76"/>
      <c r="ID86" s="76"/>
      <c r="IE86" s="76"/>
      <c r="IF86" s="76"/>
      <c r="IG86" s="76"/>
      <c r="IH86" s="76"/>
      <c r="II86" s="76"/>
      <c r="IJ86" s="76"/>
      <c r="IK86" s="76"/>
      <c r="IL86" s="76"/>
      <c r="IM86" s="76"/>
      <c r="IN86" s="76"/>
      <c r="IO86" s="76"/>
      <c r="IP86" s="76"/>
      <c r="IQ86" s="76"/>
      <c r="IR86" s="76"/>
      <c r="IS86" s="76"/>
      <c r="IT86" s="76"/>
      <c r="IU86" s="76"/>
      <c r="IV86" s="76"/>
    </row>
    <row r="87" spans="1:256" s="78" customFormat="1" ht="25.5" customHeight="1" x14ac:dyDescent="0.25">
      <c r="A87" s="60" t="s">
        <v>635</v>
      </c>
      <c r="B87" s="84" t="s">
        <v>636</v>
      </c>
      <c r="C87" s="69">
        <f>+C88+C89</f>
        <v>19574803.495074484</v>
      </c>
      <c r="D87" s="69">
        <f>SUM(D88:D90)</f>
        <v>0</v>
      </c>
      <c r="E87" s="70">
        <f>+D87+C87</f>
        <v>19574803.495074484</v>
      </c>
      <c r="F87" s="75"/>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7"/>
      <c r="AV87" s="75"/>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76"/>
      <c r="FG87" s="76"/>
      <c r="FH87" s="76"/>
      <c r="FI87" s="76"/>
      <c r="FJ87" s="76"/>
      <c r="FK87" s="76"/>
      <c r="FL87" s="76"/>
      <c r="FM87" s="76"/>
      <c r="FN87" s="76"/>
      <c r="FO87" s="76"/>
      <c r="FP87" s="76"/>
      <c r="FQ87" s="76"/>
      <c r="FR87" s="76"/>
      <c r="FS87" s="76"/>
      <c r="FT87" s="76"/>
      <c r="FU87" s="76"/>
      <c r="FV87" s="76"/>
      <c r="FW87" s="76"/>
      <c r="FX87" s="76"/>
      <c r="FY87" s="76"/>
      <c r="FZ87" s="76"/>
      <c r="GA87" s="76"/>
      <c r="GB87" s="76"/>
      <c r="GC87" s="76"/>
      <c r="GD87" s="76"/>
      <c r="GE87" s="76"/>
      <c r="GF87" s="76"/>
      <c r="GG87" s="76"/>
      <c r="GH87" s="76"/>
      <c r="GI87" s="76"/>
      <c r="GJ87" s="76"/>
      <c r="GK87" s="76"/>
      <c r="GL87" s="76"/>
      <c r="GM87" s="76"/>
      <c r="GN87" s="76"/>
      <c r="GO87" s="76"/>
      <c r="GP87" s="76"/>
      <c r="GQ87" s="76"/>
      <c r="GR87" s="76"/>
      <c r="GS87" s="76"/>
      <c r="GT87" s="76"/>
      <c r="GU87" s="76"/>
      <c r="GV87" s="76"/>
      <c r="GW87" s="76"/>
      <c r="GX87" s="76"/>
      <c r="GY87" s="76"/>
      <c r="GZ87" s="76"/>
      <c r="HA87" s="76"/>
      <c r="HB87" s="76"/>
      <c r="HC87" s="76"/>
      <c r="HD87" s="76"/>
      <c r="HE87" s="76"/>
      <c r="HF87" s="76"/>
      <c r="HG87" s="76"/>
      <c r="HH87" s="76"/>
      <c r="HI87" s="76"/>
      <c r="HJ87" s="76"/>
      <c r="HK87" s="76"/>
      <c r="HL87" s="76"/>
      <c r="HM87" s="76"/>
      <c r="HN87" s="76"/>
      <c r="HO87" s="76"/>
      <c r="HP87" s="76"/>
      <c r="HQ87" s="76"/>
      <c r="HR87" s="76"/>
      <c r="HS87" s="76"/>
      <c r="HT87" s="76"/>
      <c r="HU87" s="76"/>
      <c r="HV87" s="76"/>
      <c r="HW87" s="76"/>
      <c r="HX87" s="76"/>
      <c r="HY87" s="76"/>
      <c r="HZ87" s="76"/>
      <c r="IA87" s="76"/>
      <c r="IB87" s="76"/>
      <c r="IC87" s="76"/>
      <c r="ID87" s="76"/>
      <c r="IE87" s="76"/>
      <c r="IF87" s="76"/>
      <c r="IG87" s="76"/>
      <c r="IH87" s="76"/>
      <c r="II87" s="76"/>
      <c r="IJ87" s="76"/>
      <c r="IK87" s="76"/>
      <c r="IL87" s="76"/>
      <c r="IM87" s="76"/>
      <c r="IN87" s="76"/>
      <c r="IO87" s="76"/>
      <c r="IP87" s="76"/>
      <c r="IQ87" s="76"/>
      <c r="IR87" s="76"/>
      <c r="IS87" s="76"/>
      <c r="IT87" s="76"/>
      <c r="IU87" s="76"/>
      <c r="IV87" s="76"/>
    </row>
    <row r="88" spans="1:256" s="128" customFormat="1" ht="25.5" customHeight="1" x14ac:dyDescent="0.25">
      <c r="A88" s="71" t="s">
        <v>637</v>
      </c>
      <c r="B88" s="124" t="s">
        <v>638</v>
      </c>
      <c r="C88" s="73">
        <v>18840366.250701129</v>
      </c>
      <c r="D88" s="41"/>
      <c r="E88" s="74">
        <f>C88+D88</f>
        <v>18840366.250701129</v>
      </c>
      <c r="F88" s="125"/>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7"/>
      <c r="AV88" s="125"/>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c r="BY88" s="126"/>
      <c r="BZ88" s="126"/>
      <c r="CA88" s="126"/>
      <c r="CB88" s="126"/>
      <c r="CC88" s="126"/>
      <c r="CD88" s="126"/>
      <c r="CE88" s="126"/>
      <c r="CF88" s="126"/>
      <c r="CG88" s="126"/>
      <c r="CH88" s="126"/>
      <c r="CI88" s="126"/>
      <c r="CJ88" s="126"/>
      <c r="CK88" s="126"/>
      <c r="CL88" s="126"/>
      <c r="CM88" s="126"/>
      <c r="CN88" s="126"/>
      <c r="CO88" s="126"/>
      <c r="CP88" s="126"/>
      <c r="CQ88" s="126"/>
      <c r="CR88" s="126"/>
      <c r="CS88" s="126"/>
      <c r="CT88" s="126"/>
      <c r="CU88" s="126"/>
      <c r="CV88" s="126"/>
      <c r="CW88" s="126"/>
      <c r="CX88" s="126"/>
      <c r="CY88" s="126"/>
      <c r="CZ88" s="126"/>
      <c r="DA88" s="126"/>
      <c r="DB88" s="126"/>
      <c r="DC88" s="126"/>
      <c r="DD88" s="126"/>
      <c r="DE88" s="126"/>
      <c r="DF88" s="126"/>
      <c r="DG88" s="126"/>
      <c r="DH88" s="126"/>
      <c r="DI88" s="126"/>
      <c r="DJ88" s="126"/>
      <c r="DK88" s="126"/>
      <c r="DL88" s="126"/>
      <c r="DM88" s="126"/>
      <c r="DN88" s="126"/>
      <c r="DO88" s="126"/>
      <c r="DP88" s="126"/>
      <c r="DQ88" s="126"/>
      <c r="DR88" s="126"/>
      <c r="DS88" s="126"/>
      <c r="DT88" s="126"/>
      <c r="DU88" s="126"/>
      <c r="DV88" s="126"/>
      <c r="DW88" s="126"/>
      <c r="DX88" s="126"/>
      <c r="DY88" s="126"/>
      <c r="DZ88" s="126"/>
      <c r="EA88" s="126"/>
      <c r="EB88" s="126"/>
      <c r="EC88" s="126"/>
      <c r="ED88" s="126"/>
      <c r="EE88" s="126"/>
      <c r="EF88" s="126"/>
      <c r="EG88" s="126"/>
      <c r="EH88" s="126"/>
      <c r="EI88" s="126"/>
      <c r="EJ88" s="126"/>
      <c r="EK88" s="126"/>
      <c r="EL88" s="126"/>
      <c r="EM88" s="126"/>
      <c r="EN88" s="126"/>
      <c r="EO88" s="126"/>
      <c r="EP88" s="126"/>
      <c r="EQ88" s="126"/>
      <c r="ER88" s="126"/>
      <c r="ES88" s="126"/>
      <c r="ET88" s="126"/>
      <c r="EU88" s="126"/>
      <c r="EV88" s="126"/>
      <c r="EW88" s="126"/>
      <c r="EX88" s="126"/>
      <c r="EY88" s="126"/>
      <c r="EZ88" s="126"/>
      <c r="FA88" s="126"/>
      <c r="FB88" s="126"/>
      <c r="FC88" s="126"/>
      <c r="FD88" s="126"/>
      <c r="FE88" s="126"/>
      <c r="FF88" s="126"/>
      <c r="FG88" s="126"/>
      <c r="FH88" s="126"/>
      <c r="FI88" s="126"/>
      <c r="FJ88" s="126"/>
      <c r="FK88" s="126"/>
      <c r="FL88" s="126"/>
      <c r="FM88" s="126"/>
      <c r="FN88" s="126"/>
      <c r="FO88" s="126"/>
      <c r="FP88" s="126"/>
      <c r="FQ88" s="126"/>
      <c r="FR88" s="126"/>
      <c r="FS88" s="126"/>
      <c r="FT88" s="126"/>
      <c r="FU88" s="126"/>
      <c r="FV88" s="126"/>
      <c r="FW88" s="126"/>
      <c r="FX88" s="126"/>
      <c r="FY88" s="126"/>
      <c r="FZ88" s="126"/>
      <c r="GA88" s="126"/>
      <c r="GB88" s="126"/>
      <c r="GC88" s="126"/>
      <c r="GD88" s="126"/>
      <c r="GE88" s="126"/>
      <c r="GF88" s="126"/>
      <c r="GG88" s="126"/>
      <c r="GH88" s="126"/>
      <c r="GI88" s="126"/>
      <c r="GJ88" s="126"/>
      <c r="GK88" s="126"/>
      <c r="GL88" s="126"/>
      <c r="GM88" s="126"/>
      <c r="GN88" s="126"/>
      <c r="GO88" s="126"/>
      <c r="GP88" s="126"/>
      <c r="GQ88" s="126"/>
      <c r="GR88" s="126"/>
      <c r="GS88" s="126"/>
      <c r="GT88" s="126"/>
      <c r="GU88" s="126"/>
      <c r="GV88" s="126"/>
      <c r="GW88" s="126"/>
      <c r="GX88" s="126"/>
      <c r="GY88" s="126"/>
      <c r="GZ88" s="126"/>
      <c r="HA88" s="126"/>
      <c r="HB88" s="126"/>
      <c r="HC88" s="126"/>
      <c r="HD88" s="126"/>
      <c r="HE88" s="126"/>
      <c r="HF88" s="126"/>
      <c r="HG88" s="126"/>
      <c r="HH88" s="126"/>
      <c r="HI88" s="126"/>
      <c r="HJ88" s="126"/>
      <c r="HK88" s="126"/>
      <c r="HL88" s="126"/>
      <c r="HM88" s="126"/>
      <c r="HN88" s="126"/>
      <c r="HO88" s="126"/>
      <c r="HP88" s="126"/>
      <c r="HQ88" s="126"/>
      <c r="HR88" s="126"/>
      <c r="HS88" s="126"/>
      <c r="HT88" s="126"/>
      <c r="HU88" s="126"/>
      <c r="HV88" s="126"/>
      <c r="HW88" s="126"/>
      <c r="HX88" s="126"/>
      <c r="HY88" s="126"/>
      <c r="HZ88" s="126"/>
      <c r="IA88" s="126"/>
      <c r="IB88" s="126"/>
      <c r="IC88" s="126"/>
      <c r="ID88" s="126"/>
      <c r="IE88" s="126"/>
      <c r="IF88" s="126"/>
      <c r="IG88" s="126"/>
      <c r="IH88" s="126"/>
      <c r="II88" s="126"/>
      <c r="IJ88" s="126"/>
      <c r="IK88" s="126"/>
      <c r="IL88" s="126"/>
      <c r="IM88" s="126"/>
      <c r="IN88" s="126"/>
      <c r="IO88" s="126"/>
      <c r="IP88" s="126"/>
      <c r="IQ88" s="126"/>
      <c r="IR88" s="126"/>
      <c r="IS88" s="126"/>
      <c r="IT88" s="126"/>
      <c r="IU88" s="126"/>
      <c r="IV88" s="126"/>
    </row>
    <row r="89" spans="1:256" s="128" customFormat="1" ht="25.5" customHeight="1" x14ac:dyDescent="0.25">
      <c r="A89" s="71" t="s">
        <v>639</v>
      </c>
      <c r="B89" s="124" t="s">
        <v>640</v>
      </c>
      <c r="C89" s="73">
        <v>734437.2443733539</v>
      </c>
      <c r="D89" s="41"/>
      <c r="E89" s="74">
        <f>C89+D89</f>
        <v>734437.2443733539</v>
      </c>
      <c r="F89" s="125"/>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7"/>
      <c r="AV89" s="125"/>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c r="BY89" s="126"/>
      <c r="BZ89" s="126"/>
      <c r="CA89" s="126"/>
      <c r="CB89" s="126"/>
      <c r="CC89" s="126"/>
      <c r="CD89" s="126"/>
      <c r="CE89" s="126"/>
      <c r="CF89" s="126"/>
      <c r="CG89" s="126"/>
      <c r="CH89" s="126"/>
      <c r="CI89" s="126"/>
      <c r="CJ89" s="126"/>
      <c r="CK89" s="126"/>
      <c r="CL89" s="126"/>
      <c r="CM89" s="126"/>
      <c r="CN89" s="126"/>
      <c r="CO89" s="126"/>
      <c r="CP89" s="126"/>
      <c r="CQ89" s="126"/>
      <c r="CR89" s="126"/>
      <c r="CS89" s="126"/>
      <c r="CT89" s="126"/>
      <c r="CU89" s="126"/>
      <c r="CV89" s="126"/>
      <c r="CW89" s="126"/>
      <c r="CX89" s="126"/>
      <c r="CY89" s="126"/>
      <c r="CZ89" s="126"/>
      <c r="DA89" s="126"/>
      <c r="DB89" s="126"/>
      <c r="DC89" s="126"/>
      <c r="DD89" s="126"/>
      <c r="DE89" s="126"/>
      <c r="DF89" s="126"/>
      <c r="DG89" s="126"/>
      <c r="DH89" s="126"/>
      <c r="DI89" s="126"/>
      <c r="DJ89" s="126"/>
      <c r="DK89" s="126"/>
      <c r="DL89" s="126"/>
      <c r="DM89" s="126"/>
      <c r="DN89" s="126"/>
      <c r="DO89" s="126"/>
      <c r="DP89" s="126"/>
      <c r="DQ89" s="126"/>
      <c r="DR89" s="126"/>
      <c r="DS89" s="126"/>
      <c r="DT89" s="126"/>
      <c r="DU89" s="126"/>
      <c r="DV89" s="126"/>
      <c r="DW89" s="126"/>
      <c r="DX89" s="126"/>
      <c r="DY89" s="126"/>
      <c r="DZ89" s="126"/>
      <c r="EA89" s="126"/>
      <c r="EB89" s="126"/>
      <c r="EC89" s="126"/>
      <c r="ED89" s="126"/>
      <c r="EE89" s="126"/>
      <c r="EF89" s="126"/>
      <c r="EG89" s="126"/>
      <c r="EH89" s="126"/>
      <c r="EI89" s="126"/>
      <c r="EJ89" s="126"/>
      <c r="EK89" s="126"/>
      <c r="EL89" s="126"/>
      <c r="EM89" s="126"/>
      <c r="EN89" s="126"/>
      <c r="EO89" s="126"/>
      <c r="EP89" s="126"/>
      <c r="EQ89" s="126"/>
      <c r="ER89" s="126"/>
      <c r="ES89" s="126"/>
      <c r="ET89" s="126"/>
      <c r="EU89" s="126"/>
      <c r="EV89" s="126"/>
      <c r="EW89" s="126"/>
      <c r="EX89" s="126"/>
      <c r="EY89" s="126"/>
      <c r="EZ89" s="126"/>
      <c r="FA89" s="126"/>
      <c r="FB89" s="126"/>
      <c r="FC89" s="126"/>
      <c r="FD89" s="126"/>
      <c r="FE89" s="126"/>
      <c r="FF89" s="126"/>
      <c r="FG89" s="126"/>
      <c r="FH89" s="126"/>
      <c r="FI89" s="126"/>
      <c r="FJ89" s="126"/>
      <c r="FK89" s="126"/>
      <c r="FL89" s="126"/>
      <c r="FM89" s="126"/>
      <c r="FN89" s="126"/>
      <c r="FO89" s="126"/>
      <c r="FP89" s="126"/>
      <c r="FQ89" s="126"/>
      <c r="FR89" s="126"/>
      <c r="FS89" s="126"/>
      <c r="FT89" s="126"/>
      <c r="FU89" s="126"/>
      <c r="FV89" s="126"/>
      <c r="FW89" s="126"/>
      <c r="FX89" s="126"/>
      <c r="FY89" s="126"/>
      <c r="FZ89" s="126"/>
      <c r="GA89" s="126"/>
      <c r="GB89" s="126"/>
      <c r="GC89" s="126"/>
      <c r="GD89" s="126"/>
      <c r="GE89" s="126"/>
      <c r="GF89" s="126"/>
      <c r="GG89" s="126"/>
      <c r="GH89" s="126"/>
      <c r="GI89" s="126"/>
      <c r="GJ89" s="126"/>
      <c r="GK89" s="126"/>
      <c r="GL89" s="126"/>
      <c r="GM89" s="126"/>
      <c r="GN89" s="126"/>
      <c r="GO89" s="126"/>
      <c r="GP89" s="126"/>
      <c r="GQ89" s="126"/>
      <c r="GR89" s="126"/>
      <c r="GS89" s="126"/>
      <c r="GT89" s="126"/>
      <c r="GU89" s="126"/>
      <c r="GV89" s="126"/>
      <c r="GW89" s="126"/>
      <c r="GX89" s="126"/>
      <c r="GY89" s="126"/>
      <c r="GZ89" s="126"/>
      <c r="HA89" s="126"/>
      <c r="HB89" s="126"/>
      <c r="HC89" s="126"/>
      <c r="HD89" s="126"/>
      <c r="HE89" s="126"/>
      <c r="HF89" s="126"/>
      <c r="HG89" s="126"/>
      <c r="HH89" s="126"/>
      <c r="HI89" s="126"/>
      <c r="HJ89" s="126"/>
      <c r="HK89" s="126"/>
      <c r="HL89" s="126"/>
      <c r="HM89" s="126"/>
      <c r="HN89" s="126"/>
      <c r="HO89" s="126"/>
      <c r="HP89" s="126"/>
      <c r="HQ89" s="126"/>
      <c r="HR89" s="126"/>
      <c r="HS89" s="126"/>
      <c r="HT89" s="126"/>
      <c r="HU89" s="126"/>
      <c r="HV89" s="126"/>
      <c r="HW89" s="126"/>
      <c r="HX89" s="126"/>
      <c r="HY89" s="126"/>
      <c r="HZ89" s="126"/>
      <c r="IA89" s="126"/>
      <c r="IB89" s="126"/>
      <c r="IC89" s="126"/>
      <c r="ID89" s="126"/>
      <c r="IE89" s="126"/>
      <c r="IF89" s="126"/>
      <c r="IG89" s="126"/>
      <c r="IH89" s="126"/>
      <c r="II89" s="126"/>
      <c r="IJ89" s="126"/>
      <c r="IK89" s="126"/>
      <c r="IL89" s="126"/>
      <c r="IM89" s="126"/>
      <c r="IN89" s="126"/>
      <c r="IO89" s="126"/>
      <c r="IP89" s="126"/>
      <c r="IQ89" s="126"/>
      <c r="IR89" s="126"/>
      <c r="IS89" s="126"/>
      <c r="IT89" s="126"/>
      <c r="IU89" s="126"/>
      <c r="IV89" s="126"/>
    </row>
    <row r="90" spans="1:256" s="128" customFormat="1" ht="25.5" customHeight="1" x14ac:dyDescent="0.25">
      <c r="A90" s="71" t="s">
        <v>641</v>
      </c>
      <c r="B90" s="124" t="s">
        <v>642</v>
      </c>
      <c r="C90" s="109">
        <v>0</v>
      </c>
      <c r="D90" s="109"/>
      <c r="E90" s="74">
        <f>C90+D90</f>
        <v>0</v>
      </c>
      <c r="F90" s="125"/>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7"/>
      <c r="AV90" s="125"/>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c r="BY90" s="126"/>
      <c r="BZ90" s="126"/>
      <c r="CA90" s="126"/>
      <c r="CB90" s="126"/>
      <c r="CC90" s="126"/>
      <c r="CD90" s="126"/>
      <c r="CE90" s="126"/>
      <c r="CF90" s="126"/>
      <c r="CG90" s="126"/>
      <c r="CH90" s="126"/>
      <c r="CI90" s="126"/>
      <c r="CJ90" s="126"/>
      <c r="CK90" s="126"/>
      <c r="CL90" s="126"/>
      <c r="CM90" s="126"/>
      <c r="CN90" s="126"/>
      <c r="CO90" s="126"/>
      <c r="CP90" s="126"/>
      <c r="CQ90" s="126"/>
      <c r="CR90" s="126"/>
      <c r="CS90" s="126"/>
      <c r="CT90" s="126"/>
      <c r="CU90" s="126"/>
      <c r="CV90" s="126"/>
      <c r="CW90" s="126"/>
      <c r="CX90" s="126"/>
      <c r="CY90" s="126"/>
      <c r="CZ90" s="126"/>
      <c r="DA90" s="126"/>
      <c r="DB90" s="126"/>
      <c r="DC90" s="126"/>
      <c r="DD90" s="126"/>
      <c r="DE90" s="126"/>
      <c r="DF90" s="126"/>
      <c r="DG90" s="126"/>
      <c r="DH90" s="126"/>
      <c r="DI90" s="126"/>
      <c r="DJ90" s="126"/>
      <c r="DK90" s="126"/>
      <c r="DL90" s="126"/>
      <c r="DM90" s="126"/>
      <c r="DN90" s="126"/>
      <c r="DO90" s="126"/>
      <c r="DP90" s="126"/>
      <c r="DQ90" s="126"/>
      <c r="DR90" s="126"/>
      <c r="DS90" s="126"/>
      <c r="DT90" s="126"/>
      <c r="DU90" s="126"/>
      <c r="DV90" s="126"/>
      <c r="DW90" s="126"/>
      <c r="DX90" s="126"/>
      <c r="DY90" s="126"/>
      <c r="DZ90" s="126"/>
      <c r="EA90" s="126"/>
      <c r="EB90" s="126"/>
      <c r="EC90" s="126"/>
      <c r="ED90" s="126"/>
      <c r="EE90" s="126"/>
      <c r="EF90" s="126"/>
      <c r="EG90" s="126"/>
      <c r="EH90" s="126"/>
      <c r="EI90" s="126"/>
      <c r="EJ90" s="126"/>
      <c r="EK90" s="126"/>
      <c r="EL90" s="126"/>
      <c r="EM90" s="126"/>
      <c r="EN90" s="126"/>
      <c r="EO90" s="126"/>
      <c r="EP90" s="126"/>
      <c r="EQ90" s="126"/>
      <c r="ER90" s="126"/>
      <c r="ES90" s="126"/>
      <c r="ET90" s="126"/>
      <c r="EU90" s="126"/>
      <c r="EV90" s="126"/>
      <c r="EW90" s="126"/>
      <c r="EX90" s="126"/>
      <c r="EY90" s="126"/>
      <c r="EZ90" s="126"/>
      <c r="FA90" s="126"/>
      <c r="FB90" s="126"/>
      <c r="FC90" s="126"/>
      <c r="FD90" s="126"/>
      <c r="FE90" s="126"/>
      <c r="FF90" s="126"/>
      <c r="FG90" s="126"/>
      <c r="FH90" s="126"/>
      <c r="FI90" s="126"/>
      <c r="FJ90" s="126"/>
      <c r="FK90" s="126"/>
      <c r="FL90" s="126"/>
      <c r="FM90" s="126"/>
      <c r="FN90" s="126"/>
      <c r="FO90" s="126"/>
      <c r="FP90" s="126"/>
      <c r="FQ90" s="126"/>
      <c r="FR90" s="126"/>
      <c r="FS90" s="126"/>
      <c r="FT90" s="126"/>
      <c r="FU90" s="126"/>
      <c r="FV90" s="126"/>
      <c r="FW90" s="126"/>
      <c r="FX90" s="126"/>
      <c r="FY90" s="126"/>
      <c r="FZ90" s="126"/>
      <c r="GA90" s="126"/>
      <c r="GB90" s="126"/>
      <c r="GC90" s="126"/>
      <c r="GD90" s="126"/>
      <c r="GE90" s="126"/>
      <c r="GF90" s="126"/>
      <c r="GG90" s="126"/>
      <c r="GH90" s="126"/>
      <c r="GI90" s="126"/>
      <c r="GJ90" s="126"/>
      <c r="GK90" s="126"/>
      <c r="GL90" s="126"/>
      <c r="GM90" s="126"/>
      <c r="GN90" s="126"/>
      <c r="GO90" s="126"/>
      <c r="GP90" s="126"/>
      <c r="GQ90" s="126"/>
      <c r="GR90" s="126"/>
      <c r="GS90" s="126"/>
      <c r="GT90" s="126"/>
      <c r="GU90" s="126"/>
      <c r="GV90" s="126"/>
      <c r="GW90" s="126"/>
      <c r="GX90" s="126"/>
      <c r="GY90" s="126"/>
      <c r="GZ90" s="126"/>
      <c r="HA90" s="126"/>
      <c r="HB90" s="126"/>
      <c r="HC90" s="126"/>
      <c r="HD90" s="126"/>
      <c r="HE90" s="126"/>
      <c r="HF90" s="126"/>
      <c r="HG90" s="126"/>
      <c r="HH90" s="126"/>
      <c r="HI90" s="126"/>
      <c r="HJ90" s="126"/>
      <c r="HK90" s="126"/>
      <c r="HL90" s="126"/>
      <c r="HM90" s="126"/>
      <c r="HN90" s="126"/>
      <c r="HO90" s="126"/>
      <c r="HP90" s="126"/>
      <c r="HQ90" s="126"/>
      <c r="HR90" s="126"/>
      <c r="HS90" s="126"/>
      <c r="HT90" s="126"/>
      <c r="HU90" s="126"/>
      <c r="HV90" s="126"/>
      <c r="HW90" s="126"/>
      <c r="HX90" s="126"/>
      <c r="HY90" s="126"/>
      <c r="HZ90" s="126"/>
      <c r="IA90" s="126"/>
      <c r="IB90" s="126"/>
      <c r="IC90" s="126"/>
      <c r="ID90" s="126"/>
      <c r="IE90" s="126"/>
      <c r="IF90" s="126"/>
      <c r="IG90" s="126"/>
      <c r="IH90" s="126"/>
      <c r="II90" s="126"/>
      <c r="IJ90" s="126"/>
      <c r="IK90" s="126"/>
      <c r="IL90" s="126"/>
      <c r="IM90" s="126"/>
      <c r="IN90" s="126"/>
      <c r="IO90" s="126"/>
      <c r="IP90" s="126"/>
      <c r="IQ90" s="126"/>
      <c r="IR90" s="126"/>
      <c r="IS90" s="126"/>
      <c r="IT90" s="126"/>
      <c r="IU90" s="126"/>
      <c r="IV90" s="126"/>
    </row>
    <row r="91" spans="1:256" s="78" customFormat="1" ht="32.25" customHeight="1" x14ac:dyDescent="0.25">
      <c r="A91" s="60" t="s">
        <v>643</v>
      </c>
      <c r="B91" s="84" t="s">
        <v>644</v>
      </c>
      <c r="C91" s="69">
        <f>SUM(C92:C98)</f>
        <v>105753584</v>
      </c>
      <c r="D91" s="69">
        <f>SUM(D92:D98)</f>
        <v>0</v>
      </c>
      <c r="E91" s="70">
        <f>+D91+C91</f>
        <v>105753584</v>
      </c>
      <c r="F91" s="75"/>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7"/>
      <c r="AV91" s="75"/>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c r="FY91" s="76"/>
      <c r="FZ91" s="76"/>
      <c r="GA91" s="76"/>
      <c r="GB91" s="76"/>
      <c r="GC91" s="76"/>
      <c r="GD91" s="76"/>
      <c r="GE91" s="76"/>
      <c r="GF91" s="76"/>
      <c r="GG91" s="76"/>
      <c r="GH91" s="76"/>
      <c r="GI91" s="76"/>
      <c r="GJ91" s="76"/>
      <c r="GK91" s="76"/>
      <c r="GL91" s="76"/>
      <c r="GM91" s="76"/>
      <c r="GN91" s="76"/>
      <c r="GO91" s="76"/>
      <c r="GP91" s="76"/>
      <c r="GQ91" s="76"/>
      <c r="GR91" s="76"/>
      <c r="GS91" s="76"/>
      <c r="GT91" s="76"/>
      <c r="GU91" s="76"/>
      <c r="GV91" s="76"/>
      <c r="GW91" s="76"/>
      <c r="GX91" s="76"/>
      <c r="GY91" s="76"/>
      <c r="GZ91" s="76"/>
      <c r="HA91" s="76"/>
      <c r="HB91" s="76"/>
      <c r="HC91" s="76"/>
      <c r="HD91" s="76"/>
      <c r="HE91" s="76"/>
      <c r="HF91" s="76"/>
      <c r="HG91" s="76"/>
      <c r="HH91" s="76"/>
      <c r="HI91" s="76"/>
      <c r="HJ91" s="76"/>
      <c r="HK91" s="76"/>
      <c r="HL91" s="76"/>
      <c r="HM91" s="76"/>
      <c r="HN91" s="76"/>
      <c r="HO91" s="76"/>
      <c r="HP91" s="76"/>
      <c r="HQ91" s="76"/>
      <c r="HR91" s="76"/>
      <c r="HS91" s="76"/>
      <c r="HT91" s="76"/>
      <c r="HU91" s="76"/>
      <c r="HV91" s="76"/>
      <c r="HW91" s="76"/>
      <c r="HX91" s="76"/>
      <c r="HY91" s="76"/>
      <c r="HZ91" s="76"/>
      <c r="IA91" s="76"/>
      <c r="IB91" s="76"/>
      <c r="IC91" s="76"/>
      <c r="ID91" s="76"/>
      <c r="IE91" s="76"/>
      <c r="IF91" s="76"/>
      <c r="IG91" s="76"/>
      <c r="IH91" s="76"/>
      <c r="II91" s="76"/>
      <c r="IJ91" s="76"/>
      <c r="IK91" s="76"/>
      <c r="IL91" s="76"/>
      <c r="IM91" s="76"/>
      <c r="IN91" s="76"/>
      <c r="IO91" s="76"/>
      <c r="IP91" s="76"/>
      <c r="IQ91" s="76"/>
      <c r="IR91" s="76"/>
      <c r="IS91" s="76"/>
      <c r="IT91" s="76"/>
      <c r="IU91" s="76"/>
      <c r="IV91" s="76"/>
    </row>
    <row r="92" spans="1:256" s="128" customFormat="1" ht="25.5" customHeight="1" x14ac:dyDescent="0.25">
      <c r="A92" s="71" t="s">
        <v>645</v>
      </c>
      <c r="B92" s="124" t="s">
        <v>646</v>
      </c>
      <c r="C92" s="73">
        <v>97496554</v>
      </c>
      <c r="D92" s="41"/>
      <c r="E92" s="74">
        <f t="shared" ref="E92:E98" si="3">C92+D92</f>
        <v>97496554</v>
      </c>
      <c r="F92" s="125"/>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7"/>
      <c r="AV92" s="125"/>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c r="BY92" s="126"/>
      <c r="BZ92" s="126"/>
      <c r="CA92" s="126"/>
      <c r="CB92" s="126"/>
      <c r="CC92" s="126"/>
      <c r="CD92" s="126"/>
      <c r="CE92" s="126"/>
      <c r="CF92" s="126"/>
      <c r="CG92" s="126"/>
      <c r="CH92" s="126"/>
      <c r="CI92" s="126"/>
      <c r="CJ92" s="126"/>
      <c r="CK92" s="126"/>
      <c r="CL92" s="126"/>
      <c r="CM92" s="126"/>
      <c r="CN92" s="126"/>
      <c r="CO92" s="126"/>
      <c r="CP92" s="126"/>
      <c r="CQ92" s="126"/>
      <c r="CR92" s="126"/>
      <c r="CS92" s="126"/>
      <c r="CT92" s="126"/>
      <c r="CU92" s="126"/>
      <c r="CV92" s="126"/>
      <c r="CW92" s="126"/>
      <c r="CX92" s="126"/>
      <c r="CY92" s="126"/>
      <c r="CZ92" s="126"/>
      <c r="DA92" s="126"/>
      <c r="DB92" s="126"/>
      <c r="DC92" s="126"/>
      <c r="DD92" s="126"/>
      <c r="DE92" s="126"/>
      <c r="DF92" s="126"/>
      <c r="DG92" s="126"/>
      <c r="DH92" s="126"/>
      <c r="DI92" s="126"/>
      <c r="DJ92" s="126"/>
      <c r="DK92" s="126"/>
      <c r="DL92" s="126"/>
      <c r="DM92" s="126"/>
      <c r="DN92" s="126"/>
      <c r="DO92" s="126"/>
      <c r="DP92" s="126"/>
      <c r="DQ92" s="126"/>
      <c r="DR92" s="126"/>
      <c r="DS92" s="126"/>
      <c r="DT92" s="126"/>
      <c r="DU92" s="126"/>
      <c r="DV92" s="126"/>
      <c r="DW92" s="126"/>
      <c r="DX92" s="126"/>
      <c r="DY92" s="126"/>
      <c r="DZ92" s="126"/>
      <c r="EA92" s="126"/>
      <c r="EB92" s="126"/>
      <c r="EC92" s="126"/>
      <c r="ED92" s="126"/>
      <c r="EE92" s="126"/>
      <c r="EF92" s="126"/>
      <c r="EG92" s="126"/>
      <c r="EH92" s="126"/>
      <c r="EI92" s="126"/>
      <c r="EJ92" s="126"/>
      <c r="EK92" s="126"/>
      <c r="EL92" s="126"/>
      <c r="EM92" s="126"/>
      <c r="EN92" s="126"/>
      <c r="EO92" s="126"/>
      <c r="EP92" s="126"/>
      <c r="EQ92" s="126"/>
      <c r="ER92" s="126"/>
      <c r="ES92" s="126"/>
      <c r="ET92" s="126"/>
      <c r="EU92" s="126"/>
      <c r="EV92" s="126"/>
      <c r="EW92" s="126"/>
      <c r="EX92" s="126"/>
      <c r="EY92" s="126"/>
      <c r="EZ92" s="126"/>
      <c r="FA92" s="126"/>
      <c r="FB92" s="126"/>
      <c r="FC92" s="126"/>
      <c r="FD92" s="126"/>
      <c r="FE92" s="126"/>
      <c r="FF92" s="126"/>
      <c r="FG92" s="126"/>
      <c r="FH92" s="126"/>
      <c r="FI92" s="126"/>
      <c r="FJ92" s="126"/>
      <c r="FK92" s="126"/>
      <c r="FL92" s="126"/>
      <c r="FM92" s="126"/>
      <c r="FN92" s="126"/>
      <c r="FO92" s="126"/>
      <c r="FP92" s="126"/>
      <c r="FQ92" s="126"/>
      <c r="FR92" s="126"/>
      <c r="FS92" s="126"/>
      <c r="FT92" s="126"/>
      <c r="FU92" s="126"/>
      <c r="FV92" s="126"/>
      <c r="FW92" s="126"/>
      <c r="FX92" s="126"/>
      <c r="FY92" s="126"/>
      <c r="FZ92" s="126"/>
      <c r="GA92" s="126"/>
      <c r="GB92" s="126"/>
      <c r="GC92" s="126"/>
      <c r="GD92" s="126"/>
      <c r="GE92" s="126"/>
      <c r="GF92" s="126"/>
      <c r="GG92" s="126"/>
      <c r="GH92" s="126"/>
      <c r="GI92" s="126"/>
      <c r="GJ92" s="126"/>
      <c r="GK92" s="126"/>
      <c r="GL92" s="126"/>
      <c r="GM92" s="126"/>
      <c r="GN92" s="126"/>
      <c r="GO92" s="126"/>
      <c r="GP92" s="126"/>
      <c r="GQ92" s="126"/>
      <c r="GR92" s="126"/>
      <c r="GS92" s="126"/>
      <c r="GT92" s="126"/>
      <c r="GU92" s="126"/>
      <c r="GV92" s="126"/>
      <c r="GW92" s="126"/>
      <c r="GX92" s="126"/>
      <c r="GY92" s="126"/>
      <c r="GZ92" s="126"/>
      <c r="HA92" s="126"/>
      <c r="HB92" s="126"/>
      <c r="HC92" s="126"/>
      <c r="HD92" s="126"/>
      <c r="HE92" s="126"/>
      <c r="HF92" s="126"/>
      <c r="HG92" s="126"/>
      <c r="HH92" s="126"/>
      <c r="HI92" s="126"/>
      <c r="HJ92" s="126"/>
      <c r="HK92" s="126"/>
      <c r="HL92" s="126"/>
      <c r="HM92" s="126"/>
      <c r="HN92" s="126"/>
      <c r="HO92" s="126"/>
      <c r="HP92" s="126"/>
      <c r="HQ92" s="126"/>
      <c r="HR92" s="126"/>
      <c r="HS92" s="126"/>
      <c r="HT92" s="126"/>
      <c r="HU92" s="126"/>
      <c r="HV92" s="126"/>
      <c r="HW92" s="126"/>
      <c r="HX92" s="126"/>
      <c r="HY92" s="126"/>
      <c r="HZ92" s="126"/>
      <c r="IA92" s="126"/>
      <c r="IB92" s="126"/>
      <c r="IC92" s="126"/>
      <c r="ID92" s="126"/>
      <c r="IE92" s="126"/>
      <c r="IF92" s="126"/>
      <c r="IG92" s="126"/>
      <c r="IH92" s="126"/>
      <c r="II92" s="126"/>
      <c r="IJ92" s="126"/>
      <c r="IK92" s="126"/>
      <c r="IL92" s="126"/>
      <c r="IM92" s="126"/>
      <c r="IN92" s="126"/>
      <c r="IO92" s="126"/>
      <c r="IP92" s="126"/>
      <c r="IQ92" s="126"/>
      <c r="IR92" s="126"/>
      <c r="IS92" s="126"/>
      <c r="IT92" s="126"/>
      <c r="IU92" s="126"/>
      <c r="IV92" s="126"/>
    </row>
    <row r="93" spans="1:256" s="128" customFormat="1" ht="25.5" customHeight="1" x14ac:dyDescent="0.25">
      <c r="A93" s="71" t="s">
        <v>647</v>
      </c>
      <c r="B93" s="124" t="s">
        <v>648</v>
      </c>
      <c r="C93" s="73">
        <v>2099998</v>
      </c>
      <c r="D93" s="41"/>
      <c r="E93" s="74">
        <f t="shared" si="3"/>
        <v>2099998</v>
      </c>
      <c r="F93" s="125"/>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7"/>
      <c r="AV93" s="125"/>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c r="BY93" s="126"/>
      <c r="BZ93" s="126"/>
      <c r="CA93" s="126"/>
      <c r="CB93" s="126"/>
      <c r="CC93" s="126"/>
      <c r="CD93" s="126"/>
      <c r="CE93" s="126"/>
      <c r="CF93" s="126"/>
      <c r="CG93" s="126"/>
      <c r="CH93" s="126"/>
      <c r="CI93" s="126"/>
      <c r="CJ93" s="126"/>
      <c r="CK93" s="126"/>
      <c r="CL93" s="126"/>
      <c r="CM93" s="126"/>
      <c r="CN93" s="126"/>
      <c r="CO93" s="126"/>
      <c r="CP93" s="126"/>
      <c r="CQ93" s="126"/>
      <c r="CR93" s="126"/>
      <c r="CS93" s="126"/>
      <c r="CT93" s="126"/>
      <c r="CU93" s="126"/>
      <c r="CV93" s="126"/>
      <c r="CW93" s="126"/>
      <c r="CX93" s="126"/>
      <c r="CY93" s="126"/>
      <c r="CZ93" s="126"/>
      <c r="DA93" s="126"/>
      <c r="DB93" s="126"/>
      <c r="DC93" s="126"/>
      <c r="DD93" s="126"/>
      <c r="DE93" s="126"/>
      <c r="DF93" s="126"/>
      <c r="DG93" s="126"/>
      <c r="DH93" s="126"/>
      <c r="DI93" s="126"/>
      <c r="DJ93" s="126"/>
      <c r="DK93" s="126"/>
      <c r="DL93" s="126"/>
      <c r="DM93" s="126"/>
      <c r="DN93" s="126"/>
      <c r="DO93" s="126"/>
      <c r="DP93" s="126"/>
      <c r="DQ93" s="126"/>
      <c r="DR93" s="126"/>
      <c r="DS93" s="126"/>
      <c r="DT93" s="126"/>
      <c r="DU93" s="126"/>
      <c r="DV93" s="126"/>
      <c r="DW93" s="126"/>
      <c r="DX93" s="126"/>
      <c r="DY93" s="126"/>
      <c r="DZ93" s="126"/>
      <c r="EA93" s="126"/>
      <c r="EB93" s="126"/>
      <c r="EC93" s="126"/>
      <c r="ED93" s="126"/>
      <c r="EE93" s="126"/>
      <c r="EF93" s="126"/>
      <c r="EG93" s="126"/>
      <c r="EH93" s="126"/>
      <c r="EI93" s="126"/>
      <c r="EJ93" s="126"/>
      <c r="EK93" s="126"/>
      <c r="EL93" s="126"/>
      <c r="EM93" s="126"/>
      <c r="EN93" s="126"/>
      <c r="EO93" s="126"/>
      <c r="EP93" s="126"/>
      <c r="EQ93" s="126"/>
      <c r="ER93" s="126"/>
      <c r="ES93" s="126"/>
      <c r="ET93" s="126"/>
      <c r="EU93" s="126"/>
      <c r="EV93" s="126"/>
      <c r="EW93" s="126"/>
      <c r="EX93" s="126"/>
      <c r="EY93" s="126"/>
      <c r="EZ93" s="126"/>
      <c r="FA93" s="126"/>
      <c r="FB93" s="126"/>
      <c r="FC93" s="126"/>
      <c r="FD93" s="126"/>
      <c r="FE93" s="126"/>
      <c r="FF93" s="126"/>
      <c r="FG93" s="126"/>
      <c r="FH93" s="126"/>
      <c r="FI93" s="126"/>
      <c r="FJ93" s="126"/>
      <c r="FK93" s="126"/>
      <c r="FL93" s="126"/>
      <c r="FM93" s="126"/>
      <c r="FN93" s="126"/>
      <c r="FO93" s="126"/>
      <c r="FP93" s="126"/>
      <c r="FQ93" s="126"/>
      <c r="FR93" s="126"/>
      <c r="FS93" s="126"/>
      <c r="FT93" s="126"/>
      <c r="FU93" s="126"/>
      <c r="FV93" s="126"/>
      <c r="FW93" s="126"/>
      <c r="FX93" s="126"/>
      <c r="FY93" s="126"/>
      <c r="FZ93" s="126"/>
      <c r="GA93" s="126"/>
      <c r="GB93" s="126"/>
      <c r="GC93" s="126"/>
      <c r="GD93" s="126"/>
      <c r="GE93" s="126"/>
      <c r="GF93" s="126"/>
      <c r="GG93" s="126"/>
      <c r="GH93" s="126"/>
      <c r="GI93" s="126"/>
      <c r="GJ93" s="126"/>
      <c r="GK93" s="126"/>
      <c r="GL93" s="126"/>
      <c r="GM93" s="126"/>
      <c r="GN93" s="126"/>
      <c r="GO93" s="126"/>
      <c r="GP93" s="126"/>
      <c r="GQ93" s="126"/>
      <c r="GR93" s="126"/>
      <c r="GS93" s="126"/>
      <c r="GT93" s="126"/>
      <c r="GU93" s="126"/>
      <c r="GV93" s="126"/>
      <c r="GW93" s="126"/>
      <c r="GX93" s="126"/>
      <c r="GY93" s="126"/>
      <c r="GZ93" s="126"/>
      <c r="HA93" s="126"/>
      <c r="HB93" s="126"/>
      <c r="HC93" s="126"/>
      <c r="HD93" s="126"/>
      <c r="HE93" s="126"/>
      <c r="HF93" s="126"/>
      <c r="HG93" s="126"/>
      <c r="HH93" s="126"/>
      <c r="HI93" s="126"/>
      <c r="HJ93" s="126"/>
      <c r="HK93" s="126"/>
      <c r="HL93" s="126"/>
      <c r="HM93" s="126"/>
      <c r="HN93" s="126"/>
      <c r="HO93" s="126"/>
      <c r="HP93" s="126"/>
      <c r="HQ93" s="126"/>
      <c r="HR93" s="126"/>
      <c r="HS93" s="126"/>
      <c r="HT93" s="126"/>
      <c r="HU93" s="126"/>
      <c r="HV93" s="126"/>
      <c r="HW93" s="126"/>
      <c r="HX93" s="126"/>
      <c r="HY93" s="126"/>
      <c r="HZ93" s="126"/>
      <c r="IA93" s="126"/>
      <c r="IB93" s="126"/>
      <c r="IC93" s="126"/>
      <c r="ID93" s="126"/>
      <c r="IE93" s="126"/>
      <c r="IF93" s="126"/>
      <c r="IG93" s="126"/>
      <c r="IH93" s="126"/>
      <c r="II93" s="126"/>
      <c r="IJ93" s="126"/>
      <c r="IK93" s="126"/>
      <c r="IL93" s="126"/>
      <c r="IM93" s="126"/>
      <c r="IN93" s="126"/>
      <c r="IO93" s="126"/>
      <c r="IP93" s="126"/>
      <c r="IQ93" s="126"/>
      <c r="IR93" s="126"/>
      <c r="IS93" s="126"/>
      <c r="IT93" s="126"/>
      <c r="IU93" s="126"/>
      <c r="IV93" s="126"/>
    </row>
    <row r="94" spans="1:256" s="128" customFormat="1" ht="25.5" customHeight="1" x14ac:dyDescent="0.25">
      <c r="A94" s="71" t="s">
        <v>649</v>
      </c>
      <c r="B94" s="124" t="s">
        <v>650</v>
      </c>
      <c r="C94" s="73">
        <v>446795</v>
      </c>
      <c r="D94" s="41"/>
      <c r="E94" s="74">
        <f t="shared" si="3"/>
        <v>446795</v>
      </c>
      <c r="F94" s="125"/>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7"/>
      <c r="AV94" s="125"/>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c r="BY94" s="126"/>
      <c r="BZ94" s="126"/>
      <c r="CA94" s="126"/>
      <c r="CB94" s="126"/>
      <c r="CC94" s="126"/>
      <c r="CD94" s="126"/>
      <c r="CE94" s="126"/>
      <c r="CF94" s="126"/>
      <c r="CG94" s="126"/>
      <c r="CH94" s="126"/>
      <c r="CI94" s="126"/>
      <c r="CJ94" s="126"/>
      <c r="CK94" s="126"/>
      <c r="CL94" s="126"/>
      <c r="CM94" s="126"/>
      <c r="CN94" s="126"/>
      <c r="CO94" s="126"/>
      <c r="CP94" s="126"/>
      <c r="CQ94" s="126"/>
      <c r="CR94" s="126"/>
      <c r="CS94" s="126"/>
      <c r="CT94" s="126"/>
      <c r="CU94" s="126"/>
      <c r="CV94" s="126"/>
      <c r="CW94" s="126"/>
      <c r="CX94" s="126"/>
      <c r="CY94" s="126"/>
      <c r="CZ94" s="126"/>
      <c r="DA94" s="126"/>
      <c r="DB94" s="126"/>
      <c r="DC94" s="126"/>
      <c r="DD94" s="126"/>
      <c r="DE94" s="126"/>
      <c r="DF94" s="126"/>
      <c r="DG94" s="126"/>
      <c r="DH94" s="126"/>
      <c r="DI94" s="126"/>
      <c r="DJ94" s="126"/>
      <c r="DK94" s="126"/>
      <c r="DL94" s="126"/>
      <c r="DM94" s="126"/>
      <c r="DN94" s="126"/>
      <c r="DO94" s="126"/>
      <c r="DP94" s="126"/>
      <c r="DQ94" s="126"/>
      <c r="DR94" s="126"/>
      <c r="DS94" s="126"/>
      <c r="DT94" s="126"/>
      <c r="DU94" s="126"/>
      <c r="DV94" s="126"/>
      <c r="DW94" s="126"/>
      <c r="DX94" s="126"/>
      <c r="DY94" s="126"/>
      <c r="DZ94" s="126"/>
      <c r="EA94" s="126"/>
      <c r="EB94" s="126"/>
      <c r="EC94" s="126"/>
      <c r="ED94" s="126"/>
      <c r="EE94" s="126"/>
      <c r="EF94" s="126"/>
      <c r="EG94" s="126"/>
      <c r="EH94" s="126"/>
      <c r="EI94" s="126"/>
      <c r="EJ94" s="126"/>
      <c r="EK94" s="126"/>
      <c r="EL94" s="126"/>
      <c r="EM94" s="126"/>
      <c r="EN94" s="126"/>
      <c r="EO94" s="126"/>
      <c r="EP94" s="126"/>
      <c r="EQ94" s="126"/>
      <c r="ER94" s="126"/>
      <c r="ES94" s="126"/>
      <c r="ET94" s="126"/>
      <c r="EU94" s="126"/>
      <c r="EV94" s="126"/>
      <c r="EW94" s="126"/>
      <c r="EX94" s="126"/>
      <c r="EY94" s="126"/>
      <c r="EZ94" s="126"/>
      <c r="FA94" s="126"/>
      <c r="FB94" s="126"/>
      <c r="FC94" s="126"/>
      <c r="FD94" s="126"/>
      <c r="FE94" s="126"/>
      <c r="FF94" s="126"/>
      <c r="FG94" s="126"/>
      <c r="FH94" s="126"/>
      <c r="FI94" s="126"/>
      <c r="FJ94" s="126"/>
      <c r="FK94" s="126"/>
      <c r="FL94" s="126"/>
      <c r="FM94" s="126"/>
      <c r="FN94" s="126"/>
      <c r="FO94" s="126"/>
      <c r="FP94" s="126"/>
      <c r="FQ94" s="126"/>
      <c r="FR94" s="126"/>
      <c r="FS94" s="126"/>
      <c r="FT94" s="126"/>
      <c r="FU94" s="126"/>
      <c r="FV94" s="126"/>
      <c r="FW94" s="126"/>
      <c r="FX94" s="126"/>
      <c r="FY94" s="126"/>
      <c r="FZ94" s="126"/>
      <c r="GA94" s="126"/>
      <c r="GB94" s="126"/>
      <c r="GC94" s="126"/>
      <c r="GD94" s="126"/>
      <c r="GE94" s="126"/>
      <c r="GF94" s="126"/>
      <c r="GG94" s="126"/>
      <c r="GH94" s="126"/>
      <c r="GI94" s="126"/>
      <c r="GJ94" s="126"/>
      <c r="GK94" s="126"/>
      <c r="GL94" s="126"/>
      <c r="GM94" s="126"/>
      <c r="GN94" s="126"/>
      <c r="GO94" s="126"/>
      <c r="GP94" s="126"/>
      <c r="GQ94" s="126"/>
      <c r="GR94" s="126"/>
      <c r="GS94" s="126"/>
      <c r="GT94" s="126"/>
      <c r="GU94" s="126"/>
      <c r="GV94" s="126"/>
      <c r="GW94" s="126"/>
      <c r="GX94" s="126"/>
      <c r="GY94" s="126"/>
      <c r="GZ94" s="126"/>
      <c r="HA94" s="126"/>
      <c r="HB94" s="126"/>
      <c r="HC94" s="126"/>
      <c r="HD94" s="126"/>
      <c r="HE94" s="126"/>
      <c r="HF94" s="126"/>
      <c r="HG94" s="126"/>
      <c r="HH94" s="126"/>
      <c r="HI94" s="126"/>
      <c r="HJ94" s="126"/>
      <c r="HK94" s="126"/>
      <c r="HL94" s="126"/>
      <c r="HM94" s="126"/>
      <c r="HN94" s="126"/>
      <c r="HO94" s="126"/>
      <c r="HP94" s="126"/>
      <c r="HQ94" s="126"/>
      <c r="HR94" s="126"/>
      <c r="HS94" s="126"/>
      <c r="HT94" s="126"/>
      <c r="HU94" s="126"/>
      <c r="HV94" s="126"/>
      <c r="HW94" s="126"/>
      <c r="HX94" s="126"/>
      <c r="HY94" s="126"/>
      <c r="HZ94" s="126"/>
      <c r="IA94" s="126"/>
      <c r="IB94" s="126"/>
      <c r="IC94" s="126"/>
      <c r="ID94" s="126"/>
      <c r="IE94" s="126"/>
      <c r="IF94" s="126"/>
      <c r="IG94" s="126"/>
      <c r="IH94" s="126"/>
      <c r="II94" s="126"/>
      <c r="IJ94" s="126"/>
      <c r="IK94" s="126"/>
      <c r="IL94" s="126"/>
      <c r="IM94" s="126"/>
      <c r="IN94" s="126"/>
      <c r="IO94" s="126"/>
      <c r="IP94" s="126"/>
      <c r="IQ94" s="126"/>
      <c r="IR94" s="126"/>
      <c r="IS94" s="126"/>
      <c r="IT94" s="126"/>
      <c r="IU94" s="126"/>
      <c r="IV94" s="126"/>
    </row>
    <row r="95" spans="1:256" s="128" customFormat="1" ht="25.5" customHeight="1" x14ac:dyDescent="0.25">
      <c r="A95" s="71" t="s">
        <v>651</v>
      </c>
      <c r="B95" s="124" t="s">
        <v>652</v>
      </c>
      <c r="C95" s="109">
        <v>0</v>
      </c>
      <c r="D95" s="109"/>
      <c r="E95" s="74">
        <f t="shared" si="3"/>
        <v>0</v>
      </c>
      <c r="F95" s="125"/>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7"/>
      <c r="AV95" s="125"/>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c r="BY95" s="126"/>
      <c r="BZ95" s="126"/>
      <c r="CA95" s="126"/>
      <c r="CB95" s="126"/>
      <c r="CC95" s="126"/>
      <c r="CD95" s="126"/>
      <c r="CE95" s="126"/>
      <c r="CF95" s="126"/>
      <c r="CG95" s="126"/>
      <c r="CH95" s="126"/>
      <c r="CI95" s="126"/>
      <c r="CJ95" s="126"/>
      <c r="CK95" s="126"/>
      <c r="CL95" s="126"/>
      <c r="CM95" s="126"/>
      <c r="CN95" s="126"/>
      <c r="CO95" s="126"/>
      <c r="CP95" s="126"/>
      <c r="CQ95" s="126"/>
      <c r="CR95" s="126"/>
      <c r="CS95" s="126"/>
      <c r="CT95" s="126"/>
      <c r="CU95" s="126"/>
      <c r="CV95" s="126"/>
      <c r="CW95" s="126"/>
      <c r="CX95" s="126"/>
      <c r="CY95" s="126"/>
      <c r="CZ95" s="126"/>
      <c r="DA95" s="126"/>
      <c r="DB95" s="126"/>
      <c r="DC95" s="126"/>
      <c r="DD95" s="126"/>
      <c r="DE95" s="126"/>
      <c r="DF95" s="126"/>
      <c r="DG95" s="126"/>
      <c r="DH95" s="126"/>
      <c r="DI95" s="126"/>
      <c r="DJ95" s="126"/>
      <c r="DK95" s="126"/>
      <c r="DL95" s="126"/>
      <c r="DM95" s="126"/>
      <c r="DN95" s="126"/>
      <c r="DO95" s="126"/>
      <c r="DP95" s="126"/>
      <c r="DQ95" s="126"/>
      <c r="DR95" s="126"/>
      <c r="DS95" s="126"/>
      <c r="DT95" s="126"/>
      <c r="DU95" s="126"/>
      <c r="DV95" s="126"/>
      <c r="DW95" s="126"/>
      <c r="DX95" s="126"/>
      <c r="DY95" s="126"/>
      <c r="DZ95" s="126"/>
      <c r="EA95" s="126"/>
      <c r="EB95" s="126"/>
      <c r="EC95" s="126"/>
      <c r="ED95" s="126"/>
      <c r="EE95" s="126"/>
      <c r="EF95" s="126"/>
      <c r="EG95" s="126"/>
      <c r="EH95" s="126"/>
      <c r="EI95" s="126"/>
      <c r="EJ95" s="126"/>
      <c r="EK95" s="126"/>
      <c r="EL95" s="126"/>
      <c r="EM95" s="126"/>
      <c r="EN95" s="126"/>
      <c r="EO95" s="126"/>
      <c r="EP95" s="126"/>
      <c r="EQ95" s="126"/>
      <c r="ER95" s="126"/>
      <c r="ES95" s="126"/>
      <c r="ET95" s="126"/>
      <c r="EU95" s="126"/>
      <c r="EV95" s="126"/>
      <c r="EW95" s="126"/>
      <c r="EX95" s="126"/>
      <c r="EY95" s="126"/>
      <c r="EZ95" s="126"/>
      <c r="FA95" s="126"/>
      <c r="FB95" s="126"/>
      <c r="FC95" s="126"/>
      <c r="FD95" s="126"/>
      <c r="FE95" s="126"/>
      <c r="FF95" s="126"/>
      <c r="FG95" s="126"/>
      <c r="FH95" s="126"/>
      <c r="FI95" s="126"/>
      <c r="FJ95" s="126"/>
      <c r="FK95" s="126"/>
      <c r="FL95" s="126"/>
      <c r="FM95" s="126"/>
      <c r="FN95" s="126"/>
      <c r="FO95" s="126"/>
      <c r="FP95" s="126"/>
      <c r="FQ95" s="126"/>
      <c r="FR95" s="126"/>
      <c r="FS95" s="126"/>
      <c r="FT95" s="126"/>
      <c r="FU95" s="126"/>
      <c r="FV95" s="126"/>
      <c r="FW95" s="126"/>
      <c r="FX95" s="126"/>
      <c r="FY95" s="126"/>
      <c r="FZ95" s="126"/>
      <c r="GA95" s="126"/>
      <c r="GB95" s="126"/>
      <c r="GC95" s="126"/>
      <c r="GD95" s="126"/>
      <c r="GE95" s="126"/>
      <c r="GF95" s="126"/>
      <c r="GG95" s="126"/>
      <c r="GH95" s="126"/>
      <c r="GI95" s="126"/>
      <c r="GJ95" s="126"/>
      <c r="GK95" s="126"/>
      <c r="GL95" s="126"/>
      <c r="GM95" s="126"/>
      <c r="GN95" s="126"/>
      <c r="GO95" s="126"/>
      <c r="GP95" s="126"/>
      <c r="GQ95" s="126"/>
      <c r="GR95" s="126"/>
      <c r="GS95" s="126"/>
      <c r="GT95" s="126"/>
      <c r="GU95" s="126"/>
      <c r="GV95" s="126"/>
      <c r="GW95" s="126"/>
      <c r="GX95" s="126"/>
      <c r="GY95" s="126"/>
      <c r="GZ95" s="126"/>
      <c r="HA95" s="126"/>
      <c r="HB95" s="126"/>
      <c r="HC95" s="126"/>
      <c r="HD95" s="126"/>
      <c r="HE95" s="126"/>
      <c r="HF95" s="126"/>
      <c r="HG95" s="126"/>
      <c r="HH95" s="126"/>
      <c r="HI95" s="126"/>
      <c r="HJ95" s="126"/>
      <c r="HK95" s="126"/>
      <c r="HL95" s="126"/>
      <c r="HM95" s="126"/>
      <c r="HN95" s="126"/>
      <c r="HO95" s="126"/>
      <c r="HP95" s="126"/>
      <c r="HQ95" s="126"/>
      <c r="HR95" s="126"/>
      <c r="HS95" s="126"/>
      <c r="HT95" s="126"/>
      <c r="HU95" s="126"/>
      <c r="HV95" s="126"/>
      <c r="HW95" s="126"/>
      <c r="HX95" s="126"/>
      <c r="HY95" s="126"/>
      <c r="HZ95" s="126"/>
      <c r="IA95" s="126"/>
      <c r="IB95" s="126"/>
      <c r="IC95" s="126"/>
      <c r="ID95" s="126"/>
      <c r="IE95" s="126"/>
      <c r="IF95" s="126"/>
      <c r="IG95" s="126"/>
      <c r="IH95" s="126"/>
      <c r="II95" s="126"/>
      <c r="IJ95" s="126"/>
      <c r="IK95" s="126"/>
      <c r="IL95" s="126"/>
      <c r="IM95" s="126"/>
      <c r="IN95" s="126"/>
      <c r="IO95" s="126"/>
      <c r="IP95" s="126"/>
      <c r="IQ95" s="126"/>
      <c r="IR95" s="126"/>
      <c r="IS95" s="126"/>
      <c r="IT95" s="126"/>
      <c r="IU95" s="126"/>
      <c r="IV95" s="126"/>
    </row>
    <row r="96" spans="1:256" s="128" customFormat="1" ht="25.5" customHeight="1" x14ac:dyDescent="0.25">
      <c r="A96" s="71" t="s">
        <v>653</v>
      </c>
      <c r="B96" s="124" t="s">
        <v>654</v>
      </c>
      <c r="C96" s="109">
        <v>0</v>
      </c>
      <c r="D96" s="109"/>
      <c r="E96" s="74">
        <f t="shared" si="3"/>
        <v>0</v>
      </c>
      <c r="F96" s="125"/>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7"/>
      <c r="AV96" s="125"/>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c r="BY96" s="126"/>
      <c r="BZ96" s="126"/>
      <c r="CA96" s="126"/>
      <c r="CB96" s="126"/>
      <c r="CC96" s="126"/>
      <c r="CD96" s="126"/>
      <c r="CE96" s="126"/>
      <c r="CF96" s="126"/>
      <c r="CG96" s="126"/>
      <c r="CH96" s="126"/>
      <c r="CI96" s="126"/>
      <c r="CJ96" s="126"/>
      <c r="CK96" s="126"/>
      <c r="CL96" s="126"/>
      <c r="CM96" s="126"/>
      <c r="CN96" s="126"/>
      <c r="CO96" s="126"/>
      <c r="CP96" s="126"/>
      <c r="CQ96" s="126"/>
      <c r="CR96" s="126"/>
      <c r="CS96" s="126"/>
      <c r="CT96" s="126"/>
      <c r="CU96" s="126"/>
      <c r="CV96" s="126"/>
      <c r="CW96" s="126"/>
      <c r="CX96" s="126"/>
      <c r="CY96" s="126"/>
      <c r="CZ96" s="126"/>
      <c r="DA96" s="126"/>
      <c r="DB96" s="126"/>
      <c r="DC96" s="126"/>
      <c r="DD96" s="126"/>
      <c r="DE96" s="126"/>
      <c r="DF96" s="126"/>
      <c r="DG96" s="126"/>
      <c r="DH96" s="126"/>
      <c r="DI96" s="126"/>
      <c r="DJ96" s="126"/>
      <c r="DK96" s="126"/>
      <c r="DL96" s="126"/>
      <c r="DM96" s="126"/>
      <c r="DN96" s="126"/>
      <c r="DO96" s="126"/>
      <c r="DP96" s="126"/>
      <c r="DQ96" s="126"/>
      <c r="DR96" s="126"/>
      <c r="DS96" s="126"/>
      <c r="DT96" s="126"/>
      <c r="DU96" s="126"/>
      <c r="DV96" s="126"/>
      <c r="DW96" s="126"/>
      <c r="DX96" s="126"/>
      <c r="DY96" s="126"/>
      <c r="DZ96" s="126"/>
      <c r="EA96" s="126"/>
      <c r="EB96" s="126"/>
      <c r="EC96" s="126"/>
      <c r="ED96" s="126"/>
      <c r="EE96" s="126"/>
      <c r="EF96" s="126"/>
      <c r="EG96" s="126"/>
      <c r="EH96" s="126"/>
      <c r="EI96" s="126"/>
      <c r="EJ96" s="126"/>
      <c r="EK96" s="126"/>
      <c r="EL96" s="126"/>
      <c r="EM96" s="126"/>
      <c r="EN96" s="126"/>
      <c r="EO96" s="126"/>
      <c r="EP96" s="126"/>
      <c r="EQ96" s="126"/>
      <c r="ER96" s="126"/>
      <c r="ES96" s="126"/>
      <c r="ET96" s="126"/>
      <c r="EU96" s="126"/>
      <c r="EV96" s="126"/>
      <c r="EW96" s="126"/>
      <c r="EX96" s="126"/>
      <c r="EY96" s="126"/>
      <c r="EZ96" s="126"/>
      <c r="FA96" s="126"/>
      <c r="FB96" s="126"/>
      <c r="FC96" s="126"/>
      <c r="FD96" s="126"/>
      <c r="FE96" s="126"/>
      <c r="FF96" s="126"/>
      <c r="FG96" s="126"/>
      <c r="FH96" s="126"/>
      <c r="FI96" s="126"/>
      <c r="FJ96" s="126"/>
      <c r="FK96" s="126"/>
      <c r="FL96" s="126"/>
      <c r="FM96" s="126"/>
      <c r="FN96" s="126"/>
      <c r="FO96" s="126"/>
      <c r="FP96" s="126"/>
      <c r="FQ96" s="126"/>
      <c r="FR96" s="126"/>
      <c r="FS96" s="126"/>
      <c r="FT96" s="126"/>
      <c r="FU96" s="126"/>
      <c r="FV96" s="126"/>
      <c r="FW96" s="126"/>
      <c r="FX96" s="126"/>
      <c r="FY96" s="126"/>
      <c r="FZ96" s="126"/>
      <c r="GA96" s="126"/>
      <c r="GB96" s="126"/>
      <c r="GC96" s="126"/>
      <c r="GD96" s="126"/>
      <c r="GE96" s="126"/>
      <c r="GF96" s="126"/>
      <c r="GG96" s="126"/>
      <c r="GH96" s="126"/>
      <c r="GI96" s="126"/>
      <c r="GJ96" s="126"/>
      <c r="GK96" s="126"/>
      <c r="GL96" s="126"/>
      <c r="GM96" s="126"/>
      <c r="GN96" s="126"/>
      <c r="GO96" s="126"/>
      <c r="GP96" s="126"/>
      <c r="GQ96" s="126"/>
      <c r="GR96" s="126"/>
      <c r="GS96" s="126"/>
      <c r="GT96" s="126"/>
      <c r="GU96" s="126"/>
      <c r="GV96" s="126"/>
      <c r="GW96" s="126"/>
      <c r="GX96" s="126"/>
      <c r="GY96" s="126"/>
      <c r="GZ96" s="126"/>
      <c r="HA96" s="126"/>
      <c r="HB96" s="126"/>
      <c r="HC96" s="126"/>
      <c r="HD96" s="126"/>
      <c r="HE96" s="126"/>
      <c r="HF96" s="126"/>
      <c r="HG96" s="126"/>
      <c r="HH96" s="126"/>
      <c r="HI96" s="126"/>
      <c r="HJ96" s="126"/>
      <c r="HK96" s="126"/>
      <c r="HL96" s="126"/>
      <c r="HM96" s="126"/>
      <c r="HN96" s="126"/>
      <c r="HO96" s="126"/>
      <c r="HP96" s="126"/>
      <c r="HQ96" s="126"/>
      <c r="HR96" s="126"/>
      <c r="HS96" s="126"/>
      <c r="HT96" s="126"/>
      <c r="HU96" s="126"/>
      <c r="HV96" s="126"/>
      <c r="HW96" s="126"/>
      <c r="HX96" s="126"/>
      <c r="HY96" s="126"/>
      <c r="HZ96" s="126"/>
      <c r="IA96" s="126"/>
      <c r="IB96" s="126"/>
      <c r="IC96" s="126"/>
      <c r="ID96" s="126"/>
      <c r="IE96" s="126"/>
      <c r="IF96" s="126"/>
      <c r="IG96" s="126"/>
      <c r="IH96" s="126"/>
      <c r="II96" s="126"/>
      <c r="IJ96" s="126"/>
      <c r="IK96" s="126"/>
      <c r="IL96" s="126"/>
      <c r="IM96" s="126"/>
      <c r="IN96" s="126"/>
      <c r="IO96" s="126"/>
      <c r="IP96" s="126"/>
      <c r="IQ96" s="126"/>
      <c r="IR96" s="126"/>
      <c r="IS96" s="126"/>
      <c r="IT96" s="126"/>
      <c r="IU96" s="126"/>
      <c r="IV96" s="126"/>
    </row>
    <row r="97" spans="1:256" s="128" customFormat="1" ht="25.5" customHeight="1" x14ac:dyDescent="0.25">
      <c r="A97" s="71" t="s">
        <v>655</v>
      </c>
      <c r="B97" s="124" t="s">
        <v>656</v>
      </c>
      <c r="C97" s="73">
        <v>5236479</v>
      </c>
      <c r="D97" s="41"/>
      <c r="E97" s="74">
        <f t="shared" si="3"/>
        <v>5236479</v>
      </c>
      <c r="F97" s="125"/>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7"/>
      <c r="AV97" s="125"/>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c r="BY97" s="126"/>
      <c r="BZ97" s="126"/>
      <c r="CA97" s="126"/>
      <c r="CB97" s="126"/>
      <c r="CC97" s="126"/>
      <c r="CD97" s="126"/>
      <c r="CE97" s="126"/>
      <c r="CF97" s="126"/>
      <c r="CG97" s="126"/>
      <c r="CH97" s="126"/>
      <c r="CI97" s="126"/>
      <c r="CJ97" s="126"/>
      <c r="CK97" s="126"/>
      <c r="CL97" s="126"/>
      <c r="CM97" s="126"/>
      <c r="CN97" s="126"/>
      <c r="CO97" s="126"/>
      <c r="CP97" s="126"/>
      <c r="CQ97" s="126"/>
      <c r="CR97" s="126"/>
      <c r="CS97" s="126"/>
      <c r="CT97" s="126"/>
      <c r="CU97" s="126"/>
      <c r="CV97" s="126"/>
      <c r="CW97" s="126"/>
      <c r="CX97" s="126"/>
      <c r="CY97" s="126"/>
      <c r="CZ97" s="126"/>
      <c r="DA97" s="126"/>
      <c r="DB97" s="126"/>
      <c r="DC97" s="126"/>
      <c r="DD97" s="126"/>
      <c r="DE97" s="126"/>
      <c r="DF97" s="126"/>
      <c r="DG97" s="126"/>
      <c r="DH97" s="126"/>
      <c r="DI97" s="126"/>
      <c r="DJ97" s="126"/>
      <c r="DK97" s="126"/>
      <c r="DL97" s="126"/>
      <c r="DM97" s="126"/>
      <c r="DN97" s="126"/>
      <c r="DO97" s="126"/>
      <c r="DP97" s="126"/>
      <c r="DQ97" s="126"/>
      <c r="DR97" s="126"/>
      <c r="DS97" s="126"/>
      <c r="DT97" s="126"/>
      <c r="DU97" s="126"/>
      <c r="DV97" s="126"/>
      <c r="DW97" s="126"/>
      <c r="DX97" s="126"/>
      <c r="DY97" s="126"/>
      <c r="DZ97" s="126"/>
      <c r="EA97" s="126"/>
      <c r="EB97" s="126"/>
      <c r="EC97" s="126"/>
      <c r="ED97" s="126"/>
      <c r="EE97" s="126"/>
      <c r="EF97" s="126"/>
      <c r="EG97" s="126"/>
      <c r="EH97" s="126"/>
      <c r="EI97" s="126"/>
      <c r="EJ97" s="126"/>
      <c r="EK97" s="126"/>
      <c r="EL97" s="126"/>
      <c r="EM97" s="126"/>
      <c r="EN97" s="126"/>
      <c r="EO97" s="126"/>
      <c r="EP97" s="126"/>
      <c r="EQ97" s="126"/>
      <c r="ER97" s="126"/>
      <c r="ES97" s="126"/>
      <c r="ET97" s="126"/>
      <c r="EU97" s="126"/>
      <c r="EV97" s="126"/>
      <c r="EW97" s="126"/>
      <c r="EX97" s="126"/>
      <c r="EY97" s="126"/>
      <c r="EZ97" s="126"/>
      <c r="FA97" s="126"/>
      <c r="FB97" s="126"/>
      <c r="FC97" s="126"/>
      <c r="FD97" s="126"/>
      <c r="FE97" s="126"/>
      <c r="FF97" s="126"/>
      <c r="FG97" s="126"/>
      <c r="FH97" s="126"/>
      <c r="FI97" s="126"/>
      <c r="FJ97" s="126"/>
      <c r="FK97" s="126"/>
      <c r="FL97" s="126"/>
      <c r="FM97" s="126"/>
      <c r="FN97" s="126"/>
      <c r="FO97" s="126"/>
      <c r="FP97" s="126"/>
      <c r="FQ97" s="126"/>
      <c r="FR97" s="126"/>
      <c r="FS97" s="126"/>
      <c r="FT97" s="126"/>
      <c r="FU97" s="126"/>
      <c r="FV97" s="126"/>
      <c r="FW97" s="126"/>
      <c r="FX97" s="126"/>
      <c r="FY97" s="126"/>
      <c r="FZ97" s="126"/>
      <c r="GA97" s="126"/>
      <c r="GB97" s="126"/>
      <c r="GC97" s="126"/>
      <c r="GD97" s="126"/>
      <c r="GE97" s="126"/>
      <c r="GF97" s="126"/>
      <c r="GG97" s="126"/>
      <c r="GH97" s="126"/>
      <c r="GI97" s="126"/>
      <c r="GJ97" s="126"/>
      <c r="GK97" s="126"/>
      <c r="GL97" s="126"/>
      <c r="GM97" s="126"/>
      <c r="GN97" s="126"/>
      <c r="GO97" s="126"/>
      <c r="GP97" s="126"/>
      <c r="GQ97" s="126"/>
      <c r="GR97" s="126"/>
      <c r="GS97" s="126"/>
      <c r="GT97" s="126"/>
      <c r="GU97" s="126"/>
      <c r="GV97" s="126"/>
      <c r="GW97" s="126"/>
      <c r="GX97" s="126"/>
      <c r="GY97" s="126"/>
      <c r="GZ97" s="126"/>
      <c r="HA97" s="126"/>
      <c r="HB97" s="126"/>
      <c r="HC97" s="126"/>
      <c r="HD97" s="126"/>
      <c r="HE97" s="126"/>
      <c r="HF97" s="126"/>
      <c r="HG97" s="126"/>
      <c r="HH97" s="126"/>
      <c r="HI97" s="126"/>
      <c r="HJ97" s="126"/>
      <c r="HK97" s="126"/>
      <c r="HL97" s="126"/>
      <c r="HM97" s="126"/>
      <c r="HN97" s="126"/>
      <c r="HO97" s="126"/>
      <c r="HP97" s="126"/>
      <c r="HQ97" s="126"/>
      <c r="HR97" s="126"/>
      <c r="HS97" s="126"/>
      <c r="HT97" s="126"/>
      <c r="HU97" s="126"/>
      <c r="HV97" s="126"/>
      <c r="HW97" s="126"/>
      <c r="HX97" s="126"/>
      <c r="HY97" s="126"/>
      <c r="HZ97" s="126"/>
      <c r="IA97" s="126"/>
      <c r="IB97" s="126"/>
      <c r="IC97" s="126"/>
      <c r="ID97" s="126"/>
      <c r="IE97" s="126"/>
      <c r="IF97" s="126"/>
      <c r="IG97" s="126"/>
      <c r="IH97" s="126"/>
      <c r="II97" s="126"/>
      <c r="IJ97" s="126"/>
      <c r="IK97" s="126"/>
      <c r="IL97" s="126"/>
      <c r="IM97" s="126"/>
      <c r="IN97" s="126"/>
      <c r="IO97" s="126"/>
      <c r="IP97" s="126"/>
      <c r="IQ97" s="126"/>
      <c r="IR97" s="126"/>
      <c r="IS97" s="126"/>
      <c r="IT97" s="126"/>
      <c r="IU97" s="126"/>
      <c r="IV97" s="126"/>
    </row>
    <row r="98" spans="1:256" s="128" customFormat="1" ht="25.5" customHeight="1" x14ac:dyDescent="0.25">
      <c r="A98" s="71" t="s">
        <v>657</v>
      </c>
      <c r="B98" s="124" t="s">
        <v>658</v>
      </c>
      <c r="C98" s="73">
        <v>473758</v>
      </c>
      <c r="D98" s="41"/>
      <c r="E98" s="74">
        <f t="shared" si="3"/>
        <v>473758</v>
      </c>
      <c r="F98" s="125"/>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7"/>
      <c r="AV98" s="125"/>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c r="BY98" s="126"/>
      <c r="BZ98" s="126"/>
      <c r="CA98" s="126"/>
      <c r="CB98" s="126"/>
      <c r="CC98" s="126"/>
      <c r="CD98" s="126"/>
      <c r="CE98" s="126"/>
      <c r="CF98" s="126"/>
      <c r="CG98" s="126"/>
      <c r="CH98" s="126"/>
      <c r="CI98" s="126"/>
      <c r="CJ98" s="126"/>
      <c r="CK98" s="126"/>
      <c r="CL98" s="126"/>
      <c r="CM98" s="126"/>
      <c r="CN98" s="126"/>
      <c r="CO98" s="126"/>
      <c r="CP98" s="126"/>
      <c r="CQ98" s="126"/>
      <c r="CR98" s="126"/>
      <c r="CS98" s="126"/>
      <c r="CT98" s="126"/>
      <c r="CU98" s="126"/>
      <c r="CV98" s="126"/>
      <c r="CW98" s="126"/>
      <c r="CX98" s="126"/>
      <c r="CY98" s="126"/>
      <c r="CZ98" s="126"/>
      <c r="DA98" s="126"/>
      <c r="DB98" s="126"/>
      <c r="DC98" s="126"/>
      <c r="DD98" s="126"/>
      <c r="DE98" s="126"/>
      <c r="DF98" s="126"/>
      <c r="DG98" s="126"/>
      <c r="DH98" s="126"/>
      <c r="DI98" s="126"/>
      <c r="DJ98" s="126"/>
      <c r="DK98" s="126"/>
      <c r="DL98" s="126"/>
      <c r="DM98" s="126"/>
      <c r="DN98" s="126"/>
      <c r="DO98" s="126"/>
      <c r="DP98" s="126"/>
      <c r="DQ98" s="126"/>
      <c r="DR98" s="126"/>
      <c r="DS98" s="126"/>
      <c r="DT98" s="126"/>
      <c r="DU98" s="126"/>
      <c r="DV98" s="126"/>
      <c r="DW98" s="126"/>
      <c r="DX98" s="126"/>
      <c r="DY98" s="126"/>
      <c r="DZ98" s="126"/>
      <c r="EA98" s="126"/>
      <c r="EB98" s="126"/>
      <c r="EC98" s="126"/>
      <c r="ED98" s="126"/>
      <c r="EE98" s="126"/>
      <c r="EF98" s="126"/>
      <c r="EG98" s="126"/>
      <c r="EH98" s="126"/>
      <c r="EI98" s="126"/>
      <c r="EJ98" s="126"/>
      <c r="EK98" s="126"/>
      <c r="EL98" s="126"/>
      <c r="EM98" s="126"/>
      <c r="EN98" s="126"/>
      <c r="EO98" s="126"/>
      <c r="EP98" s="126"/>
      <c r="EQ98" s="126"/>
      <c r="ER98" s="126"/>
      <c r="ES98" s="126"/>
      <c r="ET98" s="126"/>
      <c r="EU98" s="126"/>
      <c r="EV98" s="126"/>
      <c r="EW98" s="126"/>
      <c r="EX98" s="126"/>
      <c r="EY98" s="126"/>
      <c r="EZ98" s="126"/>
      <c r="FA98" s="126"/>
      <c r="FB98" s="126"/>
      <c r="FC98" s="126"/>
      <c r="FD98" s="126"/>
      <c r="FE98" s="126"/>
      <c r="FF98" s="126"/>
      <c r="FG98" s="126"/>
      <c r="FH98" s="126"/>
      <c r="FI98" s="126"/>
      <c r="FJ98" s="126"/>
      <c r="FK98" s="126"/>
      <c r="FL98" s="126"/>
      <c r="FM98" s="126"/>
      <c r="FN98" s="126"/>
      <c r="FO98" s="126"/>
      <c r="FP98" s="126"/>
      <c r="FQ98" s="126"/>
      <c r="FR98" s="126"/>
      <c r="FS98" s="126"/>
      <c r="FT98" s="126"/>
      <c r="FU98" s="126"/>
      <c r="FV98" s="126"/>
      <c r="FW98" s="126"/>
      <c r="FX98" s="126"/>
      <c r="FY98" s="126"/>
      <c r="FZ98" s="126"/>
      <c r="GA98" s="126"/>
      <c r="GB98" s="126"/>
      <c r="GC98" s="126"/>
      <c r="GD98" s="126"/>
      <c r="GE98" s="126"/>
      <c r="GF98" s="126"/>
      <c r="GG98" s="126"/>
      <c r="GH98" s="126"/>
      <c r="GI98" s="126"/>
      <c r="GJ98" s="126"/>
      <c r="GK98" s="126"/>
      <c r="GL98" s="126"/>
      <c r="GM98" s="126"/>
      <c r="GN98" s="126"/>
      <c r="GO98" s="126"/>
      <c r="GP98" s="126"/>
      <c r="GQ98" s="126"/>
      <c r="GR98" s="126"/>
      <c r="GS98" s="126"/>
      <c r="GT98" s="126"/>
      <c r="GU98" s="126"/>
      <c r="GV98" s="126"/>
      <c r="GW98" s="126"/>
      <c r="GX98" s="126"/>
      <c r="GY98" s="126"/>
      <c r="GZ98" s="126"/>
      <c r="HA98" s="126"/>
      <c r="HB98" s="126"/>
      <c r="HC98" s="126"/>
      <c r="HD98" s="126"/>
      <c r="HE98" s="126"/>
      <c r="HF98" s="126"/>
      <c r="HG98" s="126"/>
      <c r="HH98" s="126"/>
      <c r="HI98" s="126"/>
      <c r="HJ98" s="126"/>
      <c r="HK98" s="126"/>
      <c r="HL98" s="126"/>
      <c r="HM98" s="126"/>
      <c r="HN98" s="126"/>
      <c r="HO98" s="126"/>
      <c r="HP98" s="126"/>
      <c r="HQ98" s="126"/>
      <c r="HR98" s="126"/>
      <c r="HS98" s="126"/>
      <c r="HT98" s="126"/>
      <c r="HU98" s="126"/>
      <c r="HV98" s="126"/>
      <c r="HW98" s="126"/>
      <c r="HX98" s="126"/>
      <c r="HY98" s="126"/>
      <c r="HZ98" s="126"/>
      <c r="IA98" s="126"/>
      <c r="IB98" s="126"/>
      <c r="IC98" s="126"/>
      <c r="ID98" s="126"/>
      <c r="IE98" s="126"/>
      <c r="IF98" s="126"/>
      <c r="IG98" s="126"/>
      <c r="IH98" s="126"/>
      <c r="II98" s="126"/>
      <c r="IJ98" s="126"/>
      <c r="IK98" s="126"/>
      <c r="IL98" s="126"/>
      <c r="IM98" s="126"/>
      <c r="IN98" s="126"/>
      <c r="IO98" s="126"/>
      <c r="IP98" s="126"/>
      <c r="IQ98" s="126"/>
      <c r="IR98" s="126"/>
      <c r="IS98" s="126"/>
      <c r="IT98" s="126"/>
      <c r="IU98" s="126"/>
      <c r="IV98" s="126"/>
    </row>
    <row r="99" spans="1:256" s="130" customFormat="1" ht="25.5" customHeight="1" x14ac:dyDescent="0.25">
      <c r="A99" s="60" t="s">
        <v>659</v>
      </c>
      <c r="B99" s="84" t="s">
        <v>660</v>
      </c>
      <c r="C99" s="69">
        <f>SUM(C100:C103)</f>
        <v>1074924</v>
      </c>
      <c r="D99" s="69">
        <f>SUM(D100:D103)</f>
        <v>0</v>
      </c>
      <c r="E99" s="70">
        <f>+D99+C99</f>
        <v>1074924</v>
      </c>
      <c r="F99" s="129"/>
      <c r="AU99" s="131"/>
      <c r="AV99" s="129"/>
    </row>
    <row r="100" spans="1:256" s="128" customFormat="1" ht="25.5" customHeight="1" x14ac:dyDescent="0.25">
      <c r="A100" s="71" t="s">
        <v>661</v>
      </c>
      <c r="B100" s="124" t="s">
        <v>662</v>
      </c>
      <c r="C100" s="73">
        <v>722661</v>
      </c>
      <c r="D100" s="41"/>
      <c r="E100" s="74">
        <f>C100+D100</f>
        <v>722661</v>
      </c>
      <c r="F100" s="125"/>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7"/>
      <c r="AV100" s="125"/>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c r="BY100" s="126"/>
      <c r="BZ100" s="126"/>
      <c r="CA100" s="126"/>
      <c r="CB100" s="126"/>
      <c r="CC100" s="126"/>
      <c r="CD100" s="126"/>
      <c r="CE100" s="126"/>
      <c r="CF100" s="126"/>
      <c r="CG100" s="126"/>
      <c r="CH100" s="126"/>
      <c r="CI100" s="126"/>
      <c r="CJ100" s="126"/>
      <c r="CK100" s="126"/>
      <c r="CL100" s="126"/>
      <c r="CM100" s="126"/>
      <c r="CN100" s="126"/>
      <c r="CO100" s="126"/>
      <c r="CP100" s="126"/>
      <c r="CQ100" s="126"/>
      <c r="CR100" s="126"/>
      <c r="CS100" s="126"/>
      <c r="CT100" s="126"/>
      <c r="CU100" s="126"/>
      <c r="CV100" s="126"/>
      <c r="CW100" s="126"/>
      <c r="CX100" s="126"/>
      <c r="CY100" s="126"/>
      <c r="CZ100" s="126"/>
      <c r="DA100" s="126"/>
      <c r="DB100" s="126"/>
      <c r="DC100" s="126"/>
      <c r="DD100" s="126"/>
      <c r="DE100" s="126"/>
      <c r="DF100" s="126"/>
      <c r="DG100" s="126"/>
      <c r="DH100" s="126"/>
      <c r="DI100" s="126"/>
      <c r="DJ100" s="126"/>
      <c r="DK100" s="126"/>
      <c r="DL100" s="126"/>
      <c r="DM100" s="126"/>
      <c r="DN100" s="126"/>
      <c r="DO100" s="126"/>
      <c r="DP100" s="126"/>
      <c r="DQ100" s="126"/>
      <c r="DR100" s="126"/>
      <c r="DS100" s="126"/>
      <c r="DT100" s="126"/>
      <c r="DU100" s="126"/>
      <c r="DV100" s="126"/>
      <c r="DW100" s="126"/>
      <c r="DX100" s="126"/>
      <c r="DY100" s="126"/>
      <c r="DZ100" s="126"/>
      <c r="EA100" s="126"/>
      <c r="EB100" s="126"/>
      <c r="EC100" s="126"/>
      <c r="ED100" s="126"/>
      <c r="EE100" s="126"/>
      <c r="EF100" s="126"/>
      <c r="EG100" s="126"/>
      <c r="EH100" s="126"/>
      <c r="EI100" s="126"/>
      <c r="EJ100" s="126"/>
      <c r="EK100" s="126"/>
      <c r="EL100" s="126"/>
      <c r="EM100" s="126"/>
      <c r="EN100" s="126"/>
      <c r="EO100" s="126"/>
      <c r="EP100" s="126"/>
      <c r="EQ100" s="126"/>
      <c r="ER100" s="126"/>
      <c r="ES100" s="126"/>
      <c r="ET100" s="126"/>
      <c r="EU100" s="126"/>
      <c r="EV100" s="126"/>
      <c r="EW100" s="126"/>
      <c r="EX100" s="126"/>
      <c r="EY100" s="126"/>
      <c r="EZ100" s="126"/>
      <c r="FA100" s="126"/>
      <c r="FB100" s="126"/>
      <c r="FC100" s="126"/>
      <c r="FD100" s="126"/>
      <c r="FE100" s="126"/>
      <c r="FF100" s="126"/>
      <c r="FG100" s="126"/>
      <c r="FH100" s="126"/>
      <c r="FI100" s="126"/>
      <c r="FJ100" s="126"/>
      <c r="FK100" s="126"/>
      <c r="FL100" s="126"/>
      <c r="FM100" s="126"/>
      <c r="FN100" s="126"/>
      <c r="FO100" s="126"/>
      <c r="FP100" s="126"/>
      <c r="FQ100" s="126"/>
      <c r="FR100" s="126"/>
      <c r="FS100" s="126"/>
      <c r="FT100" s="126"/>
      <c r="FU100" s="126"/>
      <c r="FV100" s="126"/>
      <c r="FW100" s="126"/>
      <c r="FX100" s="126"/>
      <c r="FY100" s="126"/>
      <c r="FZ100" s="126"/>
      <c r="GA100" s="126"/>
      <c r="GB100" s="126"/>
      <c r="GC100" s="126"/>
      <c r="GD100" s="126"/>
      <c r="GE100" s="126"/>
      <c r="GF100" s="126"/>
      <c r="GG100" s="126"/>
      <c r="GH100" s="126"/>
      <c r="GI100" s="126"/>
      <c r="GJ100" s="126"/>
      <c r="GK100" s="126"/>
      <c r="GL100" s="126"/>
      <c r="GM100" s="126"/>
      <c r="GN100" s="126"/>
      <c r="GO100" s="126"/>
      <c r="GP100" s="126"/>
      <c r="GQ100" s="126"/>
      <c r="GR100" s="126"/>
      <c r="GS100" s="126"/>
      <c r="GT100" s="126"/>
      <c r="GU100" s="126"/>
      <c r="GV100" s="126"/>
      <c r="GW100" s="126"/>
      <c r="GX100" s="126"/>
      <c r="GY100" s="126"/>
      <c r="GZ100" s="126"/>
      <c r="HA100" s="126"/>
      <c r="HB100" s="126"/>
      <c r="HC100" s="126"/>
      <c r="HD100" s="126"/>
      <c r="HE100" s="126"/>
      <c r="HF100" s="126"/>
      <c r="HG100" s="126"/>
      <c r="HH100" s="126"/>
      <c r="HI100" s="126"/>
      <c r="HJ100" s="126"/>
      <c r="HK100" s="126"/>
      <c r="HL100" s="126"/>
      <c r="HM100" s="126"/>
      <c r="HN100" s="126"/>
      <c r="HO100" s="126"/>
      <c r="HP100" s="126"/>
      <c r="HQ100" s="126"/>
      <c r="HR100" s="126"/>
      <c r="HS100" s="126"/>
      <c r="HT100" s="126"/>
      <c r="HU100" s="126"/>
      <c r="HV100" s="126"/>
      <c r="HW100" s="126"/>
      <c r="HX100" s="126"/>
      <c r="HY100" s="126"/>
      <c r="HZ100" s="126"/>
      <c r="IA100" s="126"/>
      <c r="IB100" s="126"/>
      <c r="IC100" s="126"/>
      <c r="ID100" s="126"/>
      <c r="IE100" s="126"/>
      <c r="IF100" s="126"/>
      <c r="IG100" s="126"/>
      <c r="IH100" s="126"/>
      <c r="II100" s="126"/>
      <c r="IJ100" s="126"/>
      <c r="IK100" s="126"/>
      <c r="IL100" s="126"/>
      <c r="IM100" s="126"/>
      <c r="IN100" s="126"/>
      <c r="IO100" s="126"/>
      <c r="IP100" s="126"/>
      <c r="IQ100" s="126"/>
      <c r="IR100" s="126"/>
      <c r="IS100" s="126"/>
      <c r="IT100" s="126"/>
      <c r="IU100" s="126"/>
      <c r="IV100" s="126"/>
    </row>
    <row r="101" spans="1:256" s="128" customFormat="1" ht="25.5" customHeight="1" x14ac:dyDescent="0.25">
      <c r="A101" s="71" t="s">
        <v>663</v>
      </c>
      <c r="B101" s="124" t="s">
        <v>664</v>
      </c>
      <c r="C101" s="73">
        <v>352263</v>
      </c>
      <c r="D101" s="41"/>
      <c r="E101" s="74">
        <f>C101+D101</f>
        <v>352263</v>
      </c>
      <c r="F101" s="125"/>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7"/>
      <c r="AV101" s="125"/>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c r="BY101" s="126"/>
      <c r="BZ101" s="126"/>
      <c r="CA101" s="126"/>
      <c r="CB101" s="126"/>
      <c r="CC101" s="126"/>
      <c r="CD101" s="126"/>
      <c r="CE101" s="126"/>
      <c r="CF101" s="126"/>
      <c r="CG101" s="126"/>
      <c r="CH101" s="126"/>
      <c r="CI101" s="126"/>
      <c r="CJ101" s="126"/>
      <c r="CK101" s="126"/>
      <c r="CL101" s="126"/>
      <c r="CM101" s="126"/>
      <c r="CN101" s="126"/>
      <c r="CO101" s="126"/>
      <c r="CP101" s="126"/>
      <c r="CQ101" s="126"/>
      <c r="CR101" s="126"/>
      <c r="CS101" s="126"/>
      <c r="CT101" s="126"/>
      <c r="CU101" s="126"/>
      <c r="CV101" s="126"/>
      <c r="CW101" s="126"/>
      <c r="CX101" s="126"/>
      <c r="CY101" s="126"/>
      <c r="CZ101" s="126"/>
      <c r="DA101" s="126"/>
      <c r="DB101" s="126"/>
      <c r="DC101" s="126"/>
      <c r="DD101" s="126"/>
      <c r="DE101" s="126"/>
      <c r="DF101" s="126"/>
      <c r="DG101" s="126"/>
      <c r="DH101" s="126"/>
      <c r="DI101" s="126"/>
      <c r="DJ101" s="126"/>
      <c r="DK101" s="126"/>
      <c r="DL101" s="126"/>
      <c r="DM101" s="126"/>
      <c r="DN101" s="126"/>
      <c r="DO101" s="126"/>
      <c r="DP101" s="126"/>
      <c r="DQ101" s="126"/>
      <c r="DR101" s="126"/>
      <c r="DS101" s="126"/>
      <c r="DT101" s="126"/>
      <c r="DU101" s="126"/>
      <c r="DV101" s="126"/>
      <c r="DW101" s="126"/>
      <c r="DX101" s="126"/>
      <c r="DY101" s="126"/>
      <c r="DZ101" s="126"/>
      <c r="EA101" s="126"/>
      <c r="EB101" s="126"/>
      <c r="EC101" s="126"/>
      <c r="ED101" s="126"/>
      <c r="EE101" s="126"/>
      <c r="EF101" s="126"/>
      <c r="EG101" s="126"/>
      <c r="EH101" s="126"/>
      <c r="EI101" s="126"/>
      <c r="EJ101" s="126"/>
      <c r="EK101" s="126"/>
      <c r="EL101" s="126"/>
      <c r="EM101" s="126"/>
      <c r="EN101" s="126"/>
      <c r="EO101" s="126"/>
      <c r="EP101" s="126"/>
      <c r="EQ101" s="126"/>
      <c r="ER101" s="126"/>
      <c r="ES101" s="126"/>
      <c r="ET101" s="126"/>
      <c r="EU101" s="126"/>
      <c r="EV101" s="126"/>
      <c r="EW101" s="126"/>
      <c r="EX101" s="126"/>
      <c r="EY101" s="126"/>
      <c r="EZ101" s="126"/>
      <c r="FA101" s="126"/>
      <c r="FB101" s="126"/>
      <c r="FC101" s="126"/>
      <c r="FD101" s="126"/>
      <c r="FE101" s="126"/>
      <c r="FF101" s="126"/>
      <c r="FG101" s="126"/>
      <c r="FH101" s="126"/>
      <c r="FI101" s="126"/>
      <c r="FJ101" s="126"/>
      <c r="FK101" s="126"/>
      <c r="FL101" s="126"/>
      <c r="FM101" s="126"/>
      <c r="FN101" s="126"/>
      <c r="FO101" s="126"/>
      <c r="FP101" s="126"/>
      <c r="FQ101" s="126"/>
      <c r="FR101" s="126"/>
      <c r="FS101" s="126"/>
      <c r="FT101" s="126"/>
      <c r="FU101" s="126"/>
      <c r="FV101" s="126"/>
      <c r="FW101" s="126"/>
      <c r="FX101" s="126"/>
      <c r="FY101" s="126"/>
      <c r="FZ101" s="126"/>
      <c r="GA101" s="126"/>
      <c r="GB101" s="126"/>
      <c r="GC101" s="126"/>
      <c r="GD101" s="126"/>
      <c r="GE101" s="126"/>
      <c r="GF101" s="126"/>
      <c r="GG101" s="126"/>
      <c r="GH101" s="126"/>
      <c r="GI101" s="126"/>
      <c r="GJ101" s="126"/>
      <c r="GK101" s="126"/>
      <c r="GL101" s="126"/>
      <c r="GM101" s="126"/>
      <c r="GN101" s="126"/>
      <c r="GO101" s="126"/>
      <c r="GP101" s="126"/>
      <c r="GQ101" s="126"/>
      <c r="GR101" s="126"/>
      <c r="GS101" s="126"/>
      <c r="GT101" s="126"/>
      <c r="GU101" s="126"/>
      <c r="GV101" s="126"/>
      <c r="GW101" s="126"/>
      <c r="GX101" s="126"/>
      <c r="GY101" s="126"/>
      <c r="GZ101" s="126"/>
      <c r="HA101" s="126"/>
      <c r="HB101" s="126"/>
      <c r="HC101" s="126"/>
      <c r="HD101" s="126"/>
      <c r="HE101" s="126"/>
      <c r="HF101" s="126"/>
      <c r="HG101" s="126"/>
      <c r="HH101" s="126"/>
      <c r="HI101" s="126"/>
      <c r="HJ101" s="126"/>
      <c r="HK101" s="126"/>
      <c r="HL101" s="126"/>
      <c r="HM101" s="126"/>
      <c r="HN101" s="126"/>
      <c r="HO101" s="126"/>
      <c r="HP101" s="126"/>
      <c r="HQ101" s="126"/>
      <c r="HR101" s="126"/>
      <c r="HS101" s="126"/>
      <c r="HT101" s="126"/>
      <c r="HU101" s="126"/>
      <c r="HV101" s="126"/>
      <c r="HW101" s="126"/>
      <c r="HX101" s="126"/>
      <c r="HY101" s="126"/>
      <c r="HZ101" s="126"/>
      <c r="IA101" s="126"/>
      <c r="IB101" s="126"/>
      <c r="IC101" s="126"/>
      <c r="ID101" s="126"/>
      <c r="IE101" s="126"/>
      <c r="IF101" s="126"/>
      <c r="IG101" s="126"/>
      <c r="IH101" s="126"/>
      <c r="II101" s="126"/>
      <c r="IJ101" s="126"/>
      <c r="IK101" s="126"/>
      <c r="IL101" s="126"/>
      <c r="IM101" s="126"/>
      <c r="IN101" s="126"/>
      <c r="IO101" s="126"/>
      <c r="IP101" s="126"/>
      <c r="IQ101" s="126"/>
      <c r="IR101" s="126"/>
      <c r="IS101" s="126"/>
      <c r="IT101" s="126"/>
      <c r="IU101" s="126"/>
      <c r="IV101" s="126"/>
    </row>
    <row r="102" spans="1:256" s="128" customFormat="1" ht="25.5" customHeight="1" x14ac:dyDescent="0.25">
      <c r="A102" s="71" t="s">
        <v>665</v>
      </c>
      <c r="B102" s="124" t="s">
        <v>666</v>
      </c>
      <c r="C102" s="109">
        <v>0</v>
      </c>
      <c r="D102" s="109"/>
      <c r="E102" s="74">
        <f>C102+D102</f>
        <v>0</v>
      </c>
      <c r="F102" s="125"/>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7"/>
      <c r="AV102" s="125"/>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c r="BY102" s="126"/>
      <c r="BZ102" s="126"/>
      <c r="CA102" s="126"/>
      <c r="CB102" s="126"/>
      <c r="CC102" s="126"/>
      <c r="CD102" s="126"/>
      <c r="CE102" s="126"/>
      <c r="CF102" s="126"/>
      <c r="CG102" s="126"/>
      <c r="CH102" s="126"/>
      <c r="CI102" s="126"/>
      <c r="CJ102" s="126"/>
      <c r="CK102" s="126"/>
      <c r="CL102" s="126"/>
      <c r="CM102" s="126"/>
      <c r="CN102" s="126"/>
      <c r="CO102" s="126"/>
      <c r="CP102" s="126"/>
      <c r="CQ102" s="126"/>
      <c r="CR102" s="126"/>
      <c r="CS102" s="126"/>
      <c r="CT102" s="126"/>
      <c r="CU102" s="126"/>
      <c r="CV102" s="126"/>
      <c r="CW102" s="126"/>
      <c r="CX102" s="126"/>
      <c r="CY102" s="126"/>
      <c r="CZ102" s="126"/>
      <c r="DA102" s="126"/>
      <c r="DB102" s="126"/>
      <c r="DC102" s="126"/>
      <c r="DD102" s="126"/>
      <c r="DE102" s="126"/>
      <c r="DF102" s="126"/>
      <c r="DG102" s="126"/>
      <c r="DH102" s="126"/>
      <c r="DI102" s="126"/>
      <c r="DJ102" s="126"/>
      <c r="DK102" s="126"/>
      <c r="DL102" s="126"/>
      <c r="DM102" s="126"/>
      <c r="DN102" s="126"/>
      <c r="DO102" s="126"/>
      <c r="DP102" s="126"/>
      <c r="DQ102" s="126"/>
      <c r="DR102" s="126"/>
      <c r="DS102" s="126"/>
      <c r="DT102" s="126"/>
      <c r="DU102" s="126"/>
      <c r="DV102" s="126"/>
      <c r="DW102" s="126"/>
      <c r="DX102" s="126"/>
      <c r="DY102" s="126"/>
      <c r="DZ102" s="126"/>
      <c r="EA102" s="126"/>
      <c r="EB102" s="126"/>
      <c r="EC102" s="126"/>
      <c r="ED102" s="126"/>
      <c r="EE102" s="126"/>
      <c r="EF102" s="126"/>
      <c r="EG102" s="126"/>
      <c r="EH102" s="126"/>
      <c r="EI102" s="126"/>
      <c r="EJ102" s="126"/>
      <c r="EK102" s="126"/>
      <c r="EL102" s="126"/>
      <c r="EM102" s="126"/>
      <c r="EN102" s="126"/>
      <c r="EO102" s="126"/>
      <c r="EP102" s="126"/>
      <c r="EQ102" s="126"/>
      <c r="ER102" s="126"/>
      <c r="ES102" s="126"/>
      <c r="ET102" s="126"/>
      <c r="EU102" s="126"/>
      <c r="EV102" s="126"/>
      <c r="EW102" s="126"/>
      <c r="EX102" s="126"/>
      <c r="EY102" s="126"/>
      <c r="EZ102" s="126"/>
      <c r="FA102" s="126"/>
      <c r="FB102" s="126"/>
      <c r="FC102" s="126"/>
      <c r="FD102" s="126"/>
      <c r="FE102" s="126"/>
      <c r="FF102" s="126"/>
      <c r="FG102" s="126"/>
      <c r="FH102" s="126"/>
      <c r="FI102" s="126"/>
      <c r="FJ102" s="126"/>
      <c r="FK102" s="126"/>
      <c r="FL102" s="126"/>
      <c r="FM102" s="126"/>
      <c r="FN102" s="126"/>
      <c r="FO102" s="126"/>
      <c r="FP102" s="126"/>
      <c r="FQ102" s="126"/>
      <c r="FR102" s="126"/>
      <c r="FS102" s="126"/>
      <c r="FT102" s="126"/>
      <c r="FU102" s="126"/>
      <c r="FV102" s="126"/>
      <c r="FW102" s="126"/>
      <c r="FX102" s="126"/>
      <c r="FY102" s="126"/>
      <c r="FZ102" s="126"/>
      <c r="GA102" s="126"/>
      <c r="GB102" s="126"/>
      <c r="GC102" s="126"/>
      <c r="GD102" s="126"/>
      <c r="GE102" s="126"/>
      <c r="GF102" s="126"/>
      <c r="GG102" s="126"/>
      <c r="GH102" s="126"/>
      <c r="GI102" s="126"/>
      <c r="GJ102" s="126"/>
      <c r="GK102" s="126"/>
      <c r="GL102" s="126"/>
      <c r="GM102" s="126"/>
      <c r="GN102" s="126"/>
      <c r="GO102" s="126"/>
      <c r="GP102" s="126"/>
      <c r="GQ102" s="126"/>
      <c r="GR102" s="126"/>
      <c r="GS102" s="126"/>
      <c r="GT102" s="126"/>
      <c r="GU102" s="126"/>
      <c r="GV102" s="126"/>
      <c r="GW102" s="126"/>
      <c r="GX102" s="126"/>
      <c r="GY102" s="126"/>
      <c r="GZ102" s="126"/>
      <c r="HA102" s="126"/>
      <c r="HB102" s="126"/>
      <c r="HC102" s="126"/>
      <c r="HD102" s="126"/>
      <c r="HE102" s="126"/>
      <c r="HF102" s="126"/>
      <c r="HG102" s="126"/>
      <c r="HH102" s="126"/>
      <c r="HI102" s="126"/>
      <c r="HJ102" s="126"/>
      <c r="HK102" s="126"/>
      <c r="HL102" s="126"/>
      <c r="HM102" s="126"/>
      <c r="HN102" s="126"/>
      <c r="HO102" s="126"/>
      <c r="HP102" s="126"/>
      <c r="HQ102" s="126"/>
      <c r="HR102" s="126"/>
      <c r="HS102" s="126"/>
      <c r="HT102" s="126"/>
      <c r="HU102" s="126"/>
      <c r="HV102" s="126"/>
      <c r="HW102" s="126"/>
      <c r="HX102" s="126"/>
      <c r="HY102" s="126"/>
      <c r="HZ102" s="126"/>
      <c r="IA102" s="126"/>
      <c r="IB102" s="126"/>
      <c r="IC102" s="126"/>
      <c r="ID102" s="126"/>
      <c r="IE102" s="126"/>
      <c r="IF102" s="126"/>
      <c r="IG102" s="126"/>
      <c r="IH102" s="126"/>
      <c r="II102" s="126"/>
      <c r="IJ102" s="126"/>
      <c r="IK102" s="126"/>
      <c r="IL102" s="126"/>
      <c r="IM102" s="126"/>
      <c r="IN102" s="126"/>
      <c r="IO102" s="126"/>
      <c r="IP102" s="126"/>
      <c r="IQ102" s="126"/>
      <c r="IR102" s="126"/>
      <c r="IS102" s="126"/>
      <c r="IT102" s="126"/>
      <c r="IU102" s="126"/>
      <c r="IV102" s="126"/>
    </row>
    <row r="103" spans="1:256" s="128" customFormat="1" ht="25.5" customHeight="1" x14ac:dyDescent="0.25">
      <c r="A103" s="71" t="s">
        <v>667</v>
      </c>
      <c r="B103" s="124" t="s">
        <v>668</v>
      </c>
      <c r="C103" s="109">
        <v>0</v>
      </c>
      <c r="D103" s="109"/>
      <c r="E103" s="74">
        <f>C103+D103</f>
        <v>0</v>
      </c>
      <c r="F103" s="125"/>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7"/>
      <c r="AV103" s="125"/>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c r="BY103" s="126"/>
      <c r="BZ103" s="126"/>
      <c r="CA103" s="126"/>
      <c r="CB103" s="126"/>
      <c r="CC103" s="126"/>
      <c r="CD103" s="126"/>
      <c r="CE103" s="126"/>
      <c r="CF103" s="126"/>
      <c r="CG103" s="126"/>
      <c r="CH103" s="126"/>
      <c r="CI103" s="126"/>
      <c r="CJ103" s="126"/>
      <c r="CK103" s="126"/>
      <c r="CL103" s="126"/>
      <c r="CM103" s="126"/>
      <c r="CN103" s="126"/>
      <c r="CO103" s="126"/>
      <c r="CP103" s="126"/>
      <c r="CQ103" s="126"/>
      <c r="CR103" s="126"/>
      <c r="CS103" s="126"/>
      <c r="CT103" s="126"/>
      <c r="CU103" s="126"/>
      <c r="CV103" s="126"/>
      <c r="CW103" s="126"/>
      <c r="CX103" s="126"/>
      <c r="CY103" s="126"/>
      <c r="CZ103" s="126"/>
      <c r="DA103" s="126"/>
      <c r="DB103" s="126"/>
      <c r="DC103" s="126"/>
      <c r="DD103" s="126"/>
      <c r="DE103" s="126"/>
      <c r="DF103" s="126"/>
      <c r="DG103" s="126"/>
      <c r="DH103" s="126"/>
      <c r="DI103" s="126"/>
      <c r="DJ103" s="126"/>
      <c r="DK103" s="126"/>
      <c r="DL103" s="126"/>
      <c r="DM103" s="126"/>
      <c r="DN103" s="126"/>
      <c r="DO103" s="126"/>
      <c r="DP103" s="126"/>
      <c r="DQ103" s="126"/>
      <c r="DR103" s="126"/>
      <c r="DS103" s="126"/>
      <c r="DT103" s="126"/>
      <c r="DU103" s="126"/>
      <c r="DV103" s="126"/>
      <c r="DW103" s="126"/>
      <c r="DX103" s="126"/>
      <c r="DY103" s="126"/>
      <c r="DZ103" s="126"/>
      <c r="EA103" s="126"/>
      <c r="EB103" s="126"/>
      <c r="EC103" s="126"/>
      <c r="ED103" s="126"/>
      <c r="EE103" s="126"/>
      <c r="EF103" s="126"/>
      <c r="EG103" s="126"/>
      <c r="EH103" s="126"/>
      <c r="EI103" s="126"/>
      <c r="EJ103" s="126"/>
      <c r="EK103" s="126"/>
      <c r="EL103" s="126"/>
      <c r="EM103" s="126"/>
      <c r="EN103" s="126"/>
      <c r="EO103" s="126"/>
      <c r="EP103" s="126"/>
      <c r="EQ103" s="126"/>
      <c r="ER103" s="126"/>
      <c r="ES103" s="126"/>
      <c r="ET103" s="126"/>
      <c r="EU103" s="126"/>
      <c r="EV103" s="126"/>
      <c r="EW103" s="126"/>
      <c r="EX103" s="126"/>
      <c r="EY103" s="126"/>
      <c r="EZ103" s="126"/>
      <c r="FA103" s="126"/>
      <c r="FB103" s="126"/>
      <c r="FC103" s="126"/>
      <c r="FD103" s="126"/>
      <c r="FE103" s="126"/>
      <c r="FF103" s="126"/>
      <c r="FG103" s="126"/>
      <c r="FH103" s="126"/>
      <c r="FI103" s="126"/>
      <c r="FJ103" s="126"/>
      <c r="FK103" s="126"/>
      <c r="FL103" s="126"/>
      <c r="FM103" s="126"/>
      <c r="FN103" s="126"/>
      <c r="FO103" s="126"/>
      <c r="FP103" s="126"/>
      <c r="FQ103" s="126"/>
      <c r="FR103" s="126"/>
      <c r="FS103" s="126"/>
      <c r="FT103" s="126"/>
      <c r="FU103" s="126"/>
      <c r="FV103" s="126"/>
      <c r="FW103" s="126"/>
      <c r="FX103" s="126"/>
      <c r="FY103" s="126"/>
      <c r="FZ103" s="126"/>
      <c r="GA103" s="126"/>
      <c r="GB103" s="126"/>
      <c r="GC103" s="126"/>
      <c r="GD103" s="126"/>
      <c r="GE103" s="126"/>
      <c r="GF103" s="126"/>
      <c r="GG103" s="126"/>
      <c r="GH103" s="126"/>
      <c r="GI103" s="126"/>
      <c r="GJ103" s="126"/>
      <c r="GK103" s="126"/>
      <c r="GL103" s="126"/>
      <c r="GM103" s="126"/>
      <c r="GN103" s="126"/>
      <c r="GO103" s="126"/>
      <c r="GP103" s="126"/>
      <c r="GQ103" s="126"/>
      <c r="GR103" s="126"/>
      <c r="GS103" s="126"/>
      <c r="GT103" s="126"/>
      <c r="GU103" s="126"/>
      <c r="GV103" s="126"/>
      <c r="GW103" s="126"/>
      <c r="GX103" s="126"/>
      <c r="GY103" s="126"/>
      <c r="GZ103" s="126"/>
      <c r="HA103" s="126"/>
      <c r="HB103" s="126"/>
      <c r="HC103" s="126"/>
      <c r="HD103" s="126"/>
      <c r="HE103" s="126"/>
      <c r="HF103" s="126"/>
      <c r="HG103" s="126"/>
      <c r="HH103" s="126"/>
      <c r="HI103" s="126"/>
      <c r="HJ103" s="126"/>
      <c r="HK103" s="126"/>
      <c r="HL103" s="126"/>
      <c r="HM103" s="126"/>
      <c r="HN103" s="126"/>
      <c r="HO103" s="126"/>
      <c r="HP103" s="126"/>
      <c r="HQ103" s="126"/>
      <c r="HR103" s="126"/>
      <c r="HS103" s="126"/>
      <c r="HT103" s="126"/>
      <c r="HU103" s="126"/>
      <c r="HV103" s="126"/>
      <c r="HW103" s="126"/>
      <c r="HX103" s="126"/>
      <c r="HY103" s="126"/>
      <c r="HZ103" s="126"/>
      <c r="IA103" s="126"/>
      <c r="IB103" s="126"/>
      <c r="IC103" s="126"/>
      <c r="ID103" s="126"/>
      <c r="IE103" s="126"/>
      <c r="IF103" s="126"/>
      <c r="IG103" s="126"/>
      <c r="IH103" s="126"/>
      <c r="II103" s="126"/>
      <c r="IJ103" s="126"/>
      <c r="IK103" s="126"/>
      <c r="IL103" s="126"/>
      <c r="IM103" s="126"/>
      <c r="IN103" s="126"/>
      <c r="IO103" s="126"/>
      <c r="IP103" s="126"/>
      <c r="IQ103" s="126"/>
      <c r="IR103" s="126"/>
      <c r="IS103" s="126"/>
      <c r="IT103" s="126"/>
      <c r="IU103" s="126"/>
      <c r="IV103" s="126"/>
    </row>
    <row r="104" spans="1:256" s="78" customFormat="1" ht="25.5" customHeight="1" x14ac:dyDescent="0.25">
      <c r="A104" s="60" t="s">
        <v>669</v>
      </c>
      <c r="B104" s="84" t="s">
        <v>670</v>
      </c>
      <c r="C104" s="69">
        <f>SUM(C105:C109)</f>
        <v>75245982.040000007</v>
      </c>
      <c r="D104" s="69">
        <f>SUM(D105:D109)</f>
        <v>7999999.9999999991</v>
      </c>
      <c r="E104" s="70">
        <f>+D104+C104</f>
        <v>83245982.040000007</v>
      </c>
      <c r="F104" s="75"/>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7"/>
      <c r="AV104" s="75"/>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c r="DC104" s="76"/>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c r="EO104" s="76"/>
      <c r="EP104" s="76"/>
      <c r="EQ104" s="76"/>
      <c r="ER104" s="76"/>
      <c r="ES104" s="76"/>
      <c r="ET104" s="76"/>
      <c r="EU104" s="76"/>
      <c r="EV104" s="76"/>
      <c r="EW104" s="76"/>
      <c r="EX104" s="76"/>
      <c r="EY104" s="76"/>
      <c r="EZ104" s="76"/>
      <c r="FA104" s="76"/>
      <c r="FB104" s="76"/>
      <c r="FC104" s="76"/>
      <c r="FD104" s="76"/>
      <c r="FE104" s="76"/>
      <c r="FF104" s="76"/>
      <c r="FG104" s="76"/>
      <c r="FH104" s="76"/>
      <c r="FI104" s="76"/>
      <c r="FJ104" s="76"/>
      <c r="FK104" s="76"/>
      <c r="FL104" s="76"/>
      <c r="FM104" s="76"/>
      <c r="FN104" s="76"/>
      <c r="FO104" s="76"/>
      <c r="FP104" s="76"/>
      <c r="FQ104" s="76"/>
      <c r="FR104" s="76"/>
      <c r="FS104" s="76"/>
      <c r="FT104" s="76"/>
      <c r="FU104" s="76"/>
      <c r="FV104" s="76"/>
      <c r="FW104" s="76"/>
      <c r="FX104" s="76"/>
      <c r="FY104" s="76"/>
      <c r="FZ104" s="76"/>
      <c r="GA104" s="76"/>
      <c r="GB104" s="76"/>
      <c r="GC104" s="76"/>
      <c r="GD104" s="76"/>
      <c r="GE104" s="76"/>
      <c r="GF104" s="76"/>
      <c r="GG104" s="76"/>
      <c r="GH104" s="76"/>
      <c r="GI104" s="76"/>
      <c r="GJ104" s="76"/>
      <c r="GK104" s="76"/>
      <c r="GL104" s="76"/>
      <c r="GM104" s="76"/>
      <c r="GN104" s="76"/>
      <c r="GO104" s="76"/>
      <c r="GP104" s="76"/>
      <c r="GQ104" s="76"/>
      <c r="GR104" s="76"/>
      <c r="GS104" s="76"/>
      <c r="GT104" s="76"/>
      <c r="GU104" s="76"/>
      <c r="GV104" s="76"/>
      <c r="GW104" s="76"/>
      <c r="GX104" s="76"/>
      <c r="GY104" s="76"/>
      <c r="GZ104" s="76"/>
      <c r="HA104" s="76"/>
      <c r="HB104" s="76"/>
      <c r="HC104" s="76"/>
      <c r="HD104" s="76"/>
      <c r="HE104" s="76"/>
      <c r="HF104" s="76"/>
      <c r="HG104" s="76"/>
      <c r="HH104" s="76"/>
      <c r="HI104" s="76"/>
      <c r="HJ104" s="76"/>
      <c r="HK104" s="76"/>
      <c r="HL104" s="76"/>
      <c r="HM104" s="76"/>
      <c r="HN104" s="76"/>
      <c r="HO104" s="76"/>
      <c r="HP104" s="76"/>
      <c r="HQ104" s="76"/>
      <c r="HR104" s="76"/>
      <c r="HS104" s="76"/>
      <c r="HT104" s="76"/>
      <c r="HU104" s="76"/>
      <c r="HV104" s="76"/>
      <c r="HW104" s="76"/>
      <c r="HX104" s="76"/>
      <c r="HY104" s="76"/>
      <c r="HZ104" s="76"/>
      <c r="IA104" s="76"/>
      <c r="IB104" s="76"/>
      <c r="IC104" s="76"/>
      <c r="ID104" s="76"/>
      <c r="IE104" s="76"/>
      <c r="IF104" s="76"/>
      <c r="IG104" s="76"/>
      <c r="IH104" s="76"/>
      <c r="II104" s="76"/>
      <c r="IJ104" s="76"/>
      <c r="IK104" s="76"/>
      <c r="IL104" s="76"/>
      <c r="IM104" s="76"/>
      <c r="IN104" s="76"/>
      <c r="IO104" s="76"/>
      <c r="IP104" s="76"/>
      <c r="IQ104" s="76"/>
      <c r="IR104" s="76"/>
      <c r="IS104" s="76"/>
      <c r="IT104" s="76"/>
      <c r="IU104" s="76"/>
      <c r="IV104" s="76"/>
    </row>
    <row r="105" spans="1:256" s="78" customFormat="1" ht="25.5" customHeight="1" x14ac:dyDescent="0.25">
      <c r="A105" s="71" t="s">
        <v>671</v>
      </c>
      <c r="B105" s="132" t="s">
        <v>672</v>
      </c>
      <c r="C105" s="73">
        <v>4238516.67</v>
      </c>
      <c r="D105" s="73">
        <v>493060.97485975048</v>
      </c>
      <c r="E105" s="74">
        <f>C105+D105</f>
        <v>4731577.6448597508</v>
      </c>
      <c r="F105" s="75"/>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7"/>
      <c r="AV105" s="75"/>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c r="EB105" s="76"/>
      <c r="EC105" s="76"/>
      <c r="ED105" s="76"/>
      <c r="EE105" s="76"/>
      <c r="EF105" s="76"/>
      <c r="EG105" s="76"/>
      <c r="EH105" s="76"/>
      <c r="EI105" s="76"/>
      <c r="EJ105" s="76"/>
      <c r="EK105" s="76"/>
      <c r="EL105" s="76"/>
      <c r="EM105" s="76"/>
      <c r="EN105" s="76"/>
      <c r="EO105" s="76"/>
      <c r="EP105" s="76"/>
      <c r="EQ105" s="76"/>
      <c r="ER105" s="76"/>
      <c r="ES105" s="76"/>
      <c r="ET105" s="76"/>
      <c r="EU105" s="76"/>
      <c r="EV105" s="76"/>
      <c r="EW105" s="76"/>
      <c r="EX105" s="76"/>
      <c r="EY105" s="76"/>
      <c r="EZ105" s="76"/>
      <c r="FA105" s="76"/>
      <c r="FB105" s="76"/>
      <c r="FC105" s="76"/>
      <c r="FD105" s="76"/>
      <c r="FE105" s="76"/>
      <c r="FF105" s="76"/>
      <c r="FG105" s="76"/>
      <c r="FH105" s="76"/>
      <c r="FI105" s="76"/>
      <c r="FJ105" s="76"/>
      <c r="FK105" s="76"/>
      <c r="FL105" s="76"/>
      <c r="FM105" s="76"/>
      <c r="FN105" s="76"/>
      <c r="FO105" s="76"/>
      <c r="FP105" s="76"/>
      <c r="FQ105" s="76"/>
      <c r="FR105" s="76"/>
      <c r="FS105" s="76"/>
      <c r="FT105" s="76"/>
      <c r="FU105" s="76"/>
      <c r="FV105" s="76"/>
      <c r="FW105" s="76"/>
      <c r="FX105" s="76"/>
      <c r="FY105" s="76"/>
      <c r="FZ105" s="76"/>
      <c r="GA105" s="76"/>
      <c r="GB105" s="76"/>
      <c r="GC105" s="76"/>
      <c r="GD105" s="76"/>
      <c r="GE105" s="76"/>
      <c r="GF105" s="76"/>
      <c r="GG105" s="76"/>
      <c r="GH105" s="76"/>
      <c r="GI105" s="76"/>
      <c r="GJ105" s="76"/>
      <c r="GK105" s="76"/>
      <c r="GL105" s="76"/>
      <c r="GM105" s="76"/>
      <c r="GN105" s="76"/>
      <c r="GO105" s="76"/>
      <c r="GP105" s="76"/>
      <c r="GQ105" s="76"/>
      <c r="GR105" s="76"/>
      <c r="GS105" s="76"/>
      <c r="GT105" s="76"/>
      <c r="GU105" s="76"/>
      <c r="GV105" s="76"/>
      <c r="GW105" s="76"/>
      <c r="GX105" s="76"/>
      <c r="GY105" s="76"/>
      <c r="GZ105" s="76"/>
      <c r="HA105" s="76"/>
      <c r="HB105" s="76"/>
      <c r="HC105" s="76"/>
      <c r="HD105" s="76"/>
      <c r="HE105" s="76"/>
      <c r="HF105" s="76"/>
      <c r="HG105" s="76"/>
      <c r="HH105" s="76"/>
      <c r="HI105" s="76"/>
      <c r="HJ105" s="76"/>
      <c r="HK105" s="76"/>
      <c r="HL105" s="76"/>
      <c r="HM105" s="76"/>
      <c r="HN105" s="76"/>
      <c r="HO105" s="76"/>
      <c r="HP105" s="76"/>
      <c r="HQ105" s="76"/>
      <c r="HR105" s="76"/>
      <c r="HS105" s="76"/>
      <c r="HT105" s="76"/>
      <c r="HU105" s="76"/>
      <c r="HV105" s="76"/>
      <c r="HW105" s="76"/>
      <c r="HX105" s="76"/>
      <c r="HY105" s="76"/>
      <c r="HZ105" s="76"/>
      <c r="IA105" s="76"/>
      <c r="IB105" s="76"/>
      <c r="IC105" s="76"/>
      <c r="ID105" s="76"/>
      <c r="IE105" s="76"/>
      <c r="IF105" s="76"/>
      <c r="IG105" s="76"/>
      <c r="IH105" s="76"/>
      <c r="II105" s="76"/>
      <c r="IJ105" s="76"/>
      <c r="IK105" s="76"/>
      <c r="IL105" s="76"/>
      <c r="IM105" s="76"/>
      <c r="IN105" s="76"/>
      <c r="IO105" s="76"/>
      <c r="IP105" s="76"/>
      <c r="IQ105" s="76"/>
      <c r="IR105" s="76"/>
      <c r="IS105" s="76"/>
      <c r="IT105" s="76"/>
      <c r="IU105" s="76"/>
      <c r="IV105" s="76"/>
    </row>
    <row r="106" spans="1:256" s="78" customFormat="1" ht="25.5" customHeight="1" x14ac:dyDescent="0.25">
      <c r="A106" s="71" t="s">
        <v>673</v>
      </c>
      <c r="B106" s="132" t="s">
        <v>674</v>
      </c>
      <c r="C106" s="73">
        <v>69319346.280000001</v>
      </c>
      <c r="D106" s="73">
        <v>6673566.3777070651</v>
      </c>
      <c r="E106" s="74">
        <f>C106+D106</f>
        <v>75992912.657707065</v>
      </c>
      <c r="F106" s="75"/>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7"/>
      <c r="AV106" s="75"/>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6"/>
      <c r="CY106" s="76"/>
      <c r="CZ106" s="76"/>
      <c r="DA106" s="76"/>
      <c r="DB106" s="76"/>
      <c r="DC106" s="76"/>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c r="EB106" s="76"/>
      <c r="EC106" s="76"/>
      <c r="ED106" s="76"/>
      <c r="EE106" s="76"/>
      <c r="EF106" s="76"/>
      <c r="EG106" s="76"/>
      <c r="EH106" s="76"/>
      <c r="EI106" s="76"/>
      <c r="EJ106" s="76"/>
      <c r="EK106" s="76"/>
      <c r="EL106" s="76"/>
      <c r="EM106" s="76"/>
      <c r="EN106" s="76"/>
      <c r="EO106" s="76"/>
      <c r="EP106" s="76"/>
      <c r="EQ106" s="76"/>
      <c r="ER106" s="76"/>
      <c r="ES106" s="76"/>
      <c r="ET106" s="76"/>
      <c r="EU106" s="76"/>
      <c r="EV106" s="76"/>
      <c r="EW106" s="76"/>
      <c r="EX106" s="76"/>
      <c r="EY106" s="76"/>
      <c r="EZ106" s="76"/>
      <c r="FA106" s="76"/>
      <c r="FB106" s="76"/>
      <c r="FC106" s="76"/>
      <c r="FD106" s="76"/>
      <c r="FE106" s="76"/>
      <c r="FF106" s="76"/>
      <c r="FG106" s="76"/>
      <c r="FH106" s="76"/>
      <c r="FI106" s="76"/>
      <c r="FJ106" s="76"/>
      <c r="FK106" s="76"/>
      <c r="FL106" s="76"/>
      <c r="FM106" s="76"/>
      <c r="FN106" s="76"/>
      <c r="FO106" s="76"/>
      <c r="FP106" s="76"/>
      <c r="FQ106" s="76"/>
      <c r="FR106" s="76"/>
      <c r="FS106" s="76"/>
      <c r="FT106" s="76"/>
      <c r="FU106" s="76"/>
      <c r="FV106" s="76"/>
      <c r="FW106" s="76"/>
      <c r="FX106" s="76"/>
      <c r="FY106" s="76"/>
      <c r="FZ106" s="76"/>
      <c r="GA106" s="76"/>
      <c r="GB106" s="76"/>
      <c r="GC106" s="76"/>
      <c r="GD106" s="76"/>
      <c r="GE106" s="76"/>
      <c r="GF106" s="76"/>
      <c r="GG106" s="76"/>
      <c r="GH106" s="76"/>
      <c r="GI106" s="76"/>
      <c r="GJ106" s="76"/>
      <c r="GK106" s="76"/>
      <c r="GL106" s="76"/>
      <c r="GM106" s="76"/>
      <c r="GN106" s="76"/>
      <c r="GO106" s="76"/>
      <c r="GP106" s="76"/>
      <c r="GQ106" s="76"/>
      <c r="GR106" s="76"/>
      <c r="GS106" s="76"/>
      <c r="GT106" s="76"/>
      <c r="GU106" s="76"/>
      <c r="GV106" s="76"/>
      <c r="GW106" s="76"/>
      <c r="GX106" s="76"/>
      <c r="GY106" s="76"/>
      <c r="GZ106" s="76"/>
      <c r="HA106" s="76"/>
      <c r="HB106" s="76"/>
      <c r="HC106" s="76"/>
      <c r="HD106" s="76"/>
      <c r="HE106" s="76"/>
      <c r="HF106" s="76"/>
      <c r="HG106" s="76"/>
      <c r="HH106" s="76"/>
      <c r="HI106" s="76"/>
      <c r="HJ106" s="76"/>
      <c r="HK106" s="76"/>
      <c r="HL106" s="76"/>
      <c r="HM106" s="76"/>
      <c r="HN106" s="76"/>
      <c r="HO106" s="76"/>
      <c r="HP106" s="76"/>
      <c r="HQ106" s="76"/>
      <c r="HR106" s="76"/>
      <c r="HS106" s="76"/>
      <c r="HT106" s="76"/>
      <c r="HU106" s="76"/>
      <c r="HV106" s="76"/>
      <c r="HW106" s="76"/>
      <c r="HX106" s="76"/>
      <c r="HY106" s="76"/>
      <c r="HZ106" s="76"/>
      <c r="IA106" s="76"/>
      <c r="IB106" s="76"/>
      <c r="IC106" s="76"/>
      <c r="ID106" s="76"/>
      <c r="IE106" s="76"/>
      <c r="IF106" s="76"/>
      <c r="IG106" s="76"/>
      <c r="IH106" s="76"/>
      <c r="II106" s="76"/>
      <c r="IJ106" s="76"/>
      <c r="IK106" s="76"/>
      <c r="IL106" s="76"/>
      <c r="IM106" s="76"/>
      <c r="IN106" s="76"/>
      <c r="IO106" s="76"/>
      <c r="IP106" s="76"/>
      <c r="IQ106" s="76"/>
      <c r="IR106" s="76"/>
      <c r="IS106" s="76"/>
      <c r="IT106" s="76"/>
      <c r="IU106" s="76"/>
      <c r="IV106" s="76"/>
    </row>
    <row r="107" spans="1:256" s="78" customFormat="1" ht="25.5" customHeight="1" x14ac:dyDescent="0.25">
      <c r="A107" s="71" t="s">
        <v>675</v>
      </c>
      <c r="B107" s="132" t="s">
        <v>676</v>
      </c>
      <c r="C107" s="109">
        <v>0</v>
      </c>
      <c r="D107" s="109"/>
      <c r="E107" s="74">
        <f>C107+D107</f>
        <v>0</v>
      </c>
      <c r="F107" s="75"/>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7"/>
      <c r="AV107" s="75"/>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6"/>
      <c r="CW107" s="76"/>
      <c r="CX107" s="76"/>
      <c r="CY107" s="76"/>
      <c r="CZ107" s="76"/>
      <c r="DA107" s="76"/>
      <c r="DB107" s="76"/>
      <c r="DC107" s="76"/>
      <c r="DD107" s="76"/>
      <c r="DE107" s="76"/>
      <c r="DF107" s="76"/>
      <c r="DG107" s="76"/>
      <c r="DH107" s="76"/>
      <c r="DI107" s="76"/>
      <c r="DJ107" s="76"/>
      <c r="DK107" s="76"/>
      <c r="DL107" s="76"/>
      <c r="DM107" s="76"/>
      <c r="DN107" s="76"/>
      <c r="DO107" s="76"/>
      <c r="DP107" s="76"/>
      <c r="DQ107" s="76"/>
      <c r="DR107" s="76"/>
      <c r="DS107" s="76"/>
      <c r="DT107" s="76"/>
      <c r="DU107" s="76"/>
      <c r="DV107" s="76"/>
      <c r="DW107" s="76"/>
      <c r="DX107" s="76"/>
      <c r="DY107" s="76"/>
      <c r="DZ107" s="76"/>
      <c r="EA107" s="76"/>
      <c r="EB107" s="76"/>
      <c r="EC107" s="76"/>
      <c r="ED107" s="76"/>
      <c r="EE107" s="76"/>
      <c r="EF107" s="76"/>
      <c r="EG107" s="76"/>
      <c r="EH107" s="76"/>
      <c r="EI107" s="76"/>
      <c r="EJ107" s="76"/>
      <c r="EK107" s="76"/>
      <c r="EL107" s="76"/>
      <c r="EM107" s="76"/>
      <c r="EN107" s="76"/>
      <c r="EO107" s="76"/>
      <c r="EP107" s="76"/>
      <c r="EQ107" s="76"/>
      <c r="ER107" s="76"/>
      <c r="ES107" s="76"/>
      <c r="ET107" s="76"/>
      <c r="EU107" s="76"/>
      <c r="EV107" s="76"/>
      <c r="EW107" s="76"/>
      <c r="EX107" s="76"/>
      <c r="EY107" s="76"/>
      <c r="EZ107" s="76"/>
      <c r="FA107" s="76"/>
      <c r="FB107" s="76"/>
      <c r="FC107" s="76"/>
      <c r="FD107" s="76"/>
      <c r="FE107" s="76"/>
      <c r="FF107" s="76"/>
      <c r="FG107" s="76"/>
      <c r="FH107" s="76"/>
      <c r="FI107" s="76"/>
      <c r="FJ107" s="76"/>
      <c r="FK107" s="76"/>
      <c r="FL107" s="76"/>
      <c r="FM107" s="76"/>
      <c r="FN107" s="76"/>
      <c r="FO107" s="76"/>
      <c r="FP107" s="76"/>
      <c r="FQ107" s="76"/>
      <c r="FR107" s="76"/>
      <c r="FS107" s="76"/>
      <c r="FT107" s="76"/>
      <c r="FU107" s="76"/>
      <c r="FV107" s="76"/>
      <c r="FW107" s="76"/>
      <c r="FX107" s="76"/>
      <c r="FY107" s="76"/>
      <c r="FZ107" s="76"/>
      <c r="GA107" s="76"/>
      <c r="GB107" s="76"/>
      <c r="GC107" s="76"/>
      <c r="GD107" s="76"/>
      <c r="GE107" s="76"/>
      <c r="GF107" s="76"/>
      <c r="GG107" s="76"/>
      <c r="GH107" s="76"/>
      <c r="GI107" s="76"/>
      <c r="GJ107" s="76"/>
      <c r="GK107" s="76"/>
      <c r="GL107" s="76"/>
      <c r="GM107" s="76"/>
      <c r="GN107" s="76"/>
      <c r="GO107" s="76"/>
      <c r="GP107" s="76"/>
      <c r="GQ107" s="76"/>
      <c r="GR107" s="76"/>
      <c r="GS107" s="76"/>
      <c r="GT107" s="76"/>
      <c r="GU107" s="76"/>
      <c r="GV107" s="76"/>
      <c r="GW107" s="76"/>
      <c r="GX107" s="76"/>
      <c r="GY107" s="76"/>
      <c r="GZ107" s="76"/>
      <c r="HA107" s="76"/>
      <c r="HB107" s="76"/>
      <c r="HC107" s="76"/>
      <c r="HD107" s="76"/>
      <c r="HE107" s="76"/>
      <c r="HF107" s="76"/>
      <c r="HG107" s="76"/>
      <c r="HH107" s="76"/>
      <c r="HI107" s="76"/>
      <c r="HJ107" s="76"/>
      <c r="HK107" s="76"/>
      <c r="HL107" s="76"/>
      <c r="HM107" s="76"/>
      <c r="HN107" s="76"/>
      <c r="HO107" s="76"/>
      <c r="HP107" s="76"/>
      <c r="HQ107" s="76"/>
      <c r="HR107" s="76"/>
      <c r="HS107" s="76"/>
      <c r="HT107" s="76"/>
      <c r="HU107" s="76"/>
      <c r="HV107" s="76"/>
      <c r="HW107" s="76"/>
      <c r="HX107" s="76"/>
      <c r="HY107" s="76"/>
      <c r="HZ107" s="76"/>
      <c r="IA107" s="76"/>
      <c r="IB107" s="76"/>
      <c r="IC107" s="76"/>
      <c r="ID107" s="76"/>
      <c r="IE107" s="76"/>
      <c r="IF107" s="76"/>
      <c r="IG107" s="76"/>
      <c r="IH107" s="76"/>
      <c r="II107" s="76"/>
      <c r="IJ107" s="76"/>
      <c r="IK107" s="76"/>
      <c r="IL107" s="76"/>
      <c r="IM107" s="76"/>
      <c r="IN107" s="76"/>
      <c r="IO107" s="76"/>
      <c r="IP107" s="76"/>
      <c r="IQ107" s="76"/>
      <c r="IR107" s="76"/>
      <c r="IS107" s="76"/>
      <c r="IT107" s="76"/>
      <c r="IU107" s="76"/>
      <c r="IV107" s="76"/>
    </row>
    <row r="108" spans="1:256" s="78" customFormat="1" ht="25.5" customHeight="1" x14ac:dyDescent="0.25">
      <c r="A108" s="71" t="s">
        <v>677</v>
      </c>
      <c r="B108" s="132" t="s">
        <v>678</v>
      </c>
      <c r="C108" s="109">
        <v>949079.34</v>
      </c>
      <c r="D108" s="73">
        <v>676856.8073594626</v>
      </c>
      <c r="E108" s="74">
        <f>+D108+C108</f>
        <v>1625936.1473594625</v>
      </c>
      <c r="F108" s="75"/>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7"/>
      <c r="AV108" s="75"/>
      <c r="AW108" s="76"/>
      <c r="AX108" s="76"/>
      <c r="AY108" s="76"/>
      <c r="AZ108" s="76"/>
      <c r="BA108" s="76"/>
      <c r="BB108" s="76"/>
      <c r="BC108" s="76"/>
      <c r="BD108" s="76"/>
      <c r="BE108" s="76"/>
      <c r="BF108" s="76"/>
      <c r="BG108" s="76"/>
      <c r="BH108" s="76"/>
      <c r="BI108" s="76"/>
      <c r="BJ108" s="76"/>
      <c r="BK108" s="76"/>
      <c r="BL108" s="76"/>
      <c r="BM108" s="76"/>
      <c r="BN108" s="76"/>
      <c r="BO108" s="76"/>
      <c r="BP108" s="76"/>
      <c r="BQ108" s="76"/>
      <c r="BR108" s="76"/>
      <c r="BS108" s="76"/>
      <c r="BT108" s="76"/>
      <c r="BU108" s="76"/>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6"/>
      <c r="CW108" s="76"/>
      <c r="CX108" s="76"/>
      <c r="CY108" s="76"/>
      <c r="CZ108" s="76"/>
      <c r="DA108" s="76"/>
      <c r="DB108" s="76"/>
      <c r="DC108" s="76"/>
      <c r="DD108" s="76"/>
      <c r="DE108" s="76"/>
      <c r="DF108" s="76"/>
      <c r="DG108" s="76"/>
      <c r="DH108" s="76"/>
      <c r="DI108" s="76"/>
      <c r="DJ108" s="76"/>
      <c r="DK108" s="76"/>
      <c r="DL108" s="76"/>
      <c r="DM108" s="76"/>
      <c r="DN108" s="76"/>
      <c r="DO108" s="76"/>
      <c r="DP108" s="76"/>
      <c r="DQ108" s="76"/>
      <c r="DR108" s="76"/>
      <c r="DS108" s="76"/>
      <c r="DT108" s="76"/>
      <c r="DU108" s="76"/>
      <c r="DV108" s="76"/>
      <c r="DW108" s="76"/>
      <c r="DX108" s="76"/>
      <c r="DY108" s="76"/>
      <c r="DZ108" s="76"/>
      <c r="EA108" s="76"/>
      <c r="EB108" s="76"/>
      <c r="EC108" s="76"/>
      <c r="ED108" s="76"/>
      <c r="EE108" s="76"/>
      <c r="EF108" s="76"/>
      <c r="EG108" s="76"/>
      <c r="EH108" s="76"/>
      <c r="EI108" s="76"/>
      <c r="EJ108" s="76"/>
      <c r="EK108" s="76"/>
      <c r="EL108" s="76"/>
      <c r="EM108" s="76"/>
      <c r="EN108" s="76"/>
      <c r="EO108" s="76"/>
      <c r="EP108" s="76"/>
      <c r="EQ108" s="76"/>
      <c r="ER108" s="76"/>
      <c r="ES108" s="76"/>
      <c r="ET108" s="76"/>
      <c r="EU108" s="76"/>
      <c r="EV108" s="76"/>
      <c r="EW108" s="76"/>
      <c r="EX108" s="76"/>
      <c r="EY108" s="76"/>
      <c r="EZ108" s="76"/>
      <c r="FA108" s="76"/>
      <c r="FB108" s="76"/>
      <c r="FC108" s="76"/>
      <c r="FD108" s="76"/>
      <c r="FE108" s="76"/>
      <c r="FF108" s="76"/>
      <c r="FG108" s="76"/>
      <c r="FH108" s="76"/>
      <c r="FI108" s="76"/>
      <c r="FJ108" s="76"/>
      <c r="FK108" s="76"/>
      <c r="FL108" s="76"/>
      <c r="FM108" s="76"/>
      <c r="FN108" s="76"/>
      <c r="FO108" s="76"/>
      <c r="FP108" s="76"/>
      <c r="FQ108" s="76"/>
      <c r="FR108" s="76"/>
      <c r="FS108" s="76"/>
      <c r="FT108" s="76"/>
      <c r="FU108" s="76"/>
      <c r="FV108" s="76"/>
      <c r="FW108" s="76"/>
      <c r="FX108" s="76"/>
      <c r="FY108" s="76"/>
      <c r="FZ108" s="76"/>
      <c r="GA108" s="76"/>
      <c r="GB108" s="76"/>
      <c r="GC108" s="76"/>
      <c r="GD108" s="76"/>
      <c r="GE108" s="76"/>
      <c r="GF108" s="76"/>
      <c r="GG108" s="76"/>
      <c r="GH108" s="76"/>
      <c r="GI108" s="76"/>
      <c r="GJ108" s="76"/>
      <c r="GK108" s="76"/>
      <c r="GL108" s="76"/>
      <c r="GM108" s="76"/>
      <c r="GN108" s="76"/>
      <c r="GO108" s="76"/>
      <c r="GP108" s="76"/>
      <c r="GQ108" s="76"/>
      <c r="GR108" s="76"/>
      <c r="GS108" s="76"/>
      <c r="GT108" s="76"/>
      <c r="GU108" s="76"/>
      <c r="GV108" s="76"/>
      <c r="GW108" s="76"/>
      <c r="GX108" s="76"/>
      <c r="GY108" s="76"/>
      <c r="GZ108" s="76"/>
      <c r="HA108" s="76"/>
      <c r="HB108" s="76"/>
      <c r="HC108" s="76"/>
      <c r="HD108" s="76"/>
      <c r="HE108" s="76"/>
      <c r="HF108" s="76"/>
      <c r="HG108" s="76"/>
      <c r="HH108" s="76"/>
      <c r="HI108" s="76"/>
      <c r="HJ108" s="76"/>
      <c r="HK108" s="76"/>
      <c r="HL108" s="76"/>
      <c r="HM108" s="76"/>
      <c r="HN108" s="76"/>
      <c r="HO108" s="76"/>
      <c r="HP108" s="76"/>
      <c r="HQ108" s="76"/>
      <c r="HR108" s="76"/>
      <c r="HS108" s="76"/>
      <c r="HT108" s="76"/>
      <c r="HU108" s="76"/>
      <c r="HV108" s="76"/>
      <c r="HW108" s="76"/>
      <c r="HX108" s="76"/>
      <c r="HY108" s="76"/>
      <c r="HZ108" s="76"/>
      <c r="IA108" s="76"/>
      <c r="IB108" s="76"/>
      <c r="IC108" s="76"/>
      <c r="ID108" s="76"/>
      <c r="IE108" s="76"/>
      <c r="IF108" s="76"/>
      <c r="IG108" s="76"/>
      <c r="IH108" s="76"/>
      <c r="II108" s="76"/>
      <c r="IJ108" s="76"/>
      <c r="IK108" s="76"/>
      <c r="IL108" s="76"/>
      <c r="IM108" s="76"/>
      <c r="IN108" s="76"/>
      <c r="IO108" s="76"/>
      <c r="IP108" s="76"/>
      <c r="IQ108" s="76"/>
      <c r="IR108" s="76"/>
      <c r="IS108" s="76"/>
      <c r="IT108" s="76"/>
      <c r="IU108" s="76"/>
      <c r="IV108" s="76"/>
    </row>
    <row r="109" spans="1:256" s="78" customFormat="1" ht="25.5" customHeight="1" x14ac:dyDescent="0.25">
      <c r="A109" s="71" t="s">
        <v>679</v>
      </c>
      <c r="B109" s="132" t="s">
        <v>680</v>
      </c>
      <c r="C109" s="109">
        <v>739039.75</v>
      </c>
      <c r="D109" s="73">
        <v>156515.8400737209</v>
      </c>
      <c r="E109" s="74">
        <f>+D109+C109</f>
        <v>895555.5900737209</v>
      </c>
      <c r="F109" s="75"/>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7"/>
      <c r="AV109" s="75"/>
      <c r="AW109" s="76"/>
      <c r="AX109" s="76"/>
      <c r="AY109" s="76"/>
      <c r="AZ109" s="76"/>
      <c r="BA109" s="76"/>
      <c r="BB109" s="76"/>
      <c r="BC109" s="76"/>
      <c r="BD109" s="76"/>
      <c r="BE109" s="76"/>
      <c r="BF109" s="76"/>
      <c r="BG109" s="76"/>
      <c r="BH109" s="76"/>
      <c r="BI109" s="76"/>
      <c r="BJ109" s="76"/>
      <c r="BK109" s="76"/>
      <c r="BL109" s="76"/>
      <c r="BM109" s="76"/>
      <c r="BN109" s="76"/>
      <c r="BO109" s="76"/>
      <c r="BP109" s="76"/>
      <c r="BQ109" s="76"/>
      <c r="BR109" s="76"/>
      <c r="BS109" s="76"/>
      <c r="BT109" s="76"/>
      <c r="BU109" s="76"/>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c r="CR109" s="76"/>
      <c r="CS109" s="76"/>
      <c r="CT109" s="76"/>
      <c r="CU109" s="76"/>
      <c r="CV109" s="76"/>
      <c r="CW109" s="76"/>
      <c r="CX109" s="76"/>
      <c r="CY109" s="76"/>
      <c r="CZ109" s="76"/>
      <c r="DA109" s="76"/>
      <c r="DB109" s="76"/>
      <c r="DC109" s="76"/>
      <c r="DD109" s="76"/>
      <c r="DE109" s="76"/>
      <c r="DF109" s="76"/>
      <c r="DG109" s="76"/>
      <c r="DH109" s="76"/>
      <c r="DI109" s="76"/>
      <c r="DJ109" s="76"/>
      <c r="DK109" s="76"/>
      <c r="DL109" s="76"/>
      <c r="DM109" s="76"/>
      <c r="DN109" s="76"/>
      <c r="DO109" s="76"/>
      <c r="DP109" s="76"/>
      <c r="DQ109" s="76"/>
      <c r="DR109" s="76"/>
      <c r="DS109" s="76"/>
      <c r="DT109" s="76"/>
      <c r="DU109" s="76"/>
      <c r="DV109" s="76"/>
      <c r="DW109" s="76"/>
      <c r="DX109" s="76"/>
      <c r="DY109" s="76"/>
      <c r="DZ109" s="76"/>
      <c r="EA109" s="76"/>
      <c r="EB109" s="76"/>
      <c r="EC109" s="76"/>
      <c r="ED109" s="76"/>
      <c r="EE109" s="76"/>
      <c r="EF109" s="76"/>
      <c r="EG109" s="76"/>
      <c r="EH109" s="76"/>
      <c r="EI109" s="76"/>
      <c r="EJ109" s="76"/>
      <c r="EK109" s="76"/>
      <c r="EL109" s="76"/>
      <c r="EM109" s="76"/>
      <c r="EN109" s="76"/>
      <c r="EO109" s="76"/>
      <c r="EP109" s="76"/>
      <c r="EQ109" s="76"/>
      <c r="ER109" s="76"/>
      <c r="ES109" s="76"/>
      <c r="ET109" s="76"/>
      <c r="EU109" s="76"/>
      <c r="EV109" s="76"/>
      <c r="EW109" s="76"/>
      <c r="EX109" s="76"/>
      <c r="EY109" s="76"/>
      <c r="EZ109" s="76"/>
      <c r="FA109" s="76"/>
      <c r="FB109" s="76"/>
      <c r="FC109" s="76"/>
      <c r="FD109" s="76"/>
      <c r="FE109" s="76"/>
      <c r="FF109" s="76"/>
      <c r="FG109" s="76"/>
      <c r="FH109" s="76"/>
      <c r="FI109" s="76"/>
      <c r="FJ109" s="76"/>
      <c r="FK109" s="76"/>
      <c r="FL109" s="76"/>
      <c r="FM109" s="76"/>
      <c r="FN109" s="76"/>
      <c r="FO109" s="76"/>
      <c r="FP109" s="76"/>
      <c r="FQ109" s="76"/>
      <c r="FR109" s="76"/>
      <c r="FS109" s="76"/>
      <c r="FT109" s="76"/>
      <c r="FU109" s="76"/>
      <c r="FV109" s="76"/>
      <c r="FW109" s="76"/>
      <c r="FX109" s="76"/>
      <c r="FY109" s="76"/>
      <c r="FZ109" s="76"/>
      <c r="GA109" s="76"/>
      <c r="GB109" s="76"/>
      <c r="GC109" s="76"/>
      <c r="GD109" s="76"/>
      <c r="GE109" s="76"/>
      <c r="GF109" s="76"/>
      <c r="GG109" s="76"/>
      <c r="GH109" s="76"/>
      <c r="GI109" s="76"/>
      <c r="GJ109" s="76"/>
      <c r="GK109" s="76"/>
      <c r="GL109" s="76"/>
      <c r="GM109" s="76"/>
      <c r="GN109" s="76"/>
      <c r="GO109" s="76"/>
      <c r="GP109" s="76"/>
      <c r="GQ109" s="76"/>
      <c r="GR109" s="76"/>
      <c r="GS109" s="76"/>
      <c r="GT109" s="76"/>
      <c r="GU109" s="76"/>
      <c r="GV109" s="76"/>
      <c r="GW109" s="76"/>
      <c r="GX109" s="76"/>
      <c r="GY109" s="76"/>
      <c r="GZ109" s="76"/>
      <c r="HA109" s="76"/>
      <c r="HB109" s="76"/>
      <c r="HC109" s="76"/>
      <c r="HD109" s="76"/>
      <c r="HE109" s="76"/>
      <c r="HF109" s="76"/>
      <c r="HG109" s="76"/>
      <c r="HH109" s="76"/>
      <c r="HI109" s="76"/>
      <c r="HJ109" s="76"/>
      <c r="HK109" s="76"/>
      <c r="HL109" s="76"/>
      <c r="HM109" s="76"/>
      <c r="HN109" s="76"/>
      <c r="HO109" s="76"/>
      <c r="HP109" s="76"/>
      <c r="HQ109" s="76"/>
      <c r="HR109" s="76"/>
      <c r="HS109" s="76"/>
      <c r="HT109" s="76"/>
      <c r="HU109" s="76"/>
      <c r="HV109" s="76"/>
      <c r="HW109" s="76"/>
      <c r="HX109" s="76"/>
      <c r="HY109" s="76"/>
      <c r="HZ109" s="76"/>
      <c r="IA109" s="76"/>
      <c r="IB109" s="76"/>
      <c r="IC109" s="76"/>
      <c r="ID109" s="76"/>
      <c r="IE109" s="76"/>
      <c r="IF109" s="76"/>
      <c r="IG109" s="76"/>
      <c r="IH109" s="76"/>
      <c r="II109" s="76"/>
      <c r="IJ109" s="76"/>
      <c r="IK109" s="76"/>
      <c r="IL109" s="76"/>
      <c r="IM109" s="76"/>
      <c r="IN109" s="76"/>
      <c r="IO109" s="76"/>
      <c r="IP109" s="76"/>
      <c r="IQ109" s="76"/>
      <c r="IR109" s="76"/>
      <c r="IS109" s="76"/>
      <c r="IT109" s="76"/>
      <c r="IU109" s="76"/>
      <c r="IV109" s="76"/>
    </row>
    <row r="110" spans="1:256" s="78" customFormat="1" ht="25.5" customHeight="1" x14ac:dyDescent="0.25">
      <c r="A110" s="60" t="s">
        <v>681</v>
      </c>
      <c r="B110" s="84" t="s">
        <v>682</v>
      </c>
      <c r="C110" s="69">
        <f>SUM(C111:C113)</f>
        <v>4659954</v>
      </c>
      <c r="D110" s="69">
        <f>SUM(D111:D113)</f>
        <v>0</v>
      </c>
      <c r="E110" s="70">
        <f>+D110+C110</f>
        <v>4659954</v>
      </c>
      <c r="F110" s="75"/>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7"/>
      <c r="AV110" s="75"/>
      <c r="AW110" s="76"/>
      <c r="AX110" s="76"/>
      <c r="AY110" s="76"/>
      <c r="AZ110" s="76"/>
      <c r="BA110" s="76"/>
      <c r="BB110" s="76"/>
      <c r="BC110" s="76"/>
      <c r="BD110" s="76"/>
      <c r="BE110" s="76"/>
      <c r="BF110" s="76"/>
      <c r="BG110" s="76"/>
      <c r="BH110" s="76"/>
      <c r="BI110" s="76"/>
      <c r="BJ110" s="76"/>
      <c r="BK110" s="76"/>
      <c r="BL110" s="76"/>
      <c r="BM110" s="76"/>
      <c r="BN110" s="76"/>
      <c r="BO110" s="76"/>
      <c r="BP110" s="76"/>
      <c r="BQ110" s="76"/>
      <c r="BR110" s="76"/>
      <c r="BS110" s="76"/>
      <c r="BT110" s="76"/>
      <c r="BU110" s="76"/>
      <c r="BV110" s="76"/>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6"/>
      <c r="CW110" s="76"/>
      <c r="CX110" s="76"/>
      <c r="CY110" s="76"/>
      <c r="CZ110" s="76"/>
      <c r="DA110" s="76"/>
      <c r="DB110" s="76"/>
      <c r="DC110" s="76"/>
      <c r="DD110" s="76"/>
      <c r="DE110" s="76"/>
      <c r="DF110" s="76"/>
      <c r="DG110" s="76"/>
      <c r="DH110" s="76"/>
      <c r="DI110" s="76"/>
      <c r="DJ110" s="76"/>
      <c r="DK110" s="76"/>
      <c r="DL110" s="76"/>
      <c r="DM110" s="76"/>
      <c r="DN110" s="76"/>
      <c r="DO110" s="76"/>
      <c r="DP110" s="76"/>
      <c r="DQ110" s="76"/>
      <c r="DR110" s="76"/>
      <c r="DS110" s="76"/>
      <c r="DT110" s="76"/>
      <c r="DU110" s="76"/>
      <c r="DV110" s="76"/>
      <c r="DW110" s="76"/>
      <c r="DX110" s="76"/>
      <c r="DY110" s="76"/>
      <c r="DZ110" s="76"/>
      <c r="EA110" s="76"/>
      <c r="EB110" s="76"/>
      <c r="EC110" s="76"/>
      <c r="ED110" s="76"/>
      <c r="EE110" s="76"/>
      <c r="EF110" s="76"/>
      <c r="EG110" s="76"/>
      <c r="EH110" s="76"/>
      <c r="EI110" s="76"/>
      <c r="EJ110" s="76"/>
      <c r="EK110" s="76"/>
      <c r="EL110" s="76"/>
      <c r="EM110" s="76"/>
      <c r="EN110" s="76"/>
      <c r="EO110" s="76"/>
      <c r="EP110" s="76"/>
      <c r="EQ110" s="76"/>
      <c r="ER110" s="76"/>
      <c r="ES110" s="76"/>
      <c r="ET110" s="76"/>
      <c r="EU110" s="76"/>
      <c r="EV110" s="76"/>
      <c r="EW110" s="76"/>
      <c r="EX110" s="76"/>
      <c r="EY110" s="76"/>
      <c r="EZ110" s="76"/>
      <c r="FA110" s="76"/>
      <c r="FB110" s="76"/>
      <c r="FC110" s="76"/>
      <c r="FD110" s="76"/>
      <c r="FE110" s="76"/>
      <c r="FF110" s="76"/>
      <c r="FG110" s="76"/>
      <c r="FH110" s="76"/>
      <c r="FI110" s="76"/>
      <c r="FJ110" s="76"/>
      <c r="FK110" s="76"/>
      <c r="FL110" s="76"/>
      <c r="FM110" s="76"/>
      <c r="FN110" s="76"/>
      <c r="FO110" s="76"/>
      <c r="FP110" s="76"/>
      <c r="FQ110" s="76"/>
      <c r="FR110" s="76"/>
      <c r="FS110" s="76"/>
      <c r="FT110" s="76"/>
      <c r="FU110" s="76"/>
      <c r="FV110" s="76"/>
      <c r="FW110" s="76"/>
      <c r="FX110" s="76"/>
      <c r="FY110" s="76"/>
      <c r="FZ110" s="76"/>
      <c r="GA110" s="76"/>
      <c r="GB110" s="76"/>
      <c r="GC110" s="76"/>
      <c r="GD110" s="76"/>
      <c r="GE110" s="76"/>
      <c r="GF110" s="76"/>
      <c r="GG110" s="76"/>
      <c r="GH110" s="76"/>
      <c r="GI110" s="76"/>
      <c r="GJ110" s="76"/>
      <c r="GK110" s="76"/>
      <c r="GL110" s="76"/>
      <c r="GM110" s="76"/>
      <c r="GN110" s="76"/>
      <c r="GO110" s="76"/>
      <c r="GP110" s="76"/>
      <c r="GQ110" s="76"/>
      <c r="GR110" s="76"/>
      <c r="GS110" s="76"/>
      <c r="GT110" s="76"/>
      <c r="GU110" s="76"/>
      <c r="GV110" s="76"/>
      <c r="GW110" s="76"/>
      <c r="GX110" s="76"/>
      <c r="GY110" s="76"/>
      <c r="GZ110" s="76"/>
      <c r="HA110" s="76"/>
      <c r="HB110" s="76"/>
      <c r="HC110" s="76"/>
      <c r="HD110" s="76"/>
      <c r="HE110" s="76"/>
      <c r="HF110" s="76"/>
      <c r="HG110" s="76"/>
      <c r="HH110" s="76"/>
      <c r="HI110" s="76"/>
      <c r="HJ110" s="76"/>
      <c r="HK110" s="76"/>
      <c r="HL110" s="76"/>
      <c r="HM110" s="76"/>
      <c r="HN110" s="76"/>
      <c r="HO110" s="76"/>
      <c r="HP110" s="76"/>
      <c r="HQ110" s="76"/>
      <c r="HR110" s="76"/>
      <c r="HS110" s="76"/>
      <c r="HT110" s="76"/>
      <c r="HU110" s="76"/>
      <c r="HV110" s="76"/>
      <c r="HW110" s="76"/>
      <c r="HX110" s="76"/>
      <c r="HY110" s="76"/>
      <c r="HZ110" s="76"/>
      <c r="IA110" s="76"/>
      <c r="IB110" s="76"/>
      <c r="IC110" s="76"/>
      <c r="ID110" s="76"/>
      <c r="IE110" s="76"/>
      <c r="IF110" s="76"/>
      <c r="IG110" s="76"/>
      <c r="IH110" s="76"/>
      <c r="II110" s="76"/>
      <c r="IJ110" s="76"/>
      <c r="IK110" s="76"/>
      <c r="IL110" s="76"/>
      <c r="IM110" s="76"/>
      <c r="IN110" s="76"/>
      <c r="IO110" s="76"/>
      <c r="IP110" s="76"/>
      <c r="IQ110" s="76"/>
      <c r="IR110" s="76"/>
      <c r="IS110" s="76"/>
      <c r="IT110" s="76"/>
      <c r="IU110" s="76"/>
      <c r="IV110" s="76"/>
    </row>
    <row r="111" spans="1:256" s="78" customFormat="1" ht="25.5" customHeight="1" x14ac:dyDescent="0.25">
      <c r="A111" s="71" t="s">
        <v>683</v>
      </c>
      <c r="B111" s="132" t="s">
        <v>684</v>
      </c>
      <c r="C111" s="109">
        <v>0</v>
      </c>
      <c r="D111" s="109"/>
      <c r="E111" s="74">
        <f>C111+D111</f>
        <v>0</v>
      </c>
      <c r="F111" s="75"/>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7"/>
      <c r="AV111" s="75"/>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6"/>
      <c r="CW111" s="76"/>
      <c r="CX111" s="76"/>
      <c r="CY111" s="76"/>
      <c r="CZ111" s="76"/>
      <c r="DA111" s="76"/>
      <c r="DB111" s="76"/>
      <c r="DC111" s="76"/>
      <c r="DD111" s="76"/>
      <c r="DE111" s="76"/>
      <c r="DF111" s="76"/>
      <c r="DG111" s="76"/>
      <c r="DH111" s="76"/>
      <c r="DI111" s="76"/>
      <c r="DJ111" s="76"/>
      <c r="DK111" s="76"/>
      <c r="DL111" s="76"/>
      <c r="DM111" s="76"/>
      <c r="DN111" s="76"/>
      <c r="DO111" s="76"/>
      <c r="DP111" s="76"/>
      <c r="DQ111" s="76"/>
      <c r="DR111" s="76"/>
      <c r="DS111" s="76"/>
      <c r="DT111" s="76"/>
      <c r="DU111" s="76"/>
      <c r="DV111" s="76"/>
      <c r="DW111" s="76"/>
      <c r="DX111" s="76"/>
      <c r="DY111" s="76"/>
      <c r="DZ111" s="76"/>
      <c r="EA111" s="76"/>
      <c r="EB111" s="76"/>
      <c r="EC111" s="76"/>
      <c r="ED111" s="76"/>
      <c r="EE111" s="76"/>
      <c r="EF111" s="76"/>
      <c r="EG111" s="76"/>
      <c r="EH111" s="76"/>
      <c r="EI111" s="76"/>
      <c r="EJ111" s="76"/>
      <c r="EK111" s="76"/>
      <c r="EL111" s="76"/>
      <c r="EM111" s="76"/>
      <c r="EN111" s="76"/>
      <c r="EO111" s="76"/>
      <c r="EP111" s="76"/>
      <c r="EQ111" s="76"/>
      <c r="ER111" s="76"/>
      <c r="ES111" s="76"/>
      <c r="ET111" s="76"/>
      <c r="EU111" s="76"/>
      <c r="EV111" s="76"/>
      <c r="EW111" s="76"/>
      <c r="EX111" s="76"/>
      <c r="EY111" s="76"/>
      <c r="EZ111" s="76"/>
      <c r="FA111" s="76"/>
      <c r="FB111" s="76"/>
      <c r="FC111" s="76"/>
      <c r="FD111" s="76"/>
      <c r="FE111" s="76"/>
      <c r="FF111" s="76"/>
      <c r="FG111" s="76"/>
      <c r="FH111" s="76"/>
      <c r="FI111" s="76"/>
      <c r="FJ111" s="76"/>
      <c r="FK111" s="76"/>
      <c r="FL111" s="76"/>
      <c r="FM111" s="76"/>
      <c r="FN111" s="76"/>
      <c r="FO111" s="76"/>
      <c r="FP111" s="76"/>
      <c r="FQ111" s="76"/>
      <c r="FR111" s="76"/>
      <c r="FS111" s="76"/>
      <c r="FT111" s="76"/>
      <c r="FU111" s="76"/>
      <c r="FV111" s="76"/>
      <c r="FW111" s="76"/>
      <c r="FX111" s="76"/>
      <c r="FY111" s="76"/>
      <c r="FZ111" s="76"/>
      <c r="GA111" s="76"/>
      <c r="GB111" s="76"/>
      <c r="GC111" s="76"/>
      <c r="GD111" s="76"/>
      <c r="GE111" s="76"/>
      <c r="GF111" s="76"/>
      <c r="GG111" s="76"/>
      <c r="GH111" s="76"/>
      <c r="GI111" s="76"/>
      <c r="GJ111" s="76"/>
      <c r="GK111" s="76"/>
      <c r="GL111" s="76"/>
      <c r="GM111" s="76"/>
      <c r="GN111" s="76"/>
      <c r="GO111" s="76"/>
      <c r="GP111" s="76"/>
      <c r="GQ111" s="76"/>
      <c r="GR111" s="76"/>
      <c r="GS111" s="76"/>
      <c r="GT111" s="76"/>
      <c r="GU111" s="76"/>
      <c r="GV111" s="76"/>
      <c r="GW111" s="76"/>
      <c r="GX111" s="76"/>
      <c r="GY111" s="76"/>
      <c r="GZ111" s="76"/>
      <c r="HA111" s="76"/>
      <c r="HB111" s="76"/>
      <c r="HC111" s="76"/>
      <c r="HD111" s="76"/>
      <c r="HE111" s="76"/>
      <c r="HF111" s="76"/>
      <c r="HG111" s="76"/>
      <c r="HH111" s="76"/>
      <c r="HI111" s="76"/>
      <c r="HJ111" s="76"/>
      <c r="HK111" s="76"/>
      <c r="HL111" s="76"/>
      <c r="HM111" s="76"/>
      <c r="HN111" s="76"/>
      <c r="HO111" s="76"/>
      <c r="HP111" s="76"/>
      <c r="HQ111" s="76"/>
      <c r="HR111" s="76"/>
      <c r="HS111" s="76"/>
      <c r="HT111" s="76"/>
      <c r="HU111" s="76"/>
      <c r="HV111" s="76"/>
      <c r="HW111" s="76"/>
      <c r="HX111" s="76"/>
      <c r="HY111" s="76"/>
      <c r="HZ111" s="76"/>
      <c r="IA111" s="76"/>
      <c r="IB111" s="76"/>
      <c r="IC111" s="76"/>
      <c r="ID111" s="76"/>
      <c r="IE111" s="76"/>
      <c r="IF111" s="76"/>
      <c r="IG111" s="76"/>
      <c r="IH111" s="76"/>
      <c r="II111" s="76"/>
      <c r="IJ111" s="76"/>
      <c r="IK111" s="76"/>
      <c r="IL111" s="76"/>
      <c r="IM111" s="76"/>
      <c r="IN111" s="76"/>
      <c r="IO111" s="76"/>
      <c r="IP111" s="76"/>
      <c r="IQ111" s="76"/>
      <c r="IR111" s="76"/>
      <c r="IS111" s="76"/>
      <c r="IT111" s="76"/>
      <c r="IU111" s="76"/>
      <c r="IV111" s="76"/>
    </row>
    <row r="112" spans="1:256" s="78" customFormat="1" ht="25.5" customHeight="1" x14ac:dyDescent="0.25">
      <c r="A112" s="71" t="s">
        <v>685</v>
      </c>
      <c r="B112" s="132" t="s">
        <v>686</v>
      </c>
      <c r="C112" s="73">
        <v>4593120</v>
      </c>
      <c r="D112" s="73"/>
      <c r="E112" s="74">
        <f>C112+D112</f>
        <v>4593120</v>
      </c>
      <c r="F112" s="75"/>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7"/>
      <c r="AV112" s="75"/>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6"/>
      <c r="CY112" s="76"/>
      <c r="CZ112" s="76"/>
      <c r="DA112" s="76"/>
      <c r="DB112" s="76"/>
      <c r="DC112" s="76"/>
      <c r="DD112" s="76"/>
      <c r="DE112" s="76"/>
      <c r="DF112" s="76"/>
      <c r="DG112" s="76"/>
      <c r="DH112" s="76"/>
      <c r="DI112" s="76"/>
      <c r="DJ112" s="76"/>
      <c r="DK112" s="76"/>
      <c r="DL112" s="76"/>
      <c r="DM112" s="76"/>
      <c r="DN112" s="76"/>
      <c r="DO112" s="76"/>
      <c r="DP112" s="76"/>
      <c r="DQ112" s="76"/>
      <c r="DR112" s="76"/>
      <c r="DS112" s="76"/>
      <c r="DT112" s="76"/>
      <c r="DU112" s="76"/>
      <c r="DV112" s="76"/>
      <c r="DW112" s="76"/>
      <c r="DX112" s="76"/>
      <c r="DY112" s="76"/>
      <c r="DZ112" s="76"/>
      <c r="EA112" s="76"/>
      <c r="EB112" s="76"/>
      <c r="EC112" s="76"/>
      <c r="ED112" s="76"/>
      <c r="EE112" s="76"/>
      <c r="EF112" s="76"/>
      <c r="EG112" s="76"/>
      <c r="EH112" s="76"/>
      <c r="EI112" s="76"/>
      <c r="EJ112" s="76"/>
      <c r="EK112" s="76"/>
      <c r="EL112" s="76"/>
      <c r="EM112" s="76"/>
      <c r="EN112" s="76"/>
      <c r="EO112" s="76"/>
      <c r="EP112" s="76"/>
      <c r="EQ112" s="76"/>
      <c r="ER112" s="76"/>
      <c r="ES112" s="76"/>
      <c r="ET112" s="76"/>
      <c r="EU112" s="76"/>
      <c r="EV112" s="76"/>
      <c r="EW112" s="76"/>
      <c r="EX112" s="76"/>
      <c r="EY112" s="76"/>
      <c r="EZ112" s="76"/>
      <c r="FA112" s="76"/>
      <c r="FB112" s="76"/>
      <c r="FC112" s="76"/>
      <c r="FD112" s="76"/>
      <c r="FE112" s="76"/>
      <c r="FF112" s="76"/>
      <c r="FG112" s="76"/>
      <c r="FH112" s="76"/>
      <c r="FI112" s="76"/>
      <c r="FJ112" s="76"/>
      <c r="FK112" s="76"/>
      <c r="FL112" s="76"/>
      <c r="FM112" s="76"/>
      <c r="FN112" s="76"/>
      <c r="FO112" s="76"/>
      <c r="FP112" s="76"/>
      <c r="FQ112" s="76"/>
      <c r="FR112" s="76"/>
      <c r="FS112" s="76"/>
      <c r="FT112" s="76"/>
      <c r="FU112" s="76"/>
      <c r="FV112" s="76"/>
      <c r="FW112" s="76"/>
      <c r="FX112" s="76"/>
      <c r="FY112" s="76"/>
      <c r="FZ112" s="76"/>
      <c r="GA112" s="76"/>
      <c r="GB112" s="76"/>
      <c r="GC112" s="76"/>
      <c r="GD112" s="76"/>
      <c r="GE112" s="76"/>
      <c r="GF112" s="76"/>
      <c r="GG112" s="76"/>
      <c r="GH112" s="76"/>
      <c r="GI112" s="76"/>
      <c r="GJ112" s="76"/>
      <c r="GK112" s="76"/>
      <c r="GL112" s="76"/>
      <c r="GM112" s="76"/>
      <c r="GN112" s="76"/>
      <c r="GO112" s="76"/>
      <c r="GP112" s="76"/>
      <c r="GQ112" s="76"/>
      <c r="GR112" s="76"/>
      <c r="GS112" s="76"/>
      <c r="GT112" s="76"/>
      <c r="GU112" s="76"/>
      <c r="GV112" s="76"/>
      <c r="GW112" s="76"/>
      <c r="GX112" s="76"/>
      <c r="GY112" s="76"/>
      <c r="GZ112" s="76"/>
      <c r="HA112" s="76"/>
      <c r="HB112" s="76"/>
      <c r="HC112" s="76"/>
      <c r="HD112" s="76"/>
      <c r="HE112" s="76"/>
      <c r="HF112" s="76"/>
      <c r="HG112" s="76"/>
      <c r="HH112" s="76"/>
      <c r="HI112" s="76"/>
      <c r="HJ112" s="76"/>
      <c r="HK112" s="76"/>
      <c r="HL112" s="76"/>
      <c r="HM112" s="76"/>
      <c r="HN112" s="76"/>
      <c r="HO112" s="76"/>
      <c r="HP112" s="76"/>
      <c r="HQ112" s="76"/>
      <c r="HR112" s="76"/>
      <c r="HS112" s="76"/>
      <c r="HT112" s="76"/>
      <c r="HU112" s="76"/>
      <c r="HV112" s="76"/>
      <c r="HW112" s="76"/>
      <c r="HX112" s="76"/>
      <c r="HY112" s="76"/>
      <c r="HZ112" s="76"/>
      <c r="IA112" s="76"/>
      <c r="IB112" s="76"/>
      <c r="IC112" s="76"/>
      <c r="ID112" s="76"/>
      <c r="IE112" s="76"/>
      <c r="IF112" s="76"/>
      <c r="IG112" s="76"/>
      <c r="IH112" s="76"/>
      <c r="II112" s="76"/>
      <c r="IJ112" s="76"/>
      <c r="IK112" s="76"/>
      <c r="IL112" s="76"/>
      <c r="IM112" s="76"/>
      <c r="IN112" s="76"/>
      <c r="IO112" s="76"/>
      <c r="IP112" s="76"/>
      <c r="IQ112" s="76"/>
      <c r="IR112" s="76"/>
      <c r="IS112" s="76"/>
      <c r="IT112" s="76"/>
      <c r="IU112" s="76"/>
      <c r="IV112" s="76"/>
    </row>
    <row r="113" spans="1:256" s="78" customFormat="1" ht="25.5" customHeight="1" x14ac:dyDescent="0.25">
      <c r="A113" s="71" t="s">
        <v>687</v>
      </c>
      <c r="B113" s="132" t="s">
        <v>688</v>
      </c>
      <c r="C113" s="73">
        <v>66834</v>
      </c>
      <c r="D113" s="73"/>
      <c r="E113" s="74">
        <f>C113+D113</f>
        <v>66834</v>
      </c>
      <c r="F113" s="75"/>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7"/>
      <c r="AV113" s="75"/>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c r="BV113" s="76"/>
      <c r="BW113" s="76"/>
      <c r="BX113" s="76"/>
      <c r="BY113" s="76"/>
      <c r="BZ113" s="76"/>
      <c r="CA113" s="76"/>
      <c r="CB113" s="76"/>
      <c r="CC113" s="76"/>
      <c r="CD113" s="76"/>
      <c r="CE113" s="76"/>
      <c r="CF113" s="76"/>
      <c r="CG113" s="76"/>
      <c r="CH113" s="76"/>
      <c r="CI113" s="76"/>
      <c r="CJ113" s="76"/>
      <c r="CK113" s="76"/>
      <c r="CL113" s="76"/>
      <c r="CM113" s="76"/>
      <c r="CN113" s="76"/>
      <c r="CO113" s="76"/>
      <c r="CP113" s="76"/>
      <c r="CQ113" s="76"/>
      <c r="CR113" s="76"/>
      <c r="CS113" s="76"/>
      <c r="CT113" s="76"/>
      <c r="CU113" s="76"/>
      <c r="CV113" s="76"/>
      <c r="CW113" s="76"/>
      <c r="CX113" s="76"/>
      <c r="CY113" s="76"/>
      <c r="CZ113" s="76"/>
      <c r="DA113" s="76"/>
      <c r="DB113" s="76"/>
      <c r="DC113" s="76"/>
      <c r="DD113" s="76"/>
      <c r="DE113" s="76"/>
      <c r="DF113" s="76"/>
      <c r="DG113" s="76"/>
      <c r="DH113" s="76"/>
      <c r="DI113" s="76"/>
      <c r="DJ113" s="76"/>
      <c r="DK113" s="76"/>
      <c r="DL113" s="76"/>
      <c r="DM113" s="76"/>
      <c r="DN113" s="76"/>
      <c r="DO113" s="76"/>
      <c r="DP113" s="76"/>
      <c r="DQ113" s="76"/>
      <c r="DR113" s="76"/>
      <c r="DS113" s="76"/>
      <c r="DT113" s="76"/>
      <c r="DU113" s="76"/>
      <c r="DV113" s="76"/>
      <c r="DW113" s="76"/>
      <c r="DX113" s="76"/>
      <c r="DY113" s="76"/>
      <c r="DZ113" s="76"/>
      <c r="EA113" s="76"/>
      <c r="EB113" s="76"/>
      <c r="EC113" s="76"/>
      <c r="ED113" s="76"/>
      <c r="EE113" s="76"/>
      <c r="EF113" s="76"/>
      <c r="EG113" s="76"/>
      <c r="EH113" s="76"/>
      <c r="EI113" s="76"/>
      <c r="EJ113" s="76"/>
      <c r="EK113" s="76"/>
      <c r="EL113" s="76"/>
      <c r="EM113" s="76"/>
      <c r="EN113" s="76"/>
      <c r="EO113" s="76"/>
      <c r="EP113" s="76"/>
      <c r="EQ113" s="76"/>
      <c r="ER113" s="76"/>
      <c r="ES113" s="76"/>
      <c r="ET113" s="76"/>
      <c r="EU113" s="76"/>
      <c r="EV113" s="76"/>
      <c r="EW113" s="76"/>
      <c r="EX113" s="76"/>
      <c r="EY113" s="76"/>
      <c r="EZ113" s="76"/>
      <c r="FA113" s="76"/>
      <c r="FB113" s="76"/>
      <c r="FC113" s="76"/>
      <c r="FD113" s="76"/>
      <c r="FE113" s="76"/>
      <c r="FF113" s="76"/>
      <c r="FG113" s="76"/>
      <c r="FH113" s="76"/>
      <c r="FI113" s="76"/>
      <c r="FJ113" s="76"/>
      <c r="FK113" s="76"/>
      <c r="FL113" s="76"/>
      <c r="FM113" s="76"/>
      <c r="FN113" s="76"/>
      <c r="FO113" s="76"/>
      <c r="FP113" s="76"/>
      <c r="FQ113" s="76"/>
      <c r="FR113" s="76"/>
      <c r="FS113" s="76"/>
      <c r="FT113" s="76"/>
      <c r="FU113" s="76"/>
      <c r="FV113" s="76"/>
      <c r="FW113" s="76"/>
      <c r="FX113" s="76"/>
      <c r="FY113" s="76"/>
      <c r="FZ113" s="76"/>
      <c r="GA113" s="76"/>
      <c r="GB113" s="76"/>
      <c r="GC113" s="76"/>
      <c r="GD113" s="76"/>
      <c r="GE113" s="76"/>
      <c r="GF113" s="76"/>
      <c r="GG113" s="76"/>
      <c r="GH113" s="76"/>
      <c r="GI113" s="76"/>
      <c r="GJ113" s="76"/>
      <c r="GK113" s="76"/>
      <c r="GL113" s="76"/>
      <c r="GM113" s="76"/>
      <c r="GN113" s="76"/>
      <c r="GO113" s="76"/>
      <c r="GP113" s="76"/>
      <c r="GQ113" s="76"/>
      <c r="GR113" s="76"/>
      <c r="GS113" s="76"/>
      <c r="GT113" s="76"/>
      <c r="GU113" s="76"/>
      <c r="GV113" s="76"/>
      <c r="GW113" s="76"/>
      <c r="GX113" s="76"/>
      <c r="GY113" s="76"/>
      <c r="GZ113" s="76"/>
      <c r="HA113" s="76"/>
      <c r="HB113" s="76"/>
      <c r="HC113" s="76"/>
      <c r="HD113" s="76"/>
      <c r="HE113" s="76"/>
      <c r="HF113" s="76"/>
      <c r="HG113" s="76"/>
      <c r="HH113" s="76"/>
      <c r="HI113" s="76"/>
      <c r="HJ113" s="76"/>
      <c r="HK113" s="76"/>
      <c r="HL113" s="76"/>
      <c r="HM113" s="76"/>
      <c r="HN113" s="76"/>
      <c r="HO113" s="76"/>
      <c r="HP113" s="76"/>
      <c r="HQ113" s="76"/>
      <c r="HR113" s="76"/>
      <c r="HS113" s="76"/>
      <c r="HT113" s="76"/>
      <c r="HU113" s="76"/>
      <c r="HV113" s="76"/>
      <c r="HW113" s="76"/>
      <c r="HX113" s="76"/>
      <c r="HY113" s="76"/>
      <c r="HZ113" s="76"/>
      <c r="IA113" s="76"/>
      <c r="IB113" s="76"/>
      <c r="IC113" s="76"/>
      <c r="ID113" s="76"/>
      <c r="IE113" s="76"/>
      <c r="IF113" s="76"/>
      <c r="IG113" s="76"/>
      <c r="IH113" s="76"/>
      <c r="II113" s="76"/>
      <c r="IJ113" s="76"/>
      <c r="IK113" s="76"/>
      <c r="IL113" s="76"/>
      <c r="IM113" s="76"/>
      <c r="IN113" s="76"/>
      <c r="IO113" s="76"/>
      <c r="IP113" s="76"/>
      <c r="IQ113" s="76"/>
      <c r="IR113" s="76"/>
      <c r="IS113" s="76"/>
      <c r="IT113" s="76"/>
      <c r="IU113" s="76"/>
      <c r="IV113" s="76"/>
    </row>
    <row r="114" spans="1:256" s="78" customFormat="1" ht="25.5" customHeight="1" x14ac:dyDescent="0.25">
      <c r="A114" s="60" t="s">
        <v>689</v>
      </c>
      <c r="B114" s="68" t="s">
        <v>690</v>
      </c>
      <c r="C114" s="69">
        <v>0</v>
      </c>
      <c r="D114" s="69">
        <f>SUM(D115:D117)</f>
        <v>0</v>
      </c>
      <c r="E114" s="70">
        <f>+D114+C114</f>
        <v>0</v>
      </c>
      <c r="F114" s="75"/>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7"/>
      <c r="AV114" s="75"/>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6"/>
      <c r="CW114" s="76"/>
      <c r="CX114" s="76"/>
      <c r="CY114" s="76"/>
      <c r="CZ114" s="76"/>
      <c r="DA114" s="76"/>
      <c r="DB114" s="76"/>
      <c r="DC114" s="76"/>
      <c r="DD114" s="76"/>
      <c r="DE114" s="76"/>
      <c r="DF114" s="76"/>
      <c r="DG114" s="76"/>
      <c r="DH114" s="76"/>
      <c r="DI114" s="76"/>
      <c r="DJ114" s="76"/>
      <c r="DK114" s="76"/>
      <c r="DL114" s="76"/>
      <c r="DM114" s="76"/>
      <c r="DN114" s="76"/>
      <c r="DO114" s="76"/>
      <c r="DP114" s="76"/>
      <c r="DQ114" s="76"/>
      <c r="DR114" s="76"/>
      <c r="DS114" s="76"/>
      <c r="DT114" s="76"/>
      <c r="DU114" s="76"/>
      <c r="DV114" s="76"/>
      <c r="DW114" s="76"/>
      <c r="DX114" s="76"/>
      <c r="DY114" s="76"/>
      <c r="DZ114" s="76"/>
      <c r="EA114" s="76"/>
      <c r="EB114" s="76"/>
      <c r="EC114" s="76"/>
      <c r="ED114" s="76"/>
      <c r="EE114" s="76"/>
      <c r="EF114" s="76"/>
      <c r="EG114" s="76"/>
      <c r="EH114" s="76"/>
      <c r="EI114" s="76"/>
      <c r="EJ114" s="76"/>
      <c r="EK114" s="76"/>
      <c r="EL114" s="76"/>
      <c r="EM114" s="76"/>
      <c r="EN114" s="76"/>
      <c r="EO114" s="76"/>
      <c r="EP114" s="76"/>
      <c r="EQ114" s="76"/>
      <c r="ER114" s="76"/>
      <c r="ES114" s="76"/>
      <c r="ET114" s="76"/>
      <c r="EU114" s="76"/>
      <c r="EV114" s="76"/>
      <c r="EW114" s="76"/>
      <c r="EX114" s="76"/>
      <c r="EY114" s="76"/>
      <c r="EZ114" s="76"/>
      <c r="FA114" s="76"/>
      <c r="FB114" s="76"/>
      <c r="FC114" s="76"/>
      <c r="FD114" s="76"/>
      <c r="FE114" s="76"/>
      <c r="FF114" s="76"/>
      <c r="FG114" s="76"/>
      <c r="FH114" s="76"/>
      <c r="FI114" s="76"/>
      <c r="FJ114" s="76"/>
      <c r="FK114" s="76"/>
      <c r="FL114" s="76"/>
      <c r="FM114" s="76"/>
      <c r="FN114" s="76"/>
      <c r="FO114" s="76"/>
      <c r="FP114" s="76"/>
      <c r="FQ114" s="76"/>
      <c r="FR114" s="76"/>
      <c r="FS114" s="76"/>
      <c r="FT114" s="76"/>
      <c r="FU114" s="76"/>
      <c r="FV114" s="76"/>
      <c r="FW114" s="76"/>
      <c r="FX114" s="76"/>
      <c r="FY114" s="76"/>
      <c r="FZ114" s="76"/>
      <c r="GA114" s="76"/>
      <c r="GB114" s="76"/>
      <c r="GC114" s="76"/>
      <c r="GD114" s="76"/>
      <c r="GE114" s="76"/>
      <c r="GF114" s="76"/>
      <c r="GG114" s="76"/>
      <c r="GH114" s="76"/>
      <c r="GI114" s="76"/>
      <c r="GJ114" s="76"/>
      <c r="GK114" s="76"/>
      <c r="GL114" s="76"/>
      <c r="GM114" s="76"/>
      <c r="GN114" s="76"/>
      <c r="GO114" s="76"/>
      <c r="GP114" s="76"/>
      <c r="GQ114" s="76"/>
      <c r="GR114" s="76"/>
      <c r="GS114" s="76"/>
      <c r="GT114" s="76"/>
      <c r="GU114" s="76"/>
      <c r="GV114" s="76"/>
      <c r="GW114" s="76"/>
      <c r="GX114" s="76"/>
      <c r="GY114" s="76"/>
      <c r="GZ114" s="76"/>
      <c r="HA114" s="76"/>
      <c r="HB114" s="76"/>
      <c r="HC114" s="76"/>
      <c r="HD114" s="76"/>
      <c r="HE114" s="76"/>
      <c r="HF114" s="76"/>
      <c r="HG114" s="76"/>
      <c r="HH114" s="76"/>
      <c r="HI114" s="76"/>
      <c r="HJ114" s="76"/>
      <c r="HK114" s="76"/>
      <c r="HL114" s="76"/>
      <c r="HM114" s="76"/>
      <c r="HN114" s="76"/>
      <c r="HO114" s="76"/>
      <c r="HP114" s="76"/>
      <c r="HQ114" s="76"/>
      <c r="HR114" s="76"/>
      <c r="HS114" s="76"/>
      <c r="HT114" s="76"/>
      <c r="HU114" s="76"/>
      <c r="HV114" s="76"/>
      <c r="HW114" s="76"/>
      <c r="HX114" s="76"/>
      <c r="HY114" s="76"/>
      <c r="HZ114" s="76"/>
      <c r="IA114" s="76"/>
      <c r="IB114" s="76"/>
      <c r="IC114" s="76"/>
      <c r="ID114" s="76"/>
      <c r="IE114" s="76"/>
      <c r="IF114" s="76"/>
      <c r="IG114" s="76"/>
      <c r="IH114" s="76"/>
      <c r="II114" s="76"/>
      <c r="IJ114" s="76"/>
      <c r="IK114" s="76"/>
      <c r="IL114" s="76"/>
      <c r="IM114" s="76"/>
      <c r="IN114" s="76"/>
      <c r="IO114" s="76"/>
      <c r="IP114" s="76"/>
      <c r="IQ114" s="76"/>
      <c r="IR114" s="76"/>
      <c r="IS114" s="76"/>
      <c r="IT114" s="76"/>
      <c r="IU114" s="76"/>
      <c r="IV114" s="76"/>
    </row>
    <row r="115" spans="1:256" s="78" customFormat="1" ht="31.5" x14ac:dyDescent="0.25">
      <c r="A115" s="71" t="s">
        <v>691</v>
      </c>
      <c r="B115" s="133" t="s">
        <v>692</v>
      </c>
      <c r="C115" s="109">
        <v>0</v>
      </c>
      <c r="D115" s="109"/>
      <c r="E115" s="74">
        <f>C115+D115</f>
        <v>0</v>
      </c>
      <c r="F115" s="75"/>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7"/>
      <c r="AV115" s="75"/>
      <c r="AW115" s="76"/>
      <c r="AX115" s="76"/>
      <c r="AY115" s="76"/>
      <c r="AZ115" s="76"/>
      <c r="BA115" s="76"/>
      <c r="BB115" s="76"/>
      <c r="BC115" s="76"/>
      <c r="BD115" s="76"/>
      <c r="BE115" s="76"/>
      <c r="BF115" s="76"/>
      <c r="BG115" s="76"/>
      <c r="BH115" s="76"/>
      <c r="BI115" s="76"/>
      <c r="BJ115" s="76"/>
      <c r="BK115" s="76"/>
      <c r="BL115" s="76"/>
      <c r="BM115" s="76"/>
      <c r="BN115" s="76"/>
      <c r="BO115" s="76"/>
      <c r="BP115" s="76"/>
      <c r="BQ115" s="76"/>
      <c r="BR115" s="76"/>
      <c r="BS115" s="76"/>
      <c r="BT115" s="76"/>
      <c r="BU115" s="76"/>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6"/>
      <c r="CY115" s="76"/>
      <c r="CZ115" s="76"/>
      <c r="DA115" s="76"/>
      <c r="DB115" s="76"/>
      <c r="DC115" s="76"/>
      <c r="DD115" s="76"/>
      <c r="DE115" s="76"/>
      <c r="DF115" s="76"/>
      <c r="DG115" s="76"/>
      <c r="DH115" s="76"/>
      <c r="DI115" s="76"/>
      <c r="DJ115" s="76"/>
      <c r="DK115" s="76"/>
      <c r="DL115" s="76"/>
      <c r="DM115" s="76"/>
      <c r="DN115" s="76"/>
      <c r="DO115" s="76"/>
      <c r="DP115" s="76"/>
      <c r="DQ115" s="76"/>
      <c r="DR115" s="76"/>
      <c r="DS115" s="76"/>
      <c r="DT115" s="76"/>
      <c r="DU115" s="76"/>
      <c r="DV115" s="76"/>
      <c r="DW115" s="76"/>
      <c r="DX115" s="76"/>
      <c r="DY115" s="76"/>
      <c r="DZ115" s="76"/>
      <c r="EA115" s="76"/>
      <c r="EB115" s="76"/>
      <c r="EC115" s="76"/>
      <c r="ED115" s="76"/>
      <c r="EE115" s="76"/>
      <c r="EF115" s="76"/>
      <c r="EG115" s="76"/>
      <c r="EH115" s="76"/>
      <c r="EI115" s="76"/>
      <c r="EJ115" s="76"/>
      <c r="EK115" s="76"/>
      <c r="EL115" s="76"/>
      <c r="EM115" s="76"/>
      <c r="EN115" s="76"/>
      <c r="EO115" s="76"/>
      <c r="EP115" s="76"/>
      <c r="EQ115" s="76"/>
      <c r="ER115" s="76"/>
      <c r="ES115" s="76"/>
      <c r="ET115" s="76"/>
      <c r="EU115" s="76"/>
      <c r="EV115" s="76"/>
      <c r="EW115" s="76"/>
      <c r="EX115" s="76"/>
      <c r="EY115" s="76"/>
      <c r="EZ115" s="76"/>
      <c r="FA115" s="76"/>
      <c r="FB115" s="76"/>
      <c r="FC115" s="76"/>
      <c r="FD115" s="76"/>
      <c r="FE115" s="76"/>
      <c r="FF115" s="76"/>
      <c r="FG115" s="76"/>
      <c r="FH115" s="76"/>
      <c r="FI115" s="76"/>
      <c r="FJ115" s="76"/>
      <c r="FK115" s="76"/>
      <c r="FL115" s="76"/>
      <c r="FM115" s="76"/>
      <c r="FN115" s="76"/>
      <c r="FO115" s="76"/>
      <c r="FP115" s="76"/>
      <c r="FQ115" s="76"/>
      <c r="FR115" s="76"/>
      <c r="FS115" s="76"/>
      <c r="FT115" s="76"/>
      <c r="FU115" s="76"/>
      <c r="FV115" s="76"/>
      <c r="FW115" s="76"/>
      <c r="FX115" s="76"/>
      <c r="FY115" s="76"/>
      <c r="FZ115" s="76"/>
      <c r="GA115" s="76"/>
      <c r="GB115" s="76"/>
      <c r="GC115" s="76"/>
      <c r="GD115" s="76"/>
      <c r="GE115" s="76"/>
      <c r="GF115" s="76"/>
      <c r="GG115" s="76"/>
      <c r="GH115" s="76"/>
      <c r="GI115" s="76"/>
      <c r="GJ115" s="76"/>
      <c r="GK115" s="76"/>
      <c r="GL115" s="76"/>
      <c r="GM115" s="76"/>
      <c r="GN115" s="76"/>
      <c r="GO115" s="76"/>
      <c r="GP115" s="76"/>
      <c r="GQ115" s="76"/>
      <c r="GR115" s="76"/>
      <c r="GS115" s="76"/>
      <c r="GT115" s="76"/>
      <c r="GU115" s="76"/>
      <c r="GV115" s="76"/>
      <c r="GW115" s="76"/>
      <c r="GX115" s="76"/>
      <c r="GY115" s="76"/>
      <c r="GZ115" s="76"/>
      <c r="HA115" s="76"/>
      <c r="HB115" s="76"/>
      <c r="HC115" s="76"/>
      <c r="HD115" s="76"/>
      <c r="HE115" s="76"/>
      <c r="HF115" s="76"/>
      <c r="HG115" s="76"/>
      <c r="HH115" s="76"/>
      <c r="HI115" s="76"/>
      <c r="HJ115" s="76"/>
      <c r="HK115" s="76"/>
      <c r="HL115" s="76"/>
      <c r="HM115" s="76"/>
      <c r="HN115" s="76"/>
      <c r="HO115" s="76"/>
      <c r="HP115" s="76"/>
      <c r="HQ115" s="76"/>
      <c r="HR115" s="76"/>
      <c r="HS115" s="76"/>
      <c r="HT115" s="76"/>
      <c r="HU115" s="76"/>
      <c r="HV115" s="76"/>
      <c r="HW115" s="76"/>
      <c r="HX115" s="76"/>
      <c r="HY115" s="76"/>
      <c r="HZ115" s="76"/>
      <c r="IA115" s="76"/>
      <c r="IB115" s="76"/>
      <c r="IC115" s="76"/>
      <c r="ID115" s="76"/>
      <c r="IE115" s="76"/>
      <c r="IF115" s="76"/>
      <c r="IG115" s="76"/>
      <c r="IH115" s="76"/>
      <c r="II115" s="76"/>
      <c r="IJ115" s="76"/>
      <c r="IK115" s="76"/>
      <c r="IL115" s="76"/>
      <c r="IM115" s="76"/>
      <c r="IN115" s="76"/>
      <c r="IO115" s="76"/>
      <c r="IP115" s="76"/>
      <c r="IQ115" s="76"/>
      <c r="IR115" s="76"/>
      <c r="IS115" s="76"/>
      <c r="IT115" s="76"/>
      <c r="IU115" s="76"/>
      <c r="IV115" s="76"/>
    </row>
    <row r="116" spans="1:256" s="78" customFormat="1" ht="31.5" x14ac:dyDescent="0.25">
      <c r="A116" s="71" t="s">
        <v>693</v>
      </c>
      <c r="B116" s="133" t="s">
        <v>694</v>
      </c>
      <c r="C116" s="109">
        <v>0</v>
      </c>
      <c r="D116" s="109"/>
      <c r="E116" s="74">
        <f>C116+D116</f>
        <v>0</v>
      </c>
      <c r="F116" s="75"/>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7"/>
      <c r="AV116" s="75"/>
      <c r="AW116" s="76"/>
      <c r="AX116" s="76"/>
      <c r="AY116" s="76"/>
      <c r="AZ116" s="76"/>
      <c r="BA116" s="76"/>
      <c r="BB116" s="76"/>
      <c r="BC116" s="76"/>
      <c r="BD116" s="76"/>
      <c r="BE116" s="76"/>
      <c r="BF116" s="76"/>
      <c r="BG116" s="76"/>
      <c r="BH116" s="76"/>
      <c r="BI116" s="76"/>
      <c r="BJ116" s="76"/>
      <c r="BK116" s="76"/>
      <c r="BL116" s="76"/>
      <c r="BM116" s="76"/>
      <c r="BN116" s="76"/>
      <c r="BO116" s="76"/>
      <c r="BP116" s="76"/>
      <c r="BQ116" s="76"/>
      <c r="BR116" s="76"/>
      <c r="BS116" s="76"/>
      <c r="BT116" s="76"/>
      <c r="BU116" s="76"/>
      <c r="BV116" s="76"/>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6"/>
      <c r="CW116" s="76"/>
      <c r="CX116" s="76"/>
      <c r="CY116" s="76"/>
      <c r="CZ116" s="76"/>
      <c r="DA116" s="76"/>
      <c r="DB116" s="76"/>
      <c r="DC116" s="76"/>
      <c r="DD116" s="76"/>
      <c r="DE116" s="76"/>
      <c r="DF116" s="76"/>
      <c r="DG116" s="76"/>
      <c r="DH116" s="76"/>
      <c r="DI116" s="76"/>
      <c r="DJ116" s="76"/>
      <c r="DK116" s="76"/>
      <c r="DL116" s="76"/>
      <c r="DM116" s="76"/>
      <c r="DN116" s="76"/>
      <c r="DO116" s="76"/>
      <c r="DP116" s="76"/>
      <c r="DQ116" s="76"/>
      <c r="DR116" s="76"/>
      <c r="DS116" s="76"/>
      <c r="DT116" s="76"/>
      <c r="DU116" s="76"/>
      <c r="DV116" s="76"/>
      <c r="DW116" s="76"/>
      <c r="DX116" s="76"/>
      <c r="DY116" s="76"/>
      <c r="DZ116" s="76"/>
      <c r="EA116" s="76"/>
      <c r="EB116" s="76"/>
      <c r="EC116" s="76"/>
      <c r="ED116" s="76"/>
      <c r="EE116" s="76"/>
      <c r="EF116" s="76"/>
      <c r="EG116" s="76"/>
      <c r="EH116" s="76"/>
      <c r="EI116" s="76"/>
      <c r="EJ116" s="76"/>
      <c r="EK116" s="76"/>
      <c r="EL116" s="76"/>
      <c r="EM116" s="76"/>
      <c r="EN116" s="76"/>
      <c r="EO116" s="76"/>
      <c r="EP116" s="76"/>
      <c r="EQ116" s="76"/>
      <c r="ER116" s="76"/>
      <c r="ES116" s="76"/>
      <c r="ET116" s="76"/>
      <c r="EU116" s="76"/>
      <c r="EV116" s="76"/>
      <c r="EW116" s="76"/>
      <c r="EX116" s="76"/>
      <c r="EY116" s="76"/>
      <c r="EZ116" s="76"/>
      <c r="FA116" s="76"/>
      <c r="FB116" s="76"/>
      <c r="FC116" s="76"/>
      <c r="FD116" s="76"/>
      <c r="FE116" s="76"/>
      <c r="FF116" s="76"/>
      <c r="FG116" s="76"/>
      <c r="FH116" s="76"/>
      <c r="FI116" s="76"/>
      <c r="FJ116" s="76"/>
      <c r="FK116" s="76"/>
      <c r="FL116" s="76"/>
      <c r="FM116" s="76"/>
      <c r="FN116" s="76"/>
      <c r="FO116" s="76"/>
      <c r="FP116" s="76"/>
      <c r="FQ116" s="76"/>
      <c r="FR116" s="76"/>
      <c r="FS116" s="76"/>
      <c r="FT116" s="76"/>
      <c r="FU116" s="76"/>
      <c r="FV116" s="76"/>
      <c r="FW116" s="76"/>
      <c r="FX116" s="76"/>
      <c r="FY116" s="76"/>
      <c r="FZ116" s="76"/>
      <c r="GA116" s="76"/>
      <c r="GB116" s="76"/>
      <c r="GC116" s="76"/>
      <c r="GD116" s="76"/>
      <c r="GE116" s="76"/>
      <c r="GF116" s="76"/>
      <c r="GG116" s="76"/>
      <c r="GH116" s="76"/>
      <c r="GI116" s="76"/>
      <c r="GJ116" s="76"/>
      <c r="GK116" s="76"/>
      <c r="GL116" s="76"/>
      <c r="GM116" s="76"/>
      <c r="GN116" s="76"/>
      <c r="GO116" s="76"/>
      <c r="GP116" s="76"/>
      <c r="GQ116" s="76"/>
      <c r="GR116" s="76"/>
      <c r="GS116" s="76"/>
      <c r="GT116" s="76"/>
      <c r="GU116" s="76"/>
      <c r="GV116" s="76"/>
      <c r="GW116" s="76"/>
      <c r="GX116" s="76"/>
      <c r="GY116" s="76"/>
      <c r="GZ116" s="76"/>
      <c r="HA116" s="76"/>
      <c r="HB116" s="76"/>
      <c r="HC116" s="76"/>
      <c r="HD116" s="76"/>
      <c r="HE116" s="76"/>
      <c r="HF116" s="76"/>
      <c r="HG116" s="76"/>
      <c r="HH116" s="76"/>
      <c r="HI116" s="76"/>
      <c r="HJ116" s="76"/>
      <c r="HK116" s="76"/>
      <c r="HL116" s="76"/>
      <c r="HM116" s="76"/>
      <c r="HN116" s="76"/>
      <c r="HO116" s="76"/>
      <c r="HP116" s="76"/>
      <c r="HQ116" s="76"/>
      <c r="HR116" s="76"/>
      <c r="HS116" s="76"/>
      <c r="HT116" s="76"/>
      <c r="HU116" s="76"/>
      <c r="HV116" s="76"/>
      <c r="HW116" s="76"/>
      <c r="HX116" s="76"/>
      <c r="HY116" s="76"/>
      <c r="HZ116" s="76"/>
      <c r="IA116" s="76"/>
      <c r="IB116" s="76"/>
      <c r="IC116" s="76"/>
      <c r="ID116" s="76"/>
      <c r="IE116" s="76"/>
      <c r="IF116" s="76"/>
      <c r="IG116" s="76"/>
      <c r="IH116" s="76"/>
      <c r="II116" s="76"/>
      <c r="IJ116" s="76"/>
      <c r="IK116" s="76"/>
      <c r="IL116" s="76"/>
      <c r="IM116" s="76"/>
      <c r="IN116" s="76"/>
      <c r="IO116" s="76"/>
      <c r="IP116" s="76"/>
      <c r="IQ116" s="76"/>
      <c r="IR116" s="76"/>
      <c r="IS116" s="76"/>
      <c r="IT116" s="76"/>
      <c r="IU116" s="76"/>
      <c r="IV116" s="76"/>
    </row>
    <row r="117" spans="1:256" s="78" customFormat="1" ht="31.5" x14ac:dyDescent="0.25">
      <c r="A117" s="71" t="s">
        <v>695</v>
      </c>
      <c r="B117" s="133" t="s">
        <v>696</v>
      </c>
      <c r="C117" s="109">
        <v>0</v>
      </c>
      <c r="D117" s="109"/>
      <c r="E117" s="74">
        <f>C117+D117</f>
        <v>0</v>
      </c>
      <c r="F117" s="75"/>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5"/>
      <c r="AW117" s="76"/>
      <c r="AX117" s="76"/>
      <c r="AY117" s="76"/>
      <c r="AZ117" s="76"/>
      <c r="BA117" s="76"/>
      <c r="BB117" s="76"/>
      <c r="BC117" s="76"/>
      <c r="BD117" s="76"/>
      <c r="BE117" s="76"/>
      <c r="BF117" s="76"/>
      <c r="BG117" s="76"/>
      <c r="BH117" s="76"/>
      <c r="BI117" s="76"/>
      <c r="BJ117" s="76"/>
      <c r="BK117" s="76"/>
      <c r="BL117" s="76"/>
      <c r="BM117" s="76"/>
      <c r="BN117" s="76"/>
      <c r="BO117" s="76"/>
      <c r="BP117" s="76"/>
      <c r="BQ117" s="76"/>
      <c r="BR117" s="76"/>
      <c r="BS117" s="76"/>
      <c r="BT117" s="76"/>
      <c r="BU117" s="76"/>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6"/>
      <c r="CW117" s="76"/>
      <c r="CX117" s="76"/>
      <c r="CY117" s="76"/>
      <c r="CZ117" s="76"/>
      <c r="DA117" s="76"/>
      <c r="DB117" s="76"/>
      <c r="DC117" s="76"/>
      <c r="DD117" s="76"/>
      <c r="DE117" s="76"/>
      <c r="DF117" s="76"/>
      <c r="DG117" s="76"/>
      <c r="DH117" s="76"/>
      <c r="DI117" s="76"/>
      <c r="DJ117" s="76"/>
      <c r="DK117" s="76"/>
      <c r="DL117" s="76"/>
      <c r="DM117" s="76"/>
      <c r="DN117" s="76"/>
      <c r="DO117" s="76"/>
      <c r="DP117" s="76"/>
      <c r="DQ117" s="76"/>
      <c r="DR117" s="76"/>
      <c r="DS117" s="76"/>
      <c r="DT117" s="76"/>
      <c r="DU117" s="76"/>
      <c r="DV117" s="76"/>
      <c r="DW117" s="76"/>
      <c r="DX117" s="76"/>
      <c r="DY117" s="76"/>
      <c r="DZ117" s="76"/>
      <c r="EA117" s="76"/>
      <c r="EB117" s="76"/>
      <c r="EC117" s="76"/>
      <c r="ED117" s="76"/>
      <c r="EE117" s="76"/>
      <c r="EF117" s="76"/>
      <c r="EG117" s="76"/>
      <c r="EH117" s="76"/>
      <c r="EI117" s="76"/>
      <c r="EJ117" s="76"/>
      <c r="EK117" s="76"/>
      <c r="EL117" s="76"/>
      <c r="EM117" s="76"/>
      <c r="EN117" s="76"/>
      <c r="EO117" s="76"/>
      <c r="EP117" s="76"/>
      <c r="EQ117" s="76"/>
      <c r="ER117" s="76"/>
      <c r="ES117" s="76"/>
      <c r="ET117" s="76"/>
      <c r="EU117" s="76"/>
      <c r="EV117" s="76"/>
      <c r="EW117" s="76"/>
      <c r="EX117" s="76"/>
      <c r="EY117" s="76"/>
      <c r="EZ117" s="76"/>
      <c r="FA117" s="76"/>
      <c r="FB117" s="76"/>
      <c r="FC117" s="76"/>
      <c r="FD117" s="76"/>
      <c r="FE117" s="76"/>
      <c r="FF117" s="76"/>
      <c r="FG117" s="76"/>
      <c r="FH117" s="76"/>
      <c r="FI117" s="76"/>
      <c r="FJ117" s="76"/>
      <c r="FK117" s="76"/>
      <c r="FL117" s="76"/>
      <c r="FM117" s="76"/>
      <c r="FN117" s="76"/>
      <c r="FO117" s="76"/>
      <c r="FP117" s="76"/>
      <c r="FQ117" s="76"/>
      <c r="FR117" s="76"/>
      <c r="FS117" s="76"/>
      <c r="FT117" s="76"/>
      <c r="FU117" s="76"/>
      <c r="FV117" s="76"/>
      <c r="FW117" s="76"/>
      <c r="FX117" s="76"/>
      <c r="FY117" s="76"/>
      <c r="FZ117" s="76"/>
      <c r="GA117" s="76"/>
      <c r="GB117" s="76"/>
      <c r="GC117" s="76"/>
      <c r="GD117" s="76"/>
      <c r="GE117" s="76"/>
      <c r="GF117" s="76"/>
      <c r="GG117" s="76"/>
      <c r="GH117" s="76"/>
      <c r="GI117" s="76"/>
      <c r="GJ117" s="76"/>
      <c r="GK117" s="76"/>
      <c r="GL117" s="76"/>
      <c r="GM117" s="76"/>
      <c r="GN117" s="76"/>
      <c r="GO117" s="76"/>
      <c r="GP117" s="76"/>
      <c r="GQ117" s="76"/>
      <c r="GR117" s="76"/>
      <c r="GS117" s="76"/>
      <c r="GT117" s="76"/>
      <c r="GU117" s="76"/>
      <c r="GV117" s="76"/>
      <c r="GW117" s="76"/>
      <c r="GX117" s="76"/>
      <c r="GY117" s="76"/>
      <c r="GZ117" s="76"/>
      <c r="HA117" s="76"/>
      <c r="HB117" s="76"/>
      <c r="HC117" s="76"/>
      <c r="HD117" s="76"/>
      <c r="HE117" s="76"/>
      <c r="HF117" s="76"/>
      <c r="HG117" s="76"/>
      <c r="HH117" s="76"/>
      <c r="HI117" s="76"/>
      <c r="HJ117" s="76"/>
      <c r="HK117" s="76"/>
      <c r="HL117" s="76"/>
      <c r="HM117" s="76"/>
      <c r="HN117" s="76"/>
      <c r="HO117" s="76"/>
      <c r="HP117" s="76"/>
      <c r="HQ117" s="76"/>
      <c r="HR117" s="76"/>
      <c r="HS117" s="76"/>
      <c r="HT117" s="76"/>
      <c r="HU117" s="76"/>
      <c r="HV117" s="76"/>
      <c r="HW117" s="76"/>
      <c r="HX117" s="76"/>
      <c r="HY117" s="76"/>
      <c r="HZ117" s="76"/>
      <c r="IA117" s="76"/>
      <c r="IB117" s="76"/>
      <c r="IC117" s="76"/>
      <c r="ID117" s="76"/>
      <c r="IE117" s="76"/>
      <c r="IF117" s="76"/>
      <c r="IG117" s="76"/>
      <c r="IH117" s="76"/>
      <c r="II117" s="76"/>
      <c r="IJ117" s="76"/>
      <c r="IK117" s="76"/>
      <c r="IL117" s="76"/>
      <c r="IM117" s="76"/>
      <c r="IN117" s="76"/>
      <c r="IO117" s="76"/>
      <c r="IP117" s="76"/>
      <c r="IQ117" s="76"/>
      <c r="IR117" s="76"/>
      <c r="IS117" s="76"/>
      <c r="IT117" s="76"/>
      <c r="IU117" s="76"/>
      <c r="IV117" s="76"/>
    </row>
    <row r="118" spans="1:256" s="78" customFormat="1" ht="25.5" customHeight="1" x14ac:dyDescent="0.25">
      <c r="A118" s="60" t="s">
        <v>697</v>
      </c>
      <c r="B118" s="84" t="s">
        <v>698</v>
      </c>
      <c r="C118" s="69">
        <f>SUM(C119:C122)</f>
        <v>118836</v>
      </c>
      <c r="D118" s="69">
        <f>SUM(D119:D122)</f>
        <v>0</v>
      </c>
      <c r="E118" s="70">
        <f>+D118+C118</f>
        <v>118836</v>
      </c>
      <c r="F118" s="75"/>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7"/>
      <c r="AV118" s="75"/>
      <c r="AW118" s="76"/>
      <c r="AX118" s="76"/>
      <c r="AY118" s="76"/>
      <c r="AZ118" s="76"/>
      <c r="BA118" s="76"/>
      <c r="BB118" s="76"/>
      <c r="BC118" s="76"/>
      <c r="BD118" s="76"/>
      <c r="BE118" s="76"/>
      <c r="BF118" s="76"/>
      <c r="BG118" s="76"/>
      <c r="BH118" s="76"/>
      <c r="BI118" s="76"/>
      <c r="BJ118" s="76"/>
      <c r="BK118" s="76"/>
      <c r="BL118" s="76"/>
      <c r="BM118" s="76"/>
      <c r="BN118" s="76"/>
      <c r="BO118" s="76"/>
      <c r="BP118" s="76"/>
      <c r="BQ118" s="76"/>
      <c r="BR118" s="76"/>
      <c r="BS118" s="76"/>
      <c r="BT118" s="76"/>
      <c r="BU118" s="76"/>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6"/>
      <c r="CW118" s="76"/>
      <c r="CX118" s="76"/>
      <c r="CY118" s="76"/>
      <c r="CZ118" s="76"/>
      <c r="DA118" s="76"/>
      <c r="DB118" s="76"/>
      <c r="DC118" s="76"/>
      <c r="DD118" s="76"/>
      <c r="DE118" s="76"/>
      <c r="DF118" s="76"/>
      <c r="DG118" s="76"/>
      <c r="DH118" s="76"/>
      <c r="DI118" s="76"/>
      <c r="DJ118" s="76"/>
      <c r="DK118" s="76"/>
      <c r="DL118" s="76"/>
      <c r="DM118" s="76"/>
      <c r="DN118" s="76"/>
      <c r="DO118" s="76"/>
      <c r="DP118" s="76"/>
      <c r="DQ118" s="76"/>
      <c r="DR118" s="76"/>
      <c r="DS118" s="76"/>
      <c r="DT118" s="76"/>
      <c r="DU118" s="76"/>
      <c r="DV118" s="76"/>
      <c r="DW118" s="76"/>
      <c r="DX118" s="76"/>
      <c r="DY118" s="76"/>
      <c r="DZ118" s="76"/>
      <c r="EA118" s="76"/>
      <c r="EB118" s="76"/>
      <c r="EC118" s="76"/>
      <c r="ED118" s="76"/>
      <c r="EE118" s="76"/>
      <c r="EF118" s="76"/>
      <c r="EG118" s="76"/>
      <c r="EH118" s="76"/>
      <c r="EI118" s="76"/>
      <c r="EJ118" s="76"/>
      <c r="EK118" s="76"/>
      <c r="EL118" s="76"/>
      <c r="EM118" s="76"/>
      <c r="EN118" s="76"/>
      <c r="EO118" s="76"/>
      <c r="EP118" s="76"/>
      <c r="EQ118" s="76"/>
      <c r="ER118" s="76"/>
      <c r="ES118" s="76"/>
      <c r="ET118" s="76"/>
      <c r="EU118" s="76"/>
      <c r="EV118" s="76"/>
      <c r="EW118" s="76"/>
      <c r="EX118" s="76"/>
      <c r="EY118" s="76"/>
      <c r="EZ118" s="76"/>
      <c r="FA118" s="76"/>
      <c r="FB118" s="76"/>
      <c r="FC118" s="76"/>
      <c r="FD118" s="76"/>
      <c r="FE118" s="76"/>
      <c r="FF118" s="76"/>
      <c r="FG118" s="76"/>
      <c r="FH118" s="76"/>
      <c r="FI118" s="76"/>
      <c r="FJ118" s="76"/>
      <c r="FK118" s="76"/>
      <c r="FL118" s="76"/>
      <c r="FM118" s="76"/>
      <c r="FN118" s="76"/>
      <c r="FO118" s="76"/>
      <c r="FP118" s="76"/>
      <c r="FQ118" s="76"/>
      <c r="FR118" s="76"/>
      <c r="FS118" s="76"/>
      <c r="FT118" s="76"/>
      <c r="FU118" s="76"/>
      <c r="FV118" s="76"/>
      <c r="FW118" s="76"/>
      <c r="FX118" s="76"/>
      <c r="FY118" s="76"/>
      <c r="FZ118" s="76"/>
      <c r="GA118" s="76"/>
      <c r="GB118" s="76"/>
      <c r="GC118" s="76"/>
      <c r="GD118" s="76"/>
      <c r="GE118" s="76"/>
      <c r="GF118" s="76"/>
      <c r="GG118" s="76"/>
      <c r="GH118" s="76"/>
      <c r="GI118" s="76"/>
      <c r="GJ118" s="76"/>
      <c r="GK118" s="76"/>
      <c r="GL118" s="76"/>
      <c r="GM118" s="76"/>
      <c r="GN118" s="76"/>
      <c r="GO118" s="76"/>
      <c r="GP118" s="76"/>
      <c r="GQ118" s="76"/>
      <c r="GR118" s="76"/>
      <c r="GS118" s="76"/>
      <c r="GT118" s="76"/>
      <c r="GU118" s="76"/>
      <c r="GV118" s="76"/>
      <c r="GW118" s="76"/>
      <c r="GX118" s="76"/>
      <c r="GY118" s="76"/>
      <c r="GZ118" s="76"/>
      <c r="HA118" s="76"/>
      <c r="HB118" s="76"/>
      <c r="HC118" s="76"/>
      <c r="HD118" s="76"/>
      <c r="HE118" s="76"/>
      <c r="HF118" s="76"/>
      <c r="HG118" s="76"/>
      <c r="HH118" s="76"/>
      <c r="HI118" s="76"/>
      <c r="HJ118" s="76"/>
      <c r="HK118" s="76"/>
      <c r="HL118" s="76"/>
      <c r="HM118" s="76"/>
      <c r="HN118" s="76"/>
      <c r="HO118" s="76"/>
      <c r="HP118" s="76"/>
      <c r="HQ118" s="76"/>
      <c r="HR118" s="76"/>
      <c r="HS118" s="76"/>
      <c r="HT118" s="76"/>
      <c r="HU118" s="76"/>
      <c r="HV118" s="76"/>
      <c r="HW118" s="76"/>
      <c r="HX118" s="76"/>
      <c r="HY118" s="76"/>
      <c r="HZ118" s="76"/>
      <c r="IA118" s="76"/>
      <c r="IB118" s="76"/>
      <c r="IC118" s="76"/>
      <c r="ID118" s="76"/>
      <c r="IE118" s="76"/>
      <c r="IF118" s="76"/>
      <c r="IG118" s="76"/>
      <c r="IH118" s="76"/>
      <c r="II118" s="76"/>
      <c r="IJ118" s="76"/>
      <c r="IK118" s="76"/>
      <c r="IL118" s="76"/>
      <c r="IM118" s="76"/>
      <c r="IN118" s="76"/>
      <c r="IO118" s="76"/>
      <c r="IP118" s="76"/>
      <c r="IQ118" s="76"/>
      <c r="IR118" s="76"/>
      <c r="IS118" s="76"/>
      <c r="IT118" s="76"/>
      <c r="IU118" s="76"/>
      <c r="IV118" s="76"/>
    </row>
    <row r="119" spans="1:256" s="78" customFormat="1" ht="33.75" customHeight="1" x14ac:dyDescent="0.25">
      <c r="A119" s="71" t="s">
        <v>699</v>
      </c>
      <c r="B119" s="72" t="s">
        <v>700</v>
      </c>
      <c r="C119" s="73">
        <v>70935</v>
      </c>
      <c r="D119" s="73"/>
      <c r="E119" s="74">
        <f>C119+D119</f>
        <v>70935</v>
      </c>
      <c r="F119" s="75"/>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7"/>
      <c r="AV119" s="75"/>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6"/>
      <c r="CW119" s="76"/>
      <c r="CX119" s="76"/>
      <c r="CY119" s="76"/>
      <c r="CZ119" s="76"/>
      <c r="DA119" s="76"/>
      <c r="DB119" s="76"/>
      <c r="DC119" s="76"/>
      <c r="DD119" s="76"/>
      <c r="DE119" s="76"/>
      <c r="DF119" s="76"/>
      <c r="DG119" s="76"/>
      <c r="DH119" s="76"/>
      <c r="DI119" s="76"/>
      <c r="DJ119" s="76"/>
      <c r="DK119" s="76"/>
      <c r="DL119" s="76"/>
      <c r="DM119" s="76"/>
      <c r="DN119" s="76"/>
      <c r="DO119" s="76"/>
      <c r="DP119" s="76"/>
      <c r="DQ119" s="76"/>
      <c r="DR119" s="76"/>
      <c r="DS119" s="76"/>
      <c r="DT119" s="76"/>
      <c r="DU119" s="76"/>
      <c r="DV119" s="76"/>
      <c r="DW119" s="76"/>
      <c r="DX119" s="76"/>
      <c r="DY119" s="76"/>
      <c r="DZ119" s="76"/>
      <c r="EA119" s="76"/>
      <c r="EB119" s="76"/>
      <c r="EC119" s="76"/>
      <c r="ED119" s="76"/>
      <c r="EE119" s="76"/>
      <c r="EF119" s="76"/>
      <c r="EG119" s="76"/>
      <c r="EH119" s="76"/>
      <c r="EI119" s="76"/>
      <c r="EJ119" s="76"/>
      <c r="EK119" s="76"/>
      <c r="EL119" s="76"/>
      <c r="EM119" s="76"/>
      <c r="EN119" s="76"/>
      <c r="EO119" s="76"/>
      <c r="EP119" s="76"/>
      <c r="EQ119" s="76"/>
      <c r="ER119" s="76"/>
      <c r="ES119" s="76"/>
      <c r="ET119" s="76"/>
      <c r="EU119" s="76"/>
      <c r="EV119" s="76"/>
      <c r="EW119" s="76"/>
      <c r="EX119" s="76"/>
      <c r="EY119" s="76"/>
      <c r="EZ119" s="76"/>
      <c r="FA119" s="76"/>
      <c r="FB119" s="76"/>
      <c r="FC119" s="76"/>
      <c r="FD119" s="76"/>
      <c r="FE119" s="76"/>
      <c r="FF119" s="76"/>
      <c r="FG119" s="76"/>
      <c r="FH119" s="76"/>
      <c r="FI119" s="76"/>
      <c r="FJ119" s="76"/>
      <c r="FK119" s="76"/>
      <c r="FL119" s="76"/>
      <c r="FM119" s="76"/>
      <c r="FN119" s="76"/>
      <c r="FO119" s="76"/>
      <c r="FP119" s="76"/>
      <c r="FQ119" s="76"/>
      <c r="FR119" s="76"/>
      <c r="FS119" s="76"/>
      <c r="FT119" s="76"/>
      <c r="FU119" s="76"/>
      <c r="FV119" s="76"/>
      <c r="FW119" s="76"/>
      <c r="FX119" s="76"/>
      <c r="FY119" s="76"/>
      <c r="FZ119" s="76"/>
      <c r="GA119" s="76"/>
      <c r="GB119" s="76"/>
      <c r="GC119" s="76"/>
      <c r="GD119" s="76"/>
      <c r="GE119" s="76"/>
      <c r="GF119" s="76"/>
      <c r="GG119" s="76"/>
      <c r="GH119" s="76"/>
      <c r="GI119" s="76"/>
      <c r="GJ119" s="76"/>
      <c r="GK119" s="76"/>
      <c r="GL119" s="76"/>
      <c r="GM119" s="76"/>
      <c r="GN119" s="76"/>
      <c r="GO119" s="76"/>
      <c r="GP119" s="76"/>
      <c r="GQ119" s="76"/>
      <c r="GR119" s="76"/>
      <c r="GS119" s="76"/>
      <c r="GT119" s="76"/>
      <c r="GU119" s="76"/>
      <c r="GV119" s="76"/>
      <c r="GW119" s="76"/>
      <c r="GX119" s="76"/>
      <c r="GY119" s="76"/>
      <c r="GZ119" s="76"/>
      <c r="HA119" s="76"/>
      <c r="HB119" s="76"/>
      <c r="HC119" s="76"/>
      <c r="HD119" s="76"/>
      <c r="HE119" s="76"/>
      <c r="HF119" s="76"/>
      <c r="HG119" s="76"/>
      <c r="HH119" s="76"/>
      <c r="HI119" s="76"/>
      <c r="HJ119" s="76"/>
      <c r="HK119" s="76"/>
      <c r="HL119" s="76"/>
      <c r="HM119" s="76"/>
      <c r="HN119" s="76"/>
      <c r="HO119" s="76"/>
      <c r="HP119" s="76"/>
      <c r="HQ119" s="76"/>
      <c r="HR119" s="76"/>
      <c r="HS119" s="76"/>
      <c r="HT119" s="76"/>
      <c r="HU119" s="76"/>
      <c r="HV119" s="76"/>
      <c r="HW119" s="76"/>
      <c r="HX119" s="76"/>
      <c r="HY119" s="76"/>
      <c r="HZ119" s="76"/>
      <c r="IA119" s="76"/>
      <c r="IB119" s="76"/>
      <c r="IC119" s="76"/>
      <c r="ID119" s="76"/>
      <c r="IE119" s="76"/>
      <c r="IF119" s="76"/>
      <c r="IG119" s="76"/>
      <c r="IH119" s="76"/>
      <c r="II119" s="76"/>
      <c r="IJ119" s="76"/>
      <c r="IK119" s="76"/>
      <c r="IL119" s="76"/>
      <c r="IM119" s="76"/>
      <c r="IN119" s="76"/>
      <c r="IO119" s="76"/>
      <c r="IP119" s="76"/>
      <c r="IQ119" s="76"/>
      <c r="IR119" s="76"/>
      <c r="IS119" s="76"/>
      <c r="IT119" s="76"/>
      <c r="IU119" s="76"/>
      <c r="IV119" s="76"/>
    </row>
    <row r="120" spans="1:256" s="78" customFormat="1" ht="25.5" customHeight="1" x14ac:dyDescent="0.25">
      <c r="A120" s="71" t="s">
        <v>701</v>
      </c>
      <c r="B120" s="72" t="s">
        <v>702</v>
      </c>
      <c r="C120" s="109">
        <v>0</v>
      </c>
      <c r="D120" s="109"/>
      <c r="E120" s="74">
        <f>C120+D120</f>
        <v>0</v>
      </c>
      <c r="F120" s="75"/>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7"/>
      <c r="AV120" s="75"/>
      <c r="AW120" s="76"/>
      <c r="AX120" s="76"/>
      <c r="AY120" s="7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c r="CA120" s="76"/>
      <c r="CB120" s="76"/>
      <c r="CC120" s="76"/>
      <c r="CD120" s="76"/>
      <c r="CE120" s="76"/>
      <c r="CF120" s="76"/>
      <c r="CG120" s="76"/>
      <c r="CH120" s="76"/>
      <c r="CI120" s="76"/>
      <c r="CJ120" s="76"/>
      <c r="CK120" s="76"/>
      <c r="CL120" s="76"/>
      <c r="CM120" s="76"/>
      <c r="CN120" s="76"/>
      <c r="CO120" s="76"/>
      <c r="CP120" s="76"/>
      <c r="CQ120" s="76"/>
      <c r="CR120" s="76"/>
      <c r="CS120" s="76"/>
      <c r="CT120" s="76"/>
      <c r="CU120" s="76"/>
      <c r="CV120" s="76"/>
      <c r="CW120" s="76"/>
      <c r="CX120" s="76"/>
      <c r="CY120" s="76"/>
      <c r="CZ120" s="76"/>
      <c r="DA120" s="76"/>
      <c r="DB120" s="76"/>
      <c r="DC120" s="76"/>
      <c r="DD120" s="76"/>
      <c r="DE120" s="76"/>
      <c r="DF120" s="76"/>
      <c r="DG120" s="76"/>
      <c r="DH120" s="76"/>
      <c r="DI120" s="76"/>
      <c r="DJ120" s="76"/>
      <c r="DK120" s="76"/>
      <c r="DL120" s="76"/>
      <c r="DM120" s="76"/>
      <c r="DN120" s="76"/>
      <c r="DO120" s="76"/>
      <c r="DP120" s="76"/>
      <c r="DQ120" s="76"/>
      <c r="DR120" s="76"/>
      <c r="DS120" s="76"/>
      <c r="DT120" s="76"/>
      <c r="DU120" s="76"/>
      <c r="DV120" s="76"/>
      <c r="DW120" s="76"/>
      <c r="DX120" s="76"/>
      <c r="DY120" s="76"/>
      <c r="DZ120" s="76"/>
      <c r="EA120" s="76"/>
      <c r="EB120" s="76"/>
      <c r="EC120" s="76"/>
      <c r="ED120" s="76"/>
      <c r="EE120" s="76"/>
      <c r="EF120" s="76"/>
      <c r="EG120" s="76"/>
      <c r="EH120" s="76"/>
      <c r="EI120" s="76"/>
      <c r="EJ120" s="76"/>
      <c r="EK120" s="76"/>
      <c r="EL120" s="76"/>
      <c r="EM120" s="76"/>
      <c r="EN120" s="76"/>
      <c r="EO120" s="76"/>
      <c r="EP120" s="76"/>
      <c r="EQ120" s="76"/>
      <c r="ER120" s="76"/>
      <c r="ES120" s="76"/>
      <c r="ET120" s="76"/>
      <c r="EU120" s="76"/>
      <c r="EV120" s="76"/>
      <c r="EW120" s="76"/>
      <c r="EX120" s="76"/>
      <c r="EY120" s="76"/>
      <c r="EZ120" s="76"/>
      <c r="FA120" s="76"/>
      <c r="FB120" s="76"/>
      <c r="FC120" s="76"/>
      <c r="FD120" s="76"/>
      <c r="FE120" s="76"/>
      <c r="FF120" s="76"/>
      <c r="FG120" s="76"/>
      <c r="FH120" s="76"/>
      <c r="FI120" s="76"/>
      <c r="FJ120" s="76"/>
      <c r="FK120" s="76"/>
      <c r="FL120" s="76"/>
      <c r="FM120" s="76"/>
      <c r="FN120" s="76"/>
      <c r="FO120" s="76"/>
      <c r="FP120" s="76"/>
      <c r="FQ120" s="76"/>
      <c r="FR120" s="76"/>
      <c r="FS120" s="76"/>
      <c r="FT120" s="76"/>
      <c r="FU120" s="76"/>
      <c r="FV120" s="76"/>
      <c r="FW120" s="76"/>
      <c r="FX120" s="76"/>
      <c r="FY120" s="76"/>
      <c r="FZ120" s="76"/>
      <c r="GA120" s="76"/>
      <c r="GB120" s="76"/>
      <c r="GC120" s="76"/>
      <c r="GD120" s="76"/>
      <c r="GE120" s="76"/>
      <c r="GF120" s="76"/>
      <c r="GG120" s="76"/>
      <c r="GH120" s="76"/>
      <c r="GI120" s="76"/>
      <c r="GJ120" s="76"/>
      <c r="GK120" s="76"/>
      <c r="GL120" s="76"/>
      <c r="GM120" s="76"/>
      <c r="GN120" s="76"/>
      <c r="GO120" s="76"/>
      <c r="GP120" s="76"/>
      <c r="GQ120" s="76"/>
      <c r="GR120" s="76"/>
      <c r="GS120" s="76"/>
      <c r="GT120" s="76"/>
      <c r="GU120" s="76"/>
      <c r="GV120" s="76"/>
      <c r="GW120" s="76"/>
      <c r="GX120" s="76"/>
      <c r="GY120" s="76"/>
      <c r="GZ120" s="76"/>
      <c r="HA120" s="76"/>
      <c r="HB120" s="76"/>
      <c r="HC120" s="76"/>
      <c r="HD120" s="76"/>
      <c r="HE120" s="76"/>
      <c r="HF120" s="76"/>
      <c r="HG120" s="76"/>
      <c r="HH120" s="76"/>
      <c r="HI120" s="76"/>
      <c r="HJ120" s="76"/>
      <c r="HK120" s="76"/>
      <c r="HL120" s="76"/>
      <c r="HM120" s="76"/>
      <c r="HN120" s="76"/>
      <c r="HO120" s="76"/>
      <c r="HP120" s="76"/>
      <c r="HQ120" s="76"/>
      <c r="HR120" s="76"/>
      <c r="HS120" s="76"/>
      <c r="HT120" s="76"/>
      <c r="HU120" s="76"/>
      <c r="HV120" s="76"/>
      <c r="HW120" s="76"/>
      <c r="HX120" s="76"/>
      <c r="HY120" s="76"/>
      <c r="HZ120" s="76"/>
      <c r="IA120" s="76"/>
      <c r="IB120" s="76"/>
      <c r="IC120" s="76"/>
      <c r="ID120" s="76"/>
      <c r="IE120" s="76"/>
      <c r="IF120" s="76"/>
      <c r="IG120" s="76"/>
      <c r="IH120" s="76"/>
      <c r="II120" s="76"/>
      <c r="IJ120" s="76"/>
      <c r="IK120" s="76"/>
      <c r="IL120" s="76"/>
      <c r="IM120" s="76"/>
      <c r="IN120" s="76"/>
      <c r="IO120" s="76"/>
      <c r="IP120" s="76"/>
      <c r="IQ120" s="76"/>
      <c r="IR120" s="76"/>
      <c r="IS120" s="76"/>
      <c r="IT120" s="76"/>
      <c r="IU120" s="76"/>
      <c r="IV120" s="76"/>
    </row>
    <row r="121" spans="1:256" s="78" customFormat="1" ht="25.5" customHeight="1" x14ac:dyDescent="0.25">
      <c r="A121" s="71" t="s">
        <v>703</v>
      </c>
      <c r="B121" s="72" t="s">
        <v>704</v>
      </c>
      <c r="C121" s="109">
        <v>0</v>
      </c>
      <c r="D121" s="109"/>
      <c r="E121" s="74">
        <f>C121+D121</f>
        <v>0</v>
      </c>
      <c r="F121" s="75"/>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7"/>
      <c r="AV121" s="75"/>
      <c r="AW121" s="76"/>
      <c r="AX121" s="76"/>
      <c r="AY121" s="76"/>
      <c r="AZ121" s="76"/>
      <c r="BA121" s="76"/>
      <c r="BB121" s="76"/>
      <c r="BC121" s="76"/>
      <c r="BD121" s="76"/>
      <c r="BE121" s="76"/>
      <c r="BF121" s="76"/>
      <c r="BG121" s="76"/>
      <c r="BH121" s="76"/>
      <c r="BI121" s="76"/>
      <c r="BJ121" s="76"/>
      <c r="BK121" s="76"/>
      <c r="BL121" s="76"/>
      <c r="BM121" s="76"/>
      <c r="BN121" s="76"/>
      <c r="BO121" s="76"/>
      <c r="BP121" s="76"/>
      <c r="BQ121" s="76"/>
      <c r="BR121" s="76"/>
      <c r="BS121" s="76"/>
      <c r="BT121" s="76"/>
      <c r="BU121" s="76"/>
      <c r="BV121" s="76"/>
      <c r="BW121" s="76"/>
      <c r="BX121" s="76"/>
      <c r="BY121" s="76"/>
      <c r="BZ121" s="76"/>
      <c r="CA121" s="76"/>
      <c r="CB121" s="76"/>
      <c r="CC121" s="76"/>
      <c r="CD121" s="76"/>
      <c r="CE121" s="76"/>
      <c r="CF121" s="76"/>
      <c r="CG121" s="76"/>
      <c r="CH121" s="76"/>
      <c r="CI121" s="76"/>
      <c r="CJ121" s="76"/>
      <c r="CK121" s="76"/>
      <c r="CL121" s="76"/>
      <c r="CM121" s="76"/>
      <c r="CN121" s="76"/>
      <c r="CO121" s="76"/>
      <c r="CP121" s="76"/>
      <c r="CQ121" s="76"/>
      <c r="CR121" s="76"/>
      <c r="CS121" s="76"/>
      <c r="CT121" s="76"/>
      <c r="CU121" s="76"/>
      <c r="CV121" s="76"/>
      <c r="CW121" s="76"/>
      <c r="CX121" s="76"/>
      <c r="CY121" s="76"/>
      <c r="CZ121" s="76"/>
      <c r="DA121" s="76"/>
      <c r="DB121" s="76"/>
      <c r="DC121" s="76"/>
      <c r="DD121" s="76"/>
      <c r="DE121" s="76"/>
      <c r="DF121" s="76"/>
      <c r="DG121" s="76"/>
      <c r="DH121" s="76"/>
      <c r="DI121" s="76"/>
      <c r="DJ121" s="76"/>
      <c r="DK121" s="76"/>
      <c r="DL121" s="76"/>
      <c r="DM121" s="76"/>
      <c r="DN121" s="76"/>
      <c r="DO121" s="76"/>
      <c r="DP121" s="76"/>
      <c r="DQ121" s="76"/>
      <c r="DR121" s="76"/>
      <c r="DS121" s="76"/>
      <c r="DT121" s="76"/>
      <c r="DU121" s="76"/>
      <c r="DV121" s="76"/>
      <c r="DW121" s="76"/>
      <c r="DX121" s="76"/>
      <c r="DY121" s="76"/>
      <c r="DZ121" s="76"/>
      <c r="EA121" s="76"/>
      <c r="EB121" s="76"/>
      <c r="EC121" s="76"/>
      <c r="ED121" s="76"/>
      <c r="EE121" s="76"/>
      <c r="EF121" s="76"/>
      <c r="EG121" s="76"/>
      <c r="EH121" s="76"/>
      <c r="EI121" s="76"/>
      <c r="EJ121" s="76"/>
      <c r="EK121" s="76"/>
      <c r="EL121" s="76"/>
      <c r="EM121" s="76"/>
      <c r="EN121" s="76"/>
      <c r="EO121" s="76"/>
      <c r="EP121" s="76"/>
      <c r="EQ121" s="76"/>
      <c r="ER121" s="76"/>
      <c r="ES121" s="76"/>
      <c r="ET121" s="76"/>
      <c r="EU121" s="76"/>
      <c r="EV121" s="76"/>
      <c r="EW121" s="76"/>
      <c r="EX121" s="76"/>
      <c r="EY121" s="76"/>
      <c r="EZ121" s="76"/>
      <c r="FA121" s="76"/>
      <c r="FB121" s="76"/>
      <c r="FC121" s="76"/>
      <c r="FD121" s="76"/>
      <c r="FE121" s="76"/>
      <c r="FF121" s="76"/>
      <c r="FG121" s="76"/>
      <c r="FH121" s="76"/>
      <c r="FI121" s="76"/>
      <c r="FJ121" s="76"/>
      <c r="FK121" s="76"/>
      <c r="FL121" s="76"/>
      <c r="FM121" s="76"/>
      <c r="FN121" s="76"/>
      <c r="FO121" s="76"/>
      <c r="FP121" s="76"/>
      <c r="FQ121" s="76"/>
      <c r="FR121" s="76"/>
      <c r="FS121" s="76"/>
      <c r="FT121" s="76"/>
      <c r="FU121" s="76"/>
      <c r="FV121" s="76"/>
      <c r="FW121" s="76"/>
      <c r="FX121" s="76"/>
      <c r="FY121" s="76"/>
      <c r="FZ121" s="76"/>
      <c r="GA121" s="76"/>
      <c r="GB121" s="76"/>
      <c r="GC121" s="76"/>
      <c r="GD121" s="76"/>
      <c r="GE121" s="76"/>
      <c r="GF121" s="76"/>
      <c r="GG121" s="76"/>
      <c r="GH121" s="76"/>
      <c r="GI121" s="76"/>
      <c r="GJ121" s="76"/>
      <c r="GK121" s="76"/>
      <c r="GL121" s="76"/>
      <c r="GM121" s="76"/>
      <c r="GN121" s="76"/>
      <c r="GO121" s="76"/>
      <c r="GP121" s="76"/>
      <c r="GQ121" s="76"/>
      <c r="GR121" s="76"/>
      <c r="GS121" s="76"/>
      <c r="GT121" s="76"/>
      <c r="GU121" s="76"/>
      <c r="GV121" s="76"/>
      <c r="GW121" s="76"/>
      <c r="GX121" s="76"/>
      <c r="GY121" s="76"/>
      <c r="GZ121" s="76"/>
      <c r="HA121" s="76"/>
      <c r="HB121" s="76"/>
      <c r="HC121" s="76"/>
      <c r="HD121" s="76"/>
      <c r="HE121" s="76"/>
      <c r="HF121" s="76"/>
      <c r="HG121" s="76"/>
      <c r="HH121" s="76"/>
      <c r="HI121" s="76"/>
      <c r="HJ121" s="76"/>
      <c r="HK121" s="76"/>
      <c r="HL121" s="76"/>
      <c r="HM121" s="76"/>
      <c r="HN121" s="76"/>
      <c r="HO121" s="76"/>
      <c r="HP121" s="76"/>
      <c r="HQ121" s="76"/>
      <c r="HR121" s="76"/>
      <c r="HS121" s="76"/>
      <c r="HT121" s="76"/>
      <c r="HU121" s="76"/>
      <c r="HV121" s="76"/>
      <c r="HW121" s="76"/>
      <c r="HX121" s="76"/>
      <c r="HY121" s="76"/>
      <c r="HZ121" s="76"/>
      <c r="IA121" s="76"/>
      <c r="IB121" s="76"/>
      <c r="IC121" s="76"/>
      <c r="ID121" s="76"/>
      <c r="IE121" s="76"/>
      <c r="IF121" s="76"/>
      <c r="IG121" s="76"/>
      <c r="IH121" s="76"/>
      <c r="II121" s="76"/>
      <c r="IJ121" s="76"/>
      <c r="IK121" s="76"/>
      <c r="IL121" s="76"/>
      <c r="IM121" s="76"/>
      <c r="IN121" s="76"/>
      <c r="IO121" s="76"/>
      <c r="IP121" s="76"/>
      <c r="IQ121" s="76"/>
      <c r="IR121" s="76"/>
      <c r="IS121" s="76"/>
      <c r="IT121" s="76"/>
      <c r="IU121" s="76"/>
      <c r="IV121" s="76"/>
    </row>
    <row r="122" spans="1:256" s="78" customFormat="1" ht="25.5" customHeight="1" x14ac:dyDescent="0.25">
      <c r="A122" s="71" t="s">
        <v>705</v>
      </c>
      <c r="B122" s="72" t="s">
        <v>706</v>
      </c>
      <c r="C122" s="73">
        <v>47901</v>
      </c>
      <c r="D122" s="73"/>
      <c r="E122" s="74">
        <f>C122+D122</f>
        <v>47901</v>
      </c>
      <c r="F122" s="75"/>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7"/>
      <c r="AV122" s="75"/>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6"/>
      <c r="CW122" s="76"/>
      <c r="CX122" s="76"/>
      <c r="CY122" s="76"/>
      <c r="CZ122" s="76"/>
      <c r="DA122" s="76"/>
      <c r="DB122" s="76"/>
      <c r="DC122" s="76"/>
      <c r="DD122" s="76"/>
      <c r="DE122" s="76"/>
      <c r="DF122" s="76"/>
      <c r="DG122" s="76"/>
      <c r="DH122" s="76"/>
      <c r="DI122" s="76"/>
      <c r="DJ122" s="76"/>
      <c r="DK122" s="76"/>
      <c r="DL122" s="76"/>
      <c r="DM122" s="76"/>
      <c r="DN122" s="76"/>
      <c r="DO122" s="76"/>
      <c r="DP122" s="76"/>
      <c r="DQ122" s="76"/>
      <c r="DR122" s="76"/>
      <c r="DS122" s="76"/>
      <c r="DT122" s="76"/>
      <c r="DU122" s="76"/>
      <c r="DV122" s="76"/>
      <c r="DW122" s="76"/>
      <c r="DX122" s="76"/>
      <c r="DY122" s="76"/>
      <c r="DZ122" s="76"/>
      <c r="EA122" s="76"/>
      <c r="EB122" s="76"/>
      <c r="EC122" s="76"/>
      <c r="ED122" s="76"/>
      <c r="EE122" s="76"/>
      <c r="EF122" s="76"/>
      <c r="EG122" s="76"/>
      <c r="EH122" s="76"/>
      <c r="EI122" s="76"/>
      <c r="EJ122" s="76"/>
      <c r="EK122" s="76"/>
      <c r="EL122" s="76"/>
      <c r="EM122" s="76"/>
      <c r="EN122" s="76"/>
      <c r="EO122" s="76"/>
      <c r="EP122" s="76"/>
      <c r="EQ122" s="76"/>
      <c r="ER122" s="76"/>
      <c r="ES122" s="76"/>
      <c r="ET122" s="76"/>
      <c r="EU122" s="76"/>
      <c r="EV122" s="76"/>
      <c r="EW122" s="76"/>
      <c r="EX122" s="76"/>
      <c r="EY122" s="76"/>
      <c r="EZ122" s="76"/>
      <c r="FA122" s="76"/>
      <c r="FB122" s="76"/>
      <c r="FC122" s="76"/>
      <c r="FD122" s="76"/>
      <c r="FE122" s="76"/>
      <c r="FF122" s="76"/>
      <c r="FG122" s="76"/>
      <c r="FH122" s="76"/>
      <c r="FI122" s="76"/>
      <c r="FJ122" s="76"/>
      <c r="FK122" s="76"/>
      <c r="FL122" s="76"/>
      <c r="FM122" s="76"/>
      <c r="FN122" s="76"/>
      <c r="FO122" s="76"/>
      <c r="FP122" s="76"/>
      <c r="FQ122" s="76"/>
      <c r="FR122" s="76"/>
      <c r="FS122" s="76"/>
      <c r="FT122" s="76"/>
      <c r="FU122" s="76"/>
      <c r="FV122" s="76"/>
      <c r="FW122" s="76"/>
      <c r="FX122" s="76"/>
      <c r="FY122" s="76"/>
      <c r="FZ122" s="76"/>
      <c r="GA122" s="76"/>
      <c r="GB122" s="76"/>
      <c r="GC122" s="76"/>
      <c r="GD122" s="76"/>
      <c r="GE122" s="76"/>
      <c r="GF122" s="76"/>
      <c r="GG122" s="76"/>
      <c r="GH122" s="76"/>
      <c r="GI122" s="76"/>
      <c r="GJ122" s="76"/>
      <c r="GK122" s="76"/>
      <c r="GL122" s="76"/>
      <c r="GM122" s="76"/>
      <c r="GN122" s="76"/>
      <c r="GO122" s="76"/>
      <c r="GP122" s="76"/>
      <c r="GQ122" s="76"/>
      <c r="GR122" s="76"/>
      <c r="GS122" s="76"/>
      <c r="GT122" s="76"/>
      <c r="GU122" s="76"/>
      <c r="GV122" s="76"/>
      <c r="GW122" s="76"/>
      <c r="GX122" s="76"/>
      <c r="GY122" s="76"/>
      <c r="GZ122" s="76"/>
      <c r="HA122" s="76"/>
      <c r="HB122" s="76"/>
      <c r="HC122" s="76"/>
      <c r="HD122" s="76"/>
      <c r="HE122" s="76"/>
      <c r="HF122" s="76"/>
      <c r="HG122" s="76"/>
      <c r="HH122" s="76"/>
      <c r="HI122" s="76"/>
      <c r="HJ122" s="76"/>
      <c r="HK122" s="76"/>
      <c r="HL122" s="76"/>
      <c r="HM122" s="76"/>
      <c r="HN122" s="76"/>
      <c r="HO122" s="76"/>
      <c r="HP122" s="76"/>
      <c r="HQ122" s="76"/>
      <c r="HR122" s="76"/>
      <c r="HS122" s="76"/>
      <c r="HT122" s="76"/>
      <c r="HU122" s="76"/>
      <c r="HV122" s="76"/>
      <c r="HW122" s="76"/>
      <c r="HX122" s="76"/>
      <c r="HY122" s="76"/>
      <c r="HZ122" s="76"/>
      <c r="IA122" s="76"/>
      <c r="IB122" s="76"/>
      <c r="IC122" s="76"/>
      <c r="ID122" s="76"/>
      <c r="IE122" s="76"/>
      <c r="IF122" s="76"/>
      <c r="IG122" s="76"/>
      <c r="IH122" s="76"/>
      <c r="II122" s="76"/>
      <c r="IJ122" s="76"/>
      <c r="IK122" s="76"/>
      <c r="IL122" s="76"/>
      <c r="IM122" s="76"/>
      <c r="IN122" s="76"/>
      <c r="IO122" s="76"/>
      <c r="IP122" s="76"/>
      <c r="IQ122" s="76"/>
      <c r="IR122" s="76"/>
      <c r="IS122" s="76"/>
      <c r="IT122" s="76"/>
      <c r="IU122" s="76"/>
      <c r="IV122" s="76"/>
    </row>
    <row r="123" spans="1:256" s="78" customFormat="1" ht="31.5" x14ac:dyDescent="0.25">
      <c r="A123" s="60" t="s">
        <v>707</v>
      </c>
      <c r="B123" s="84" t="s">
        <v>708</v>
      </c>
      <c r="C123" s="69">
        <f>SUM(C124:C129)</f>
        <v>252801</v>
      </c>
      <c r="D123" s="69">
        <f>SUM(D124:D129)</f>
        <v>0</v>
      </c>
      <c r="E123" s="70">
        <f>+D123+C123</f>
        <v>252801</v>
      </c>
      <c r="F123" s="75"/>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7"/>
      <c r="AV123" s="75"/>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c r="EO123" s="76"/>
      <c r="EP123" s="76"/>
      <c r="EQ123" s="76"/>
      <c r="ER123" s="76"/>
      <c r="ES123" s="76"/>
      <c r="ET123" s="76"/>
      <c r="EU123" s="76"/>
      <c r="EV123" s="76"/>
      <c r="EW123" s="76"/>
      <c r="EX123" s="76"/>
      <c r="EY123" s="76"/>
      <c r="EZ123" s="76"/>
      <c r="FA123" s="76"/>
      <c r="FB123" s="76"/>
      <c r="FC123" s="76"/>
      <c r="FD123" s="76"/>
      <c r="FE123" s="76"/>
      <c r="FF123" s="76"/>
      <c r="FG123" s="76"/>
      <c r="FH123" s="76"/>
      <c r="FI123" s="76"/>
      <c r="FJ123" s="76"/>
      <c r="FK123" s="76"/>
      <c r="FL123" s="76"/>
      <c r="FM123" s="76"/>
      <c r="FN123" s="76"/>
      <c r="FO123" s="76"/>
      <c r="FP123" s="76"/>
      <c r="FQ123" s="76"/>
      <c r="FR123" s="76"/>
      <c r="FS123" s="76"/>
      <c r="FT123" s="76"/>
      <c r="FU123" s="76"/>
      <c r="FV123" s="76"/>
      <c r="FW123" s="76"/>
      <c r="FX123" s="76"/>
      <c r="FY123" s="76"/>
      <c r="FZ123" s="76"/>
      <c r="GA123" s="76"/>
      <c r="GB123" s="76"/>
      <c r="GC123" s="76"/>
      <c r="GD123" s="76"/>
      <c r="GE123" s="76"/>
      <c r="GF123" s="76"/>
      <c r="GG123" s="76"/>
      <c r="GH123" s="76"/>
      <c r="GI123" s="76"/>
      <c r="GJ123" s="76"/>
      <c r="GK123" s="76"/>
      <c r="GL123" s="76"/>
      <c r="GM123" s="76"/>
      <c r="GN123" s="76"/>
      <c r="GO123" s="76"/>
      <c r="GP123" s="76"/>
      <c r="GQ123" s="76"/>
      <c r="GR123" s="76"/>
      <c r="GS123" s="76"/>
      <c r="GT123" s="76"/>
      <c r="GU123" s="76"/>
      <c r="GV123" s="76"/>
      <c r="GW123" s="76"/>
      <c r="GX123" s="76"/>
      <c r="GY123" s="76"/>
      <c r="GZ123" s="76"/>
      <c r="HA123" s="76"/>
      <c r="HB123" s="76"/>
      <c r="HC123" s="76"/>
      <c r="HD123" s="76"/>
      <c r="HE123" s="76"/>
      <c r="HF123" s="76"/>
      <c r="HG123" s="76"/>
      <c r="HH123" s="76"/>
      <c r="HI123" s="76"/>
      <c r="HJ123" s="76"/>
      <c r="HK123" s="76"/>
      <c r="HL123" s="76"/>
      <c r="HM123" s="76"/>
      <c r="HN123" s="76"/>
      <c r="HO123" s="76"/>
      <c r="HP123" s="76"/>
      <c r="HQ123" s="76"/>
      <c r="HR123" s="76"/>
      <c r="HS123" s="76"/>
      <c r="HT123" s="76"/>
      <c r="HU123" s="76"/>
      <c r="HV123" s="76"/>
      <c r="HW123" s="76"/>
      <c r="HX123" s="76"/>
      <c r="HY123" s="76"/>
      <c r="HZ123" s="76"/>
      <c r="IA123" s="76"/>
      <c r="IB123" s="76"/>
      <c r="IC123" s="76"/>
      <c r="ID123" s="76"/>
      <c r="IE123" s="76"/>
      <c r="IF123" s="76"/>
      <c r="IG123" s="76"/>
      <c r="IH123" s="76"/>
      <c r="II123" s="76"/>
      <c r="IJ123" s="76"/>
      <c r="IK123" s="76"/>
      <c r="IL123" s="76"/>
      <c r="IM123" s="76"/>
      <c r="IN123" s="76"/>
      <c r="IO123" s="76"/>
      <c r="IP123" s="76"/>
      <c r="IQ123" s="76"/>
      <c r="IR123" s="76"/>
      <c r="IS123" s="76"/>
      <c r="IT123" s="76"/>
      <c r="IU123" s="76"/>
      <c r="IV123" s="76"/>
    </row>
    <row r="124" spans="1:256" s="78" customFormat="1" ht="25.5" customHeight="1" x14ac:dyDescent="0.25">
      <c r="A124" s="71" t="s">
        <v>709</v>
      </c>
      <c r="B124" s="72" t="s">
        <v>710</v>
      </c>
      <c r="C124" s="73">
        <v>227115</v>
      </c>
      <c r="D124" s="73"/>
      <c r="E124" s="74">
        <f t="shared" ref="E124:E129" si="4">C124+D124</f>
        <v>227115</v>
      </c>
      <c r="F124" s="75"/>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7"/>
      <c r="AV124" s="75"/>
      <c r="AW124" s="76"/>
      <c r="AX124" s="76"/>
      <c r="AY124" s="76"/>
      <c r="AZ124" s="76"/>
      <c r="BA124" s="76"/>
      <c r="BB124" s="76"/>
      <c r="BC124" s="76"/>
      <c r="BD124" s="76"/>
      <c r="BE124" s="76"/>
      <c r="BF124" s="76"/>
      <c r="BG124" s="76"/>
      <c r="BH124" s="76"/>
      <c r="BI124" s="76"/>
      <c r="BJ124" s="76"/>
      <c r="BK124" s="76"/>
      <c r="BL124" s="76"/>
      <c r="BM124" s="76"/>
      <c r="BN124" s="76"/>
      <c r="BO124" s="76"/>
      <c r="BP124" s="76"/>
      <c r="BQ124" s="76"/>
      <c r="BR124" s="76"/>
      <c r="BS124" s="76"/>
      <c r="BT124" s="76"/>
      <c r="BU124" s="76"/>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c r="EO124" s="76"/>
      <c r="EP124" s="76"/>
      <c r="EQ124" s="76"/>
      <c r="ER124" s="76"/>
      <c r="ES124" s="76"/>
      <c r="ET124" s="76"/>
      <c r="EU124" s="76"/>
      <c r="EV124" s="76"/>
      <c r="EW124" s="76"/>
      <c r="EX124" s="76"/>
      <c r="EY124" s="76"/>
      <c r="EZ124" s="76"/>
      <c r="FA124" s="76"/>
      <c r="FB124" s="76"/>
      <c r="FC124" s="76"/>
      <c r="FD124" s="76"/>
      <c r="FE124" s="76"/>
      <c r="FF124" s="76"/>
      <c r="FG124" s="76"/>
      <c r="FH124" s="76"/>
      <c r="FI124" s="76"/>
      <c r="FJ124" s="76"/>
      <c r="FK124" s="76"/>
      <c r="FL124" s="76"/>
      <c r="FM124" s="76"/>
      <c r="FN124" s="76"/>
      <c r="FO124" s="76"/>
      <c r="FP124" s="76"/>
      <c r="FQ124" s="76"/>
      <c r="FR124" s="76"/>
      <c r="FS124" s="76"/>
      <c r="FT124" s="76"/>
      <c r="FU124" s="76"/>
      <c r="FV124" s="76"/>
      <c r="FW124" s="76"/>
      <c r="FX124" s="76"/>
      <c r="FY124" s="76"/>
      <c r="FZ124" s="76"/>
      <c r="GA124" s="76"/>
      <c r="GB124" s="76"/>
      <c r="GC124" s="76"/>
      <c r="GD124" s="76"/>
      <c r="GE124" s="76"/>
      <c r="GF124" s="76"/>
      <c r="GG124" s="76"/>
      <c r="GH124" s="76"/>
      <c r="GI124" s="76"/>
      <c r="GJ124" s="76"/>
      <c r="GK124" s="76"/>
      <c r="GL124" s="76"/>
      <c r="GM124" s="76"/>
      <c r="GN124" s="76"/>
      <c r="GO124" s="76"/>
      <c r="GP124" s="76"/>
      <c r="GQ124" s="76"/>
      <c r="GR124" s="76"/>
      <c r="GS124" s="76"/>
      <c r="GT124" s="76"/>
      <c r="GU124" s="76"/>
      <c r="GV124" s="76"/>
      <c r="GW124" s="76"/>
      <c r="GX124" s="76"/>
      <c r="GY124" s="76"/>
      <c r="GZ124" s="76"/>
      <c r="HA124" s="76"/>
      <c r="HB124" s="76"/>
      <c r="HC124" s="76"/>
      <c r="HD124" s="76"/>
      <c r="HE124" s="76"/>
      <c r="HF124" s="76"/>
      <c r="HG124" s="76"/>
      <c r="HH124" s="76"/>
      <c r="HI124" s="76"/>
      <c r="HJ124" s="76"/>
      <c r="HK124" s="76"/>
      <c r="HL124" s="76"/>
      <c r="HM124" s="76"/>
      <c r="HN124" s="76"/>
      <c r="HO124" s="76"/>
      <c r="HP124" s="76"/>
      <c r="HQ124" s="76"/>
      <c r="HR124" s="76"/>
      <c r="HS124" s="76"/>
      <c r="HT124" s="76"/>
      <c r="HU124" s="76"/>
      <c r="HV124" s="76"/>
      <c r="HW124" s="76"/>
      <c r="HX124" s="76"/>
      <c r="HY124" s="76"/>
      <c r="HZ124" s="76"/>
      <c r="IA124" s="76"/>
      <c r="IB124" s="76"/>
      <c r="IC124" s="76"/>
      <c r="ID124" s="76"/>
      <c r="IE124" s="76"/>
      <c r="IF124" s="76"/>
      <c r="IG124" s="76"/>
      <c r="IH124" s="76"/>
      <c r="II124" s="76"/>
      <c r="IJ124" s="76"/>
      <c r="IK124" s="76"/>
      <c r="IL124" s="76"/>
      <c r="IM124" s="76"/>
      <c r="IN124" s="76"/>
      <c r="IO124" s="76"/>
      <c r="IP124" s="76"/>
      <c r="IQ124" s="76"/>
      <c r="IR124" s="76"/>
      <c r="IS124" s="76"/>
      <c r="IT124" s="76"/>
      <c r="IU124" s="76"/>
      <c r="IV124" s="76"/>
    </row>
    <row r="125" spans="1:256" s="78" customFormat="1" ht="25.5" customHeight="1" x14ac:dyDescent="0.25">
      <c r="A125" s="71" t="s">
        <v>711</v>
      </c>
      <c r="B125" s="72" t="s">
        <v>712</v>
      </c>
      <c r="C125" s="109">
        <v>0</v>
      </c>
      <c r="D125" s="109"/>
      <c r="E125" s="74">
        <f t="shared" si="4"/>
        <v>0</v>
      </c>
      <c r="F125" s="75"/>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7"/>
      <c r="AV125" s="75"/>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c r="EO125" s="76"/>
      <c r="EP125" s="76"/>
      <c r="EQ125" s="76"/>
      <c r="ER125" s="76"/>
      <c r="ES125" s="76"/>
      <c r="ET125" s="76"/>
      <c r="EU125" s="76"/>
      <c r="EV125" s="76"/>
      <c r="EW125" s="76"/>
      <c r="EX125" s="76"/>
      <c r="EY125" s="76"/>
      <c r="EZ125" s="76"/>
      <c r="FA125" s="76"/>
      <c r="FB125" s="76"/>
      <c r="FC125" s="76"/>
      <c r="FD125" s="76"/>
      <c r="FE125" s="76"/>
      <c r="FF125" s="76"/>
      <c r="FG125" s="76"/>
      <c r="FH125" s="76"/>
      <c r="FI125" s="76"/>
      <c r="FJ125" s="76"/>
      <c r="FK125" s="76"/>
      <c r="FL125" s="76"/>
      <c r="FM125" s="76"/>
      <c r="FN125" s="76"/>
      <c r="FO125" s="76"/>
      <c r="FP125" s="76"/>
      <c r="FQ125" s="76"/>
      <c r="FR125" s="76"/>
      <c r="FS125" s="76"/>
      <c r="FT125" s="76"/>
      <c r="FU125" s="76"/>
      <c r="FV125" s="76"/>
      <c r="FW125" s="76"/>
      <c r="FX125" s="76"/>
      <c r="FY125" s="76"/>
      <c r="FZ125" s="76"/>
      <c r="GA125" s="76"/>
      <c r="GB125" s="76"/>
      <c r="GC125" s="76"/>
      <c r="GD125" s="76"/>
      <c r="GE125" s="76"/>
      <c r="GF125" s="76"/>
      <c r="GG125" s="76"/>
      <c r="GH125" s="76"/>
      <c r="GI125" s="76"/>
      <c r="GJ125" s="76"/>
      <c r="GK125" s="76"/>
      <c r="GL125" s="76"/>
      <c r="GM125" s="76"/>
      <c r="GN125" s="76"/>
      <c r="GO125" s="76"/>
      <c r="GP125" s="76"/>
      <c r="GQ125" s="76"/>
      <c r="GR125" s="76"/>
      <c r="GS125" s="76"/>
      <c r="GT125" s="76"/>
      <c r="GU125" s="76"/>
      <c r="GV125" s="76"/>
      <c r="GW125" s="76"/>
      <c r="GX125" s="76"/>
      <c r="GY125" s="76"/>
      <c r="GZ125" s="76"/>
      <c r="HA125" s="76"/>
      <c r="HB125" s="76"/>
      <c r="HC125" s="76"/>
      <c r="HD125" s="76"/>
      <c r="HE125" s="76"/>
      <c r="HF125" s="76"/>
      <c r="HG125" s="76"/>
      <c r="HH125" s="76"/>
      <c r="HI125" s="76"/>
      <c r="HJ125" s="76"/>
      <c r="HK125" s="76"/>
      <c r="HL125" s="76"/>
      <c r="HM125" s="76"/>
      <c r="HN125" s="76"/>
      <c r="HO125" s="76"/>
      <c r="HP125" s="76"/>
      <c r="HQ125" s="76"/>
      <c r="HR125" s="76"/>
      <c r="HS125" s="76"/>
      <c r="HT125" s="76"/>
      <c r="HU125" s="76"/>
      <c r="HV125" s="76"/>
      <c r="HW125" s="76"/>
      <c r="HX125" s="76"/>
      <c r="HY125" s="76"/>
      <c r="HZ125" s="76"/>
      <c r="IA125" s="76"/>
      <c r="IB125" s="76"/>
      <c r="IC125" s="76"/>
      <c r="ID125" s="76"/>
      <c r="IE125" s="76"/>
      <c r="IF125" s="76"/>
      <c r="IG125" s="76"/>
      <c r="IH125" s="76"/>
      <c r="II125" s="76"/>
      <c r="IJ125" s="76"/>
      <c r="IK125" s="76"/>
      <c r="IL125" s="76"/>
      <c r="IM125" s="76"/>
      <c r="IN125" s="76"/>
      <c r="IO125" s="76"/>
      <c r="IP125" s="76"/>
      <c r="IQ125" s="76"/>
      <c r="IR125" s="76"/>
      <c r="IS125" s="76"/>
      <c r="IT125" s="76"/>
      <c r="IU125" s="76"/>
      <c r="IV125" s="76"/>
    </row>
    <row r="126" spans="1:256" s="78" customFormat="1" ht="25.5" customHeight="1" x14ac:dyDescent="0.25">
      <c r="A126" s="71" t="s">
        <v>713</v>
      </c>
      <c r="B126" s="72" t="s">
        <v>714</v>
      </c>
      <c r="C126" s="109">
        <v>0</v>
      </c>
      <c r="D126" s="109"/>
      <c r="E126" s="134">
        <f t="shared" si="4"/>
        <v>0</v>
      </c>
      <c r="F126" s="75"/>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7"/>
      <c r="AV126" s="75"/>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c r="EO126" s="76"/>
      <c r="EP126" s="76"/>
      <c r="EQ126" s="76"/>
      <c r="ER126" s="76"/>
      <c r="ES126" s="76"/>
      <c r="ET126" s="76"/>
      <c r="EU126" s="76"/>
      <c r="EV126" s="76"/>
      <c r="EW126" s="76"/>
      <c r="EX126" s="76"/>
      <c r="EY126" s="76"/>
      <c r="EZ126" s="76"/>
      <c r="FA126" s="76"/>
      <c r="FB126" s="76"/>
      <c r="FC126" s="76"/>
      <c r="FD126" s="76"/>
      <c r="FE126" s="76"/>
      <c r="FF126" s="76"/>
      <c r="FG126" s="76"/>
      <c r="FH126" s="76"/>
      <c r="FI126" s="76"/>
      <c r="FJ126" s="76"/>
      <c r="FK126" s="76"/>
      <c r="FL126" s="76"/>
      <c r="FM126" s="76"/>
      <c r="FN126" s="76"/>
      <c r="FO126" s="76"/>
      <c r="FP126" s="76"/>
      <c r="FQ126" s="76"/>
      <c r="FR126" s="76"/>
      <c r="FS126" s="76"/>
      <c r="FT126" s="76"/>
      <c r="FU126" s="76"/>
      <c r="FV126" s="76"/>
      <c r="FW126" s="76"/>
      <c r="FX126" s="76"/>
      <c r="FY126" s="76"/>
      <c r="FZ126" s="76"/>
      <c r="GA126" s="76"/>
      <c r="GB126" s="76"/>
      <c r="GC126" s="76"/>
      <c r="GD126" s="76"/>
      <c r="GE126" s="76"/>
      <c r="GF126" s="76"/>
      <c r="GG126" s="76"/>
      <c r="GH126" s="76"/>
      <c r="GI126" s="76"/>
      <c r="GJ126" s="76"/>
      <c r="GK126" s="76"/>
      <c r="GL126" s="76"/>
      <c r="GM126" s="76"/>
      <c r="GN126" s="76"/>
      <c r="GO126" s="76"/>
      <c r="GP126" s="76"/>
      <c r="GQ126" s="76"/>
      <c r="GR126" s="76"/>
      <c r="GS126" s="76"/>
      <c r="GT126" s="76"/>
      <c r="GU126" s="76"/>
      <c r="GV126" s="76"/>
      <c r="GW126" s="76"/>
      <c r="GX126" s="76"/>
      <c r="GY126" s="76"/>
      <c r="GZ126" s="76"/>
      <c r="HA126" s="76"/>
      <c r="HB126" s="76"/>
      <c r="HC126" s="76"/>
      <c r="HD126" s="76"/>
      <c r="HE126" s="76"/>
      <c r="HF126" s="76"/>
      <c r="HG126" s="76"/>
      <c r="HH126" s="76"/>
      <c r="HI126" s="76"/>
      <c r="HJ126" s="76"/>
      <c r="HK126" s="76"/>
      <c r="HL126" s="76"/>
      <c r="HM126" s="76"/>
      <c r="HN126" s="76"/>
      <c r="HO126" s="76"/>
      <c r="HP126" s="76"/>
      <c r="HQ126" s="76"/>
      <c r="HR126" s="76"/>
      <c r="HS126" s="76"/>
      <c r="HT126" s="76"/>
      <c r="HU126" s="76"/>
      <c r="HV126" s="76"/>
      <c r="HW126" s="76"/>
      <c r="HX126" s="76"/>
      <c r="HY126" s="76"/>
      <c r="HZ126" s="76"/>
      <c r="IA126" s="76"/>
      <c r="IB126" s="76"/>
      <c r="IC126" s="76"/>
      <c r="ID126" s="76"/>
      <c r="IE126" s="76"/>
      <c r="IF126" s="76"/>
      <c r="IG126" s="76"/>
      <c r="IH126" s="76"/>
      <c r="II126" s="76"/>
      <c r="IJ126" s="76"/>
      <c r="IK126" s="76"/>
      <c r="IL126" s="76"/>
      <c r="IM126" s="76"/>
      <c r="IN126" s="76"/>
      <c r="IO126" s="76"/>
      <c r="IP126" s="76"/>
      <c r="IQ126" s="76"/>
      <c r="IR126" s="76"/>
      <c r="IS126" s="76"/>
      <c r="IT126" s="76"/>
      <c r="IU126" s="76"/>
      <c r="IV126" s="76"/>
    </row>
    <row r="127" spans="1:256" s="78" customFormat="1" ht="25.5" customHeight="1" x14ac:dyDescent="0.25">
      <c r="A127" s="71" t="s">
        <v>715</v>
      </c>
      <c r="B127" s="72" t="s">
        <v>716</v>
      </c>
      <c r="C127" s="73">
        <v>10856</v>
      </c>
      <c r="D127" s="73"/>
      <c r="E127" s="74">
        <f t="shared" si="4"/>
        <v>10856</v>
      </c>
      <c r="F127" s="75"/>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7"/>
      <c r="AV127" s="75"/>
      <c r="AW127" s="76"/>
      <c r="AX127" s="76"/>
      <c r="AY127" s="76"/>
      <c r="AZ127" s="76"/>
      <c r="BA127" s="76"/>
      <c r="BB127" s="76"/>
      <c r="BC127" s="76"/>
      <c r="BD127" s="76"/>
      <c r="BE127" s="76"/>
      <c r="BF127" s="76"/>
      <c r="BG127" s="76"/>
      <c r="BH127" s="76"/>
      <c r="BI127" s="76"/>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c r="EO127" s="76"/>
      <c r="EP127" s="76"/>
      <c r="EQ127" s="76"/>
      <c r="ER127" s="76"/>
      <c r="ES127" s="76"/>
      <c r="ET127" s="76"/>
      <c r="EU127" s="76"/>
      <c r="EV127" s="76"/>
      <c r="EW127" s="76"/>
      <c r="EX127" s="76"/>
      <c r="EY127" s="76"/>
      <c r="EZ127" s="76"/>
      <c r="FA127" s="76"/>
      <c r="FB127" s="76"/>
      <c r="FC127" s="76"/>
      <c r="FD127" s="76"/>
      <c r="FE127" s="76"/>
      <c r="FF127" s="76"/>
      <c r="FG127" s="76"/>
      <c r="FH127" s="76"/>
      <c r="FI127" s="76"/>
      <c r="FJ127" s="76"/>
      <c r="FK127" s="76"/>
      <c r="FL127" s="76"/>
      <c r="FM127" s="76"/>
      <c r="FN127" s="76"/>
      <c r="FO127" s="76"/>
      <c r="FP127" s="76"/>
      <c r="FQ127" s="76"/>
      <c r="FR127" s="76"/>
      <c r="FS127" s="76"/>
      <c r="FT127" s="76"/>
      <c r="FU127" s="76"/>
      <c r="FV127" s="76"/>
      <c r="FW127" s="76"/>
      <c r="FX127" s="76"/>
      <c r="FY127" s="76"/>
      <c r="FZ127" s="76"/>
      <c r="GA127" s="76"/>
      <c r="GB127" s="76"/>
      <c r="GC127" s="76"/>
      <c r="GD127" s="76"/>
      <c r="GE127" s="76"/>
      <c r="GF127" s="76"/>
      <c r="GG127" s="76"/>
      <c r="GH127" s="76"/>
      <c r="GI127" s="76"/>
      <c r="GJ127" s="76"/>
      <c r="GK127" s="76"/>
      <c r="GL127" s="76"/>
      <c r="GM127" s="76"/>
      <c r="GN127" s="76"/>
      <c r="GO127" s="76"/>
      <c r="GP127" s="76"/>
      <c r="GQ127" s="76"/>
      <c r="GR127" s="76"/>
      <c r="GS127" s="76"/>
      <c r="GT127" s="76"/>
      <c r="GU127" s="76"/>
      <c r="GV127" s="76"/>
      <c r="GW127" s="76"/>
      <c r="GX127" s="76"/>
      <c r="GY127" s="76"/>
      <c r="GZ127" s="76"/>
      <c r="HA127" s="76"/>
      <c r="HB127" s="76"/>
      <c r="HC127" s="76"/>
      <c r="HD127" s="76"/>
      <c r="HE127" s="76"/>
      <c r="HF127" s="76"/>
      <c r="HG127" s="76"/>
      <c r="HH127" s="76"/>
      <c r="HI127" s="76"/>
      <c r="HJ127" s="76"/>
      <c r="HK127" s="76"/>
      <c r="HL127" s="76"/>
      <c r="HM127" s="76"/>
      <c r="HN127" s="76"/>
      <c r="HO127" s="76"/>
      <c r="HP127" s="76"/>
      <c r="HQ127" s="76"/>
      <c r="HR127" s="76"/>
      <c r="HS127" s="76"/>
      <c r="HT127" s="76"/>
      <c r="HU127" s="76"/>
      <c r="HV127" s="76"/>
      <c r="HW127" s="76"/>
      <c r="HX127" s="76"/>
      <c r="HY127" s="76"/>
      <c r="HZ127" s="76"/>
      <c r="IA127" s="76"/>
      <c r="IB127" s="76"/>
      <c r="IC127" s="76"/>
      <c r="ID127" s="76"/>
      <c r="IE127" s="76"/>
      <c r="IF127" s="76"/>
      <c r="IG127" s="76"/>
      <c r="IH127" s="76"/>
      <c r="II127" s="76"/>
      <c r="IJ127" s="76"/>
      <c r="IK127" s="76"/>
      <c r="IL127" s="76"/>
      <c r="IM127" s="76"/>
      <c r="IN127" s="76"/>
      <c r="IO127" s="76"/>
      <c r="IP127" s="76"/>
      <c r="IQ127" s="76"/>
      <c r="IR127" s="76"/>
      <c r="IS127" s="76"/>
      <c r="IT127" s="76"/>
      <c r="IU127" s="76"/>
      <c r="IV127" s="76"/>
    </row>
    <row r="128" spans="1:256" s="78" customFormat="1" ht="25.5" customHeight="1" x14ac:dyDescent="0.25">
      <c r="A128" s="71" t="s">
        <v>717</v>
      </c>
      <c r="B128" s="72" t="s">
        <v>718</v>
      </c>
      <c r="C128" s="73">
        <v>14604</v>
      </c>
      <c r="D128" s="73"/>
      <c r="E128" s="74">
        <f t="shared" si="4"/>
        <v>14604</v>
      </c>
      <c r="F128" s="75"/>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7"/>
      <c r="AV128" s="75"/>
      <c r="AW128" s="76"/>
      <c r="AX128" s="76"/>
      <c r="AY128" s="76"/>
      <c r="AZ128" s="76"/>
      <c r="BA128" s="76"/>
      <c r="BB128" s="76"/>
      <c r="BC128" s="76"/>
      <c r="BD128" s="76"/>
      <c r="BE128" s="76"/>
      <c r="BF128" s="76"/>
      <c r="BG128" s="76"/>
      <c r="BH128" s="76"/>
      <c r="BI128" s="76"/>
      <c r="BJ128" s="76"/>
      <c r="BK128" s="76"/>
      <c r="BL128" s="76"/>
      <c r="BM128" s="76"/>
      <c r="BN128" s="76"/>
      <c r="BO128" s="76"/>
      <c r="BP128" s="76"/>
      <c r="BQ128" s="76"/>
      <c r="BR128" s="76"/>
      <c r="BS128" s="76"/>
      <c r="BT128" s="76"/>
      <c r="BU128" s="76"/>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c r="EO128" s="76"/>
      <c r="EP128" s="76"/>
      <c r="EQ128" s="76"/>
      <c r="ER128" s="76"/>
      <c r="ES128" s="76"/>
      <c r="ET128" s="76"/>
      <c r="EU128" s="76"/>
      <c r="EV128" s="76"/>
      <c r="EW128" s="76"/>
      <c r="EX128" s="76"/>
      <c r="EY128" s="76"/>
      <c r="EZ128" s="76"/>
      <c r="FA128" s="76"/>
      <c r="FB128" s="76"/>
      <c r="FC128" s="76"/>
      <c r="FD128" s="76"/>
      <c r="FE128" s="76"/>
      <c r="FF128" s="76"/>
      <c r="FG128" s="76"/>
      <c r="FH128" s="76"/>
      <c r="FI128" s="76"/>
      <c r="FJ128" s="76"/>
      <c r="FK128" s="76"/>
      <c r="FL128" s="76"/>
      <c r="FM128" s="76"/>
      <c r="FN128" s="76"/>
      <c r="FO128" s="76"/>
      <c r="FP128" s="76"/>
      <c r="FQ128" s="76"/>
      <c r="FR128" s="76"/>
      <c r="FS128" s="76"/>
      <c r="FT128" s="76"/>
      <c r="FU128" s="76"/>
      <c r="FV128" s="76"/>
      <c r="FW128" s="76"/>
      <c r="FX128" s="76"/>
      <c r="FY128" s="76"/>
      <c r="FZ128" s="76"/>
      <c r="GA128" s="76"/>
      <c r="GB128" s="76"/>
      <c r="GC128" s="76"/>
      <c r="GD128" s="76"/>
      <c r="GE128" s="76"/>
      <c r="GF128" s="76"/>
      <c r="GG128" s="76"/>
      <c r="GH128" s="76"/>
      <c r="GI128" s="76"/>
      <c r="GJ128" s="76"/>
      <c r="GK128" s="76"/>
      <c r="GL128" s="76"/>
      <c r="GM128" s="76"/>
      <c r="GN128" s="76"/>
      <c r="GO128" s="76"/>
      <c r="GP128" s="76"/>
      <c r="GQ128" s="76"/>
      <c r="GR128" s="76"/>
      <c r="GS128" s="76"/>
      <c r="GT128" s="76"/>
      <c r="GU128" s="76"/>
      <c r="GV128" s="76"/>
      <c r="GW128" s="76"/>
      <c r="GX128" s="76"/>
      <c r="GY128" s="76"/>
      <c r="GZ128" s="76"/>
      <c r="HA128" s="76"/>
      <c r="HB128" s="76"/>
      <c r="HC128" s="76"/>
      <c r="HD128" s="76"/>
      <c r="HE128" s="76"/>
      <c r="HF128" s="76"/>
      <c r="HG128" s="76"/>
      <c r="HH128" s="76"/>
      <c r="HI128" s="76"/>
      <c r="HJ128" s="76"/>
      <c r="HK128" s="76"/>
      <c r="HL128" s="76"/>
      <c r="HM128" s="76"/>
      <c r="HN128" s="76"/>
      <c r="HO128" s="76"/>
      <c r="HP128" s="76"/>
      <c r="HQ128" s="76"/>
      <c r="HR128" s="76"/>
      <c r="HS128" s="76"/>
      <c r="HT128" s="76"/>
      <c r="HU128" s="76"/>
      <c r="HV128" s="76"/>
      <c r="HW128" s="76"/>
      <c r="HX128" s="76"/>
      <c r="HY128" s="76"/>
      <c r="HZ128" s="76"/>
      <c r="IA128" s="76"/>
      <c r="IB128" s="76"/>
      <c r="IC128" s="76"/>
      <c r="ID128" s="76"/>
      <c r="IE128" s="76"/>
      <c r="IF128" s="76"/>
      <c r="IG128" s="76"/>
      <c r="IH128" s="76"/>
      <c r="II128" s="76"/>
      <c r="IJ128" s="76"/>
      <c r="IK128" s="76"/>
      <c r="IL128" s="76"/>
      <c r="IM128" s="76"/>
      <c r="IN128" s="76"/>
      <c r="IO128" s="76"/>
      <c r="IP128" s="76"/>
      <c r="IQ128" s="76"/>
      <c r="IR128" s="76"/>
      <c r="IS128" s="76"/>
      <c r="IT128" s="76"/>
      <c r="IU128" s="76"/>
      <c r="IV128" s="76"/>
    </row>
    <row r="129" spans="1:256" s="78" customFormat="1" ht="25.5" customHeight="1" x14ac:dyDescent="0.25">
      <c r="A129" s="71" t="s">
        <v>719</v>
      </c>
      <c r="B129" s="72" t="s">
        <v>668</v>
      </c>
      <c r="C129" s="135">
        <v>226</v>
      </c>
      <c r="D129" s="135"/>
      <c r="E129" s="74">
        <f t="shared" si="4"/>
        <v>226</v>
      </c>
      <c r="F129" s="75"/>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7"/>
      <c r="AV129" s="75"/>
      <c r="AW129" s="76"/>
      <c r="AX129" s="76"/>
      <c r="AY129" s="76"/>
      <c r="AZ129" s="76"/>
      <c r="BA129" s="76"/>
      <c r="BB129" s="76"/>
      <c r="BC129" s="76"/>
      <c r="BD129" s="76"/>
      <c r="BE129" s="76"/>
      <c r="BF129" s="76"/>
      <c r="BG129" s="76"/>
      <c r="BH129" s="76"/>
      <c r="BI129" s="76"/>
      <c r="BJ129" s="76"/>
      <c r="BK129" s="76"/>
      <c r="BL129" s="76"/>
      <c r="BM129" s="76"/>
      <c r="BN129" s="76"/>
      <c r="BO129" s="76"/>
      <c r="BP129" s="76"/>
      <c r="BQ129" s="76"/>
      <c r="BR129" s="76"/>
      <c r="BS129" s="76"/>
      <c r="BT129" s="76"/>
      <c r="BU129" s="76"/>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c r="DE129" s="76"/>
      <c r="DF129" s="76"/>
      <c r="DG129" s="76"/>
      <c r="DH129" s="76"/>
      <c r="DI129" s="76"/>
      <c r="DJ129" s="76"/>
      <c r="DK129" s="76"/>
      <c r="DL129" s="76"/>
      <c r="DM129" s="76"/>
      <c r="DN129" s="76"/>
      <c r="DO129" s="76"/>
      <c r="DP129" s="76"/>
      <c r="DQ129" s="76"/>
      <c r="DR129" s="76"/>
      <c r="DS129" s="76"/>
      <c r="DT129" s="76"/>
      <c r="DU129" s="76"/>
      <c r="DV129" s="76"/>
      <c r="DW129" s="76"/>
      <c r="DX129" s="76"/>
      <c r="DY129" s="76"/>
      <c r="DZ129" s="76"/>
      <c r="EA129" s="76"/>
      <c r="EB129" s="76"/>
      <c r="EC129" s="76"/>
      <c r="ED129" s="76"/>
      <c r="EE129" s="76"/>
      <c r="EF129" s="76"/>
      <c r="EG129" s="76"/>
      <c r="EH129" s="76"/>
      <c r="EI129" s="76"/>
      <c r="EJ129" s="76"/>
      <c r="EK129" s="76"/>
      <c r="EL129" s="76"/>
      <c r="EM129" s="76"/>
      <c r="EN129" s="76"/>
      <c r="EO129" s="76"/>
      <c r="EP129" s="76"/>
      <c r="EQ129" s="76"/>
      <c r="ER129" s="76"/>
      <c r="ES129" s="76"/>
      <c r="ET129" s="76"/>
      <c r="EU129" s="76"/>
      <c r="EV129" s="76"/>
      <c r="EW129" s="76"/>
      <c r="EX129" s="76"/>
      <c r="EY129" s="76"/>
      <c r="EZ129" s="76"/>
      <c r="FA129" s="76"/>
      <c r="FB129" s="76"/>
      <c r="FC129" s="76"/>
      <c r="FD129" s="76"/>
      <c r="FE129" s="76"/>
      <c r="FF129" s="76"/>
      <c r="FG129" s="76"/>
      <c r="FH129" s="76"/>
      <c r="FI129" s="76"/>
      <c r="FJ129" s="76"/>
      <c r="FK129" s="76"/>
      <c r="FL129" s="76"/>
      <c r="FM129" s="76"/>
      <c r="FN129" s="76"/>
      <c r="FO129" s="76"/>
      <c r="FP129" s="76"/>
      <c r="FQ129" s="76"/>
      <c r="FR129" s="76"/>
      <c r="FS129" s="76"/>
      <c r="FT129" s="76"/>
      <c r="FU129" s="76"/>
      <c r="FV129" s="76"/>
      <c r="FW129" s="76"/>
      <c r="FX129" s="76"/>
      <c r="FY129" s="76"/>
      <c r="FZ129" s="76"/>
      <c r="GA129" s="76"/>
      <c r="GB129" s="76"/>
      <c r="GC129" s="76"/>
      <c r="GD129" s="76"/>
      <c r="GE129" s="76"/>
      <c r="GF129" s="76"/>
      <c r="GG129" s="76"/>
      <c r="GH129" s="76"/>
      <c r="GI129" s="76"/>
      <c r="GJ129" s="76"/>
      <c r="GK129" s="76"/>
      <c r="GL129" s="76"/>
      <c r="GM129" s="76"/>
      <c r="GN129" s="76"/>
      <c r="GO129" s="76"/>
      <c r="GP129" s="76"/>
      <c r="GQ129" s="76"/>
      <c r="GR129" s="76"/>
      <c r="GS129" s="76"/>
      <c r="GT129" s="76"/>
      <c r="GU129" s="76"/>
      <c r="GV129" s="76"/>
      <c r="GW129" s="76"/>
      <c r="GX129" s="76"/>
      <c r="GY129" s="76"/>
      <c r="GZ129" s="76"/>
      <c r="HA129" s="76"/>
      <c r="HB129" s="76"/>
      <c r="HC129" s="76"/>
      <c r="HD129" s="76"/>
      <c r="HE129" s="76"/>
      <c r="HF129" s="76"/>
      <c r="HG129" s="76"/>
      <c r="HH129" s="76"/>
      <c r="HI129" s="76"/>
      <c r="HJ129" s="76"/>
      <c r="HK129" s="76"/>
      <c r="HL129" s="76"/>
      <c r="HM129" s="76"/>
      <c r="HN129" s="76"/>
      <c r="HO129" s="76"/>
      <c r="HP129" s="76"/>
      <c r="HQ129" s="76"/>
      <c r="HR129" s="76"/>
      <c r="HS129" s="76"/>
      <c r="HT129" s="76"/>
      <c r="HU129" s="76"/>
      <c r="HV129" s="76"/>
      <c r="HW129" s="76"/>
      <c r="HX129" s="76"/>
      <c r="HY129" s="76"/>
      <c r="HZ129" s="76"/>
      <c r="IA129" s="76"/>
      <c r="IB129" s="76"/>
      <c r="IC129" s="76"/>
      <c r="ID129" s="76"/>
      <c r="IE129" s="76"/>
      <c r="IF129" s="76"/>
      <c r="IG129" s="76"/>
      <c r="IH129" s="76"/>
      <c r="II129" s="76"/>
      <c r="IJ129" s="76"/>
      <c r="IK129" s="76"/>
      <c r="IL129" s="76"/>
      <c r="IM129" s="76"/>
      <c r="IN129" s="76"/>
      <c r="IO129" s="76"/>
      <c r="IP129" s="76"/>
      <c r="IQ129" s="76"/>
      <c r="IR129" s="76"/>
      <c r="IS129" s="76"/>
      <c r="IT129" s="76"/>
      <c r="IU129" s="76"/>
      <c r="IV129" s="76"/>
    </row>
    <row r="130" spans="1:256" s="78" customFormat="1" ht="25.5" customHeight="1" x14ac:dyDescent="0.25">
      <c r="A130" s="60" t="s">
        <v>720</v>
      </c>
      <c r="B130" s="84" t="s">
        <v>721</v>
      </c>
      <c r="C130" s="69">
        <f>SUM(C131:C139)</f>
        <v>354315777.40999997</v>
      </c>
      <c r="D130" s="69">
        <f>SUM(D131:D139)</f>
        <v>37000000</v>
      </c>
      <c r="E130" s="70">
        <f>+D130+C130</f>
        <v>391315777.40999997</v>
      </c>
      <c r="F130" s="75"/>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7"/>
      <c r="AV130" s="75"/>
      <c r="AW130" s="76"/>
      <c r="AX130" s="76"/>
      <c r="AY130" s="76"/>
      <c r="AZ130" s="76"/>
      <c r="BA130" s="76"/>
      <c r="BB130" s="76"/>
      <c r="BC130" s="76"/>
      <c r="BD130" s="76"/>
      <c r="BE130" s="76"/>
      <c r="BF130" s="76"/>
      <c r="BG130" s="76"/>
      <c r="BH130" s="76"/>
      <c r="BI130" s="76"/>
      <c r="BJ130" s="76"/>
      <c r="BK130" s="76"/>
      <c r="BL130" s="76"/>
      <c r="BM130" s="76"/>
      <c r="BN130" s="76"/>
      <c r="BO130" s="76"/>
      <c r="BP130" s="76"/>
      <c r="BQ130" s="76"/>
      <c r="BR130" s="76"/>
      <c r="BS130" s="76"/>
      <c r="BT130" s="76"/>
      <c r="BU130" s="76"/>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c r="EO130" s="76"/>
      <c r="EP130" s="76"/>
      <c r="EQ130" s="76"/>
      <c r="ER130" s="76"/>
      <c r="ES130" s="76"/>
      <c r="ET130" s="76"/>
      <c r="EU130" s="76"/>
      <c r="EV130" s="76"/>
      <c r="EW130" s="76"/>
      <c r="EX130" s="76"/>
      <c r="EY130" s="76"/>
      <c r="EZ130" s="76"/>
      <c r="FA130" s="76"/>
      <c r="FB130" s="76"/>
      <c r="FC130" s="76"/>
      <c r="FD130" s="76"/>
      <c r="FE130" s="76"/>
      <c r="FF130" s="76"/>
      <c r="FG130" s="76"/>
      <c r="FH130" s="76"/>
      <c r="FI130" s="76"/>
      <c r="FJ130" s="76"/>
      <c r="FK130" s="76"/>
      <c r="FL130" s="76"/>
      <c r="FM130" s="76"/>
      <c r="FN130" s="76"/>
      <c r="FO130" s="76"/>
      <c r="FP130" s="76"/>
      <c r="FQ130" s="76"/>
      <c r="FR130" s="76"/>
      <c r="FS130" s="76"/>
      <c r="FT130" s="76"/>
      <c r="FU130" s="76"/>
      <c r="FV130" s="76"/>
      <c r="FW130" s="76"/>
      <c r="FX130" s="76"/>
      <c r="FY130" s="76"/>
      <c r="FZ130" s="76"/>
      <c r="GA130" s="76"/>
      <c r="GB130" s="76"/>
      <c r="GC130" s="76"/>
      <c r="GD130" s="76"/>
      <c r="GE130" s="76"/>
      <c r="GF130" s="76"/>
      <c r="GG130" s="76"/>
      <c r="GH130" s="76"/>
      <c r="GI130" s="76"/>
      <c r="GJ130" s="76"/>
      <c r="GK130" s="76"/>
      <c r="GL130" s="76"/>
      <c r="GM130" s="76"/>
      <c r="GN130" s="76"/>
      <c r="GO130" s="76"/>
      <c r="GP130" s="76"/>
      <c r="GQ130" s="76"/>
      <c r="GR130" s="76"/>
      <c r="GS130" s="76"/>
      <c r="GT130" s="76"/>
      <c r="GU130" s="76"/>
      <c r="GV130" s="76"/>
      <c r="GW130" s="76"/>
      <c r="GX130" s="76"/>
      <c r="GY130" s="76"/>
      <c r="GZ130" s="76"/>
      <c r="HA130" s="76"/>
      <c r="HB130" s="76"/>
      <c r="HC130" s="76"/>
      <c r="HD130" s="76"/>
      <c r="HE130" s="76"/>
      <c r="HF130" s="76"/>
      <c r="HG130" s="76"/>
      <c r="HH130" s="76"/>
      <c r="HI130" s="76"/>
      <c r="HJ130" s="76"/>
      <c r="HK130" s="76"/>
      <c r="HL130" s="76"/>
      <c r="HM130" s="76"/>
      <c r="HN130" s="76"/>
      <c r="HO130" s="76"/>
      <c r="HP130" s="76"/>
      <c r="HQ130" s="76"/>
      <c r="HR130" s="76"/>
      <c r="HS130" s="76"/>
      <c r="HT130" s="76"/>
      <c r="HU130" s="76"/>
      <c r="HV130" s="76"/>
      <c r="HW130" s="76"/>
      <c r="HX130" s="76"/>
      <c r="HY130" s="76"/>
      <c r="HZ130" s="76"/>
      <c r="IA130" s="76"/>
      <c r="IB130" s="76"/>
      <c r="IC130" s="76"/>
      <c r="ID130" s="76"/>
      <c r="IE130" s="76"/>
      <c r="IF130" s="76"/>
      <c r="IG130" s="76"/>
      <c r="IH130" s="76"/>
      <c r="II130" s="76"/>
      <c r="IJ130" s="76"/>
      <c r="IK130" s="76"/>
      <c r="IL130" s="76"/>
      <c r="IM130" s="76"/>
      <c r="IN130" s="76"/>
      <c r="IO130" s="76"/>
      <c r="IP130" s="76"/>
      <c r="IQ130" s="76"/>
      <c r="IR130" s="76"/>
      <c r="IS130" s="76"/>
      <c r="IT130" s="76"/>
      <c r="IU130" s="76"/>
      <c r="IV130" s="76"/>
    </row>
    <row r="131" spans="1:256" s="78" customFormat="1" ht="25.5" customHeight="1" x14ac:dyDescent="0.25">
      <c r="A131" s="71" t="s">
        <v>722</v>
      </c>
      <c r="B131" s="72" t="s">
        <v>723</v>
      </c>
      <c r="C131" s="73">
        <v>163596719.15000001</v>
      </c>
      <c r="D131" s="73"/>
      <c r="E131" s="74">
        <f t="shared" ref="E131:E139" si="5">C131+D131</f>
        <v>163596719.15000001</v>
      </c>
      <c r="F131" s="75"/>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7"/>
      <c r="AV131" s="75"/>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c r="EO131" s="76"/>
      <c r="EP131" s="76"/>
      <c r="EQ131" s="76"/>
      <c r="ER131" s="76"/>
      <c r="ES131" s="76"/>
      <c r="ET131" s="76"/>
      <c r="EU131" s="76"/>
      <c r="EV131" s="76"/>
      <c r="EW131" s="76"/>
      <c r="EX131" s="76"/>
      <c r="EY131" s="76"/>
      <c r="EZ131" s="76"/>
      <c r="FA131" s="76"/>
      <c r="FB131" s="76"/>
      <c r="FC131" s="76"/>
      <c r="FD131" s="76"/>
      <c r="FE131" s="76"/>
      <c r="FF131" s="76"/>
      <c r="FG131" s="76"/>
      <c r="FH131" s="76"/>
      <c r="FI131" s="76"/>
      <c r="FJ131" s="76"/>
      <c r="FK131" s="76"/>
      <c r="FL131" s="76"/>
      <c r="FM131" s="76"/>
      <c r="FN131" s="76"/>
      <c r="FO131" s="76"/>
      <c r="FP131" s="76"/>
      <c r="FQ131" s="76"/>
      <c r="FR131" s="76"/>
      <c r="FS131" s="76"/>
      <c r="FT131" s="76"/>
      <c r="FU131" s="76"/>
      <c r="FV131" s="76"/>
      <c r="FW131" s="76"/>
      <c r="FX131" s="76"/>
      <c r="FY131" s="76"/>
      <c r="FZ131" s="76"/>
      <c r="GA131" s="76"/>
      <c r="GB131" s="76"/>
      <c r="GC131" s="76"/>
      <c r="GD131" s="76"/>
      <c r="GE131" s="76"/>
      <c r="GF131" s="76"/>
      <c r="GG131" s="76"/>
      <c r="GH131" s="76"/>
      <c r="GI131" s="76"/>
      <c r="GJ131" s="76"/>
      <c r="GK131" s="76"/>
      <c r="GL131" s="76"/>
      <c r="GM131" s="76"/>
      <c r="GN131" s="76"/>
      <c r="GO131" s="76"/>
      <c r="GP131" s="76"/>
      <c r="GQ131" s="76"/>
      <c r="GR131" s="76"/>
      <c r="GS131" s="76"/>
      <c r="GT131" s="76"/>
      <c r="GU131" s="76"/>
      <c r="GV131" s="76"/>
      <c r="GW131" s="76"/>
      <c r="GX131" s="76"/>
      <c r="GY131" s="76"/>
      <c r="GZ131" s="76"/>
      <c r="HA131" s="76"/>
      <c r="HB131" s="76"/>
      <c r="HC131" s="76"/>
      <c r="HD131" s="76"/>
      <c r="HE131" s="76"/>
      <c r="HF131" s="76"/>
      <c r="HG131" s="76"/>
      <c r="HH131" s="76"/>
      <c r="HI131" s="76"/>
      <c r="HJ131" s="76"/>
      <c r="HK131" s="76"/>
      <c r="HL131" s="76"/>
      <c r="HM131" s="76"/>
      <c r="HN131" s="76"/>
      <c r="HO131" s="76"/>
      <c r="HP131" s="76"/>
      <c r="HQ131" s="76"/>
      <c r="HR131" s="76"/>
      <c r="HS131" s="76"/>
      <c r="HT131" s="76"/>
      <c r="HU131" s="76"/>
      <c r="HV131" s="76"/>
      <c r="HW131" s="76"/>
      <c r="HX131" s="76"/>
      <c r="HY131" s="76"/>
      <c r="HZ131" s="76"/>
      <c r="IA131" s="76"/>
      <c r="IB131" s="76"/>
      <c r="IC131" s="76"/>
      <c r="ID131" s="76"/>
      <c r="IE131" s="76"/>
      <c r="IF131" s="76"/>
      <c r="IG131" s="76"/>
      <c r="IH131" s="76"/>
      <c r="II131" s="76"/>
      <c r="IJ131" s="76"/>
      <c r="IK131" s="76"/>
      <c r="IL131" s="76"/>
      <c r="IM131" s="76"/>
      <c r="IN131" s="76"/>
      <c r="IO131" s="76"/>
      <c r="IP131" s="76"/>
      <c r="IQ131" s="76"/>
      <c r="IR131" s="76"/>
      <c r="IS131" s="76"/>
      <c r="IT131" s="76"/>
      <c r="IU131" s="76"/>
      <c r="IV131" s="76"/>
    </row>
    <row r="132" spans="1:256" s="78" customFormat="1" ht="25.5" customHeight="1" x14ac:dyDescent="0.25">
      <c r="A132" s="71" t="s">
        <v>724</v>
      </c>
      <c r="B132" s="72" t="s">
        <v>725</v>
      </c>
      <c r="C132" s="73">
        <v>15386934.699999999</v>
      </c>
      <c r="D132" s="73"/>
      <c r="E132" s="74">
        <f t="shared" si="5"/>
        <v>15386934.699999999</v>
      </c>
      <c r="F132" s="75"/>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7"/>
      <c r="AV132" s="75"/>
      <c r="AW132" s="76"/>
      <c r="AX132" s="76"/>
      <c r="AY132" s="76"/>
      <c r="AZ132" s="76"/>
      <c r="BA132" s="76"/>
      <c r="BB132" s="76"/>
      <c r="BC132" s="76"/>
      <c r="BD132" s="76"/>
      <c r="BE132" s="76"/>
      <c r="BF132" s="76"/>
      <c r="BG132" s="76"/>
      <c r="BH132" s="76"/>
      <c r="BI132" s="76"/>
      <c r="BJ132" s="76"/>
      <c r="BK132" s="76"/>
      <c r="BL132" s="76"/>
      <c r="BM132" s="76"/>
      <c r="BN132" s="76"/>
      <c r="BO132" s="76"/>
      <c r="BP132" s="76"/>
      <c r="BQ132" s="76"/>
      <c r="BR132" s="76"/>
      <c r="BS132" s="76"/>
      <c r="BT132" s="76"/>
      <c r="BU132" s="76"/>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c r="EO132" s="76"/>
      <c r="EP132" s="76"/>
      <c r="EQ132" s="76"/>
      <c r="ER132" s="76"/>
      <c r="ES132" s="76"/>
      <c r="ET132" s="76"/>
      <c r="EU132" s="76"/>
      <c r="EV132" s="76"/>
      <c r="EW132" s="76"/>
      <c r="EX132" s="76"/>
      <c r="EY132" s="76"/>
      <c r="EZ132" s="76"/>
      <c r="FA132" s="76"/>
      <c r="FB132" s="76"/>
      <c r="FC132" s="76"/>
      <c r="FD132" s="76"/>
      <c r="FE132" s="76"/>
      <c r="FF132" s="76"/>
      <c r="FG132" s="76"/>
      <c r="FH132" s="76"/>
      <c r="FI132" s="76"/>
      <c r="FJ132" s="76"/>
      <c r="FK132" s="76"/>
      <c r="FL132" s="76"/>
      <c r="FM132" s="76"/>
      <c r="FN132" s="76"/>
      <c r="FO132" s="76"/>
      <c r="FP132" s="76"/>
      <c r="FQ132" s="76"/>
      <c r="FR132" s="76"/>
      <c r="FS132" s="76"/>
      <c r="FT132" s="76"/>
      <c r="FU132" s="76"/>
      <c r="FV132" s="76"/>
      <c r="FW132" s="76"/>
      <c r="FX132" s="76"/>
      <c r="FY132" s="76"/>
      <c r="FZ132" s="76"/>
      <c r="GA132" s="76"/>
      <c r="GB132" s="76"/>
      <c r="GC132" s="76"/>
      <c r="GD132" s="76"/>
      <c r="GE132" s="76"/>
      <c r="GF132" s="76"/>
      <c r="GG132" s="76"/>
      <c r="GH132" s="76"/>
      <c r="GI132" s="76"/>
      <c r="GJ132" s="76"/>
      <c r="GK132" s="76"/>
      <c r="GL132" s="76"/>
      <c r="GM132" s="76"/>
      <c r="GN132" s="76"/>
      <c r="GO132" s="76"/>
      <c r="GP132" s="76"/>
      <c r="GQ132" s="76"/>
      <c r="GR132" s="76"/>
      <c r="GS132" s="76"/>
      <c r="GT132" s="76"/>
      <c r="GU132" s="76"/>
      <c r="GV132" s="76"/>
      <c r="GW132" s="76"/>
      <c r="GX132" s="76"/>
      <c r="GY132" s="76"/>
      <c r="GZ132" s="76"/>
      <c r="HA132" s="76"/>
      <c r="HB132" s="76"/>
      <c r="HC132" s="76"/>
      <c r="HD132" s="76"/>
      <c r="HE132" s="76"/>
      <c r="HF132" s="76"/>
      <c r="HG132" s="76"/>
      <c r="HH132" s="76"/>
      <c r="HI132" s="76"/>
      <c r="HJ132" s="76"/>
      <c r="HK132" s="76"/>
      <c r="HL132" s="76"/>
      <c r="HM132" s="76"/>
      <c r="HN132" s="76"/>
      <c r="HO132" s="76"/>
      <c r="HP132" s="76"/>
      <c r="HQ132" s="76"/>
      <c r="HR132" s="76"/>
      <c r="HS132" s="76"/>
      <c r="HT132" s="76"/>
      <c r="HU132" s="76"/>
      <c r="HV132" s="76"/>
      <c r="HW132" s="76"/>
      <c r="HX132" s="76"/>
      <c r="HY132" s="76"/>
      <c r="HZ132" s="76"/>
      <c r="IA132" s="76"/>
      <c r="IB132" s="76"/>
      <c r="IC132" s="76"/>
      <c r="ID132" s="76"/>
      <c r="IE132" s="76"/>
      <c r="IF132" s="76"/>
      <c r="IG132" s="76"/>
      <c r="IH132" s="76"/>
      <c r="II132" s="76"/>
      <c r="IJ132" s="76"/>
      <c r="IK132" s="76"/>
      <c r="IL132" s="76"/>
      <c r="IM132" s="76"/>
      <c r="IN132" s="76"/>
      <c r="IO132" s="76"/>
      <c r="IP132" s="76"/>
      <c r="IQ132" s="76"/>
      <c r="IR132" s="76"/>
      <c r="IS132" s="76"/>
      <c r="IT132" s="76"/>
      <c r="IU132" s="76"/>
      <c r="IV132" s="76"/>
    </row>
    <row r="133" spans="1:256" s="78" customFormat="1" ht="25.5" customHeight="1" x14ac:dyDescent="0.25">
      <c r="A133" s="71" t="s">
        <v>726</v>
      </c>
      <c r="B133" s="72" t="s">
        <v>727</v>
      </c>
      <c r="C133" s="73">
        <v>16297261.35</v>
      </c>
      <c r="D133" s="73"/>
      <c r="E133" s="74">
        <f t="shared" si="5"/>
        <v>16297261.35</v>
      </c>
      <c r="F133" s="75"/>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7"/>
      <c r="AV133" s="75"/>
      <c r="AW133" s="76"/>
      <c r="AX133" s="76"/>
      <c r="AY133" s="76"/>
      <c r="AZ133" s="76"/>
      <c r="BA133" s="76"/>
      <c r="BB133" s="76"/>
      <c r="BC133" s="76"/>
      <c r="BD133" s="76"/>
      <c r="BE133" s="76"/>
      <c r="BF133" s="76"/>
      <c r="BG133" s="76"/>
      <c r="BH133" s="76"/>
      <c r="BI133" s="76"/>
      <c r="BJ133" s="76"/>
      <c r="BK133" s="76"/>
      <c r="BL133" s="76"/>
      <c r="BM133" s="76"/>
      <c r="BN133" s="76"/>
      <c r="BO133" s="76"/>
      <c r="BP133" s="76"/>
      <c r="BQ133" s="76"/>
      <c r="BR133" s="76"/>
      <c r="BS133" s="76"/>
      <c r="BT133" s="76"/>
      <c r="BU133" s="76"/>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c r="EO133" s="76"/>
      <c r="EP133" s="76"/>
      <c r="EQ133" s="76"/>
      <c r="ER133" s="76"/>
      <c r="ES133" s="76"/>
      <c r="ET133" s="76"/>
      <c r="EU133" s="76"/>
      <c r="EV133" s="76"/>
      <c r="EW133" s="76"/>
      <c r="EX133" s="76"/>
      <c r="EY133" s="76"/>
      <c r="EZ133" s="76"/>
      <c r="FA133" s="76"/>
      <c r="FB133" s="76"/>
      <c r="FC133" s="76"/>
      <c r="FD133" s="76"/>
      <c r="FE133" s="76"/>
      <c r="FF133" s="76"/>
      <c r="FG133" s="76"/>
      <c r="FH133" s="76"/>
      <c r="FI133" s="76"/>
      <c r="FJ133" s="76"/>
      <c r="FK133" s="76"/>
      <c r="FL133" s="76"/>
      <c r="FM133" s="76"/>
      <c r="FN133" s="76"/>
      <c r="FO133" s="76"/>
      <c r="FP133" s="76"/>
      <c r="FQ133" s="76"/>
      <c r="FR133" s="76"/>
      <c r="FS133" s="76"/>
      <c r="FT133" s="76"/>
      <c r="FU133" s="76"/>
      <c r="FV133" s="76"/>
      <c r="FW133" s="76"/>
      <c r="FX133" s="76"/>
      <c r="FY133" s="76"/>
      <c r="FZ133" s="76"/>
      <c r="GA133" s="76"/>
      <c r="GB133" s="76"/>
      <c r="GC133" s="76"/>
      <c r="GD133" s="76"/>
      <c r="GE133" s="76"/>
      <c r="GF133" s="76"/>
      <c r="GG133" s="76"/>
      <c r="GH133" s="76"/>
      <c r="GI133" s="76"/>
      <c r="GJ133" s="76"/>
      <c r="GK133" s="76"/>
      <c r="GL133" s="76"/>
      <c r="GM133" s="76"/>
      <c r="GN133" s="76"/>
      <c r="GO133" s="76"/>
      <c r="GP133" s="76"/>
      <c r="GQ133" s="76"/>
      <c r="GR133" s="76"/>
      <c r="GS133" s="76"/>
      <c r="GT133" s="76"/>
      <c r="GU133" s="76"/>
      <c r="GV133" s="76"/>
      <c r="GW133" s="76"/>
      <c r="GX133" s="76"/>
      <c r="GY133" s="76"/>
      <c r="GZ133" s="76"/>
      <c r="HA133" s="76"/>
      <c r="HB133" s="76"/>
      <c r="HC133" s="76"/>
      <c r="HD133" s="76"/>
      <c r="HE133" s="76"/>
      <c r="HF133" s="76"/>
      <c r="HG133" s="76"/>
      <c r="HH133" s="76"/>
      <c r="HI133" s="76"/>
      <c r="HJ133" s="76"/>
      <c r="HK133" s="76"/>
      <c r="HL133" s="76"/>
      <c r="HM133" s="76"/>
      <c r="HN133" s="76"/>
      <c r="HO133" s="76"/>
      <c r="HP133" s="76"/>
      <c r="HQ133" s="76"/>
      <c r="HR133" s="76"/>
      <c r="HS133" s="76"/>
      <c r="HT133" s="76"/>
      <c r="HU133" s="76"/>
      <c r="HV133" s="76"/>
      <c r="HW133" s="76"/>
      <c r="HX133" s="76"/>
      <c r="HY133" s="76"/>
      <c r="HZ133" s="76"/>
      <c r="IA133" s="76"/>
      <c r="IB133" s="76"/>
      <c r="IC133" s="76"/>
      <c r="ID133" s="76"/>
      <c r="IE133" s="76"/>
      <c r="IF133" s="76"/>
      <c r="IG133" s="76"/>
      <c r="IH133" s="76"/>
      <c r="II133" s="76"/>
      <c r="IJ133" s="76"/>
      <c r="IK133" s="76"/>
      <c r="IL133" s="76"/>
      <c r="IM133" s="76"/>
      <c r="IN133" s="76"/>
      <c r="IO133" s="76"/>
      <c r="IP133" s="76"/>
      <c r="IQ133" s="76"/>
      <c r="IR133" s="76"/>
      <c r="IS133" s="76"/>
      <c r="IT133" s="76"/>
      <c r="IU133" s="76"/>
      <c r="IV133" s="76"/>
    </row>
    <row r="134" spans="1:256" s="78" customFormat="1" ht="25.5" customHeight="1" x14ac:dyDescent="0.25">
      <c r="A134" s="71" t="s">
        <v>728</v>
      </c>
      <c r="B134" s="72" t="s">
        <v>729</v>
      </c>
      <c r="C134" s="73">
        <v>624934.43999999994</v>
      </c>
      <c r="D134" s="73"/>
      <c r="E134" s="74">
        <f t="shared" si="5"/>
        <v>624934.43999999994</v>
      </c>
      <c r="F134" s="75"/>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7"/>
      <c r="AV134" s="75"/>
      <c r="AW134" s="76"/>
      <c r="AX134" s="76"/>
      <c r="AY134" s="76"/>
      <c r="AZ134" s="76"/>
      <c r="BA134" s="76"/>
      <c r="BB134" s="76"/>
      <c r="BC134" s="76"/>
      <c r="BD134" s="76"/>
      <c r="BE134" s="76"/>
      <c r="BF134" s="76"/>
      <c r="BG134" s="76"/>
      <c r="BH134" s="76"/>
      <c r="BI134" s="76"/>
      <c r="BJ134" s="76"/>
      <c r="BK134" s="76"/>
      <c r="BL134" s="76"/>
      <c r="BM134" s="76"/>
      <c r="BN134" s="76"/>
      <c r="BO134" s="76"/>
      <c r="BP134" s="76"/>
      <c r="BQ134" s="76"/>
      <c r="BR134" s="76"/>
      <c r="BS134" s="76"/>
      <c r="BT134" s="76"/>
      <c r="BU134" s="76"/>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c r="EO134" s="76"/>
      <c r="EP134" s="76"/>
      <c r="EQ134" s="76"/>
      <c r="ER134" s="76"/>
      <c r="ES134" s="76"/>
      <c r="ET134" s="76"/>
      <c r="EU134" s="76"/>
      <c r="EV134" s="76"/>
      <c r="EW134" s="76"/>
      <c r="EX134" s="76"/>
      <c r="EY134" s="76"/>
      <c r="EZ134" s="76"/>
      <c r="FA134" s="76"/>
      <c r="FB134" s="76"/>
      <c r="FC134" s="76"/>
      <c r="FD134" s="76"/>
      <c r="FE134" s="76"/>
      <c r="FF134" s="76"/>
      <c r="FG134" s="76"/>
      <c r="FH134" s="76"/>
      <c r="FI134" s="76"/>
      <c r="FJ134" s="76"/>
      <c r="FK134" s="76"/>
      <c r="FL134" s="76"/>
      <c r="FM134" s="76"/>
      <c r="FN134" s="76"/>
      <c r="FO134" s="76"/>
      <c r="FP134" s="76"/>
      <c r="FQ134" s="76"/>
      <c r="FR134" s="76"/>
      <c r="FS134" s="76"/>
      <c r="FT134" s="76"/>
      <c r="FU134" s="76"/>
      <c r="FV134" s="76"/>
      <c r="FW134" s="76"/>
      <c r="FX134" s="76"/>
      <c r="FY134" s="76"/>
      <c r="FZ134" s="76"/>
      <c r="GA134" s="76"/>
      <c r="GB134" s="76"/>
      <c r="GC134" s="76"/>
      <c r="GD134" s="76"/>
      <c r="GE134" s="76"/>
      <c r="GF134" s="76"/>
      <c r="GG134" s="76"/>
      <c r="GH134" s="76"/>
      <c r="GI134" s="76"/>
      <c r="GJ134" s="76"/>
      <c r="GK134" s="76"/>
      <c r="GL134" s="76"/>
      <c r="GM134" s="76"/>
      <c r="GN134" s="76"/>
      <c r="GO134" s="76"/>
      <c r="GP134" s="76"/>
      <c r="GQ134" s="76"/>
      <c r="GR134" s="76"/>
      <c r="GS134" s="76"/>
      <c r="GT134" s="76"/>
      <c r="GU134" s="76"/>
      <c r="GV134" s="76"/>
      <c r="GW134" s="76"/>
      <c r="GX134" s="76"/>
      <c r="GY134" s="76"/>
      <c r="GZ134" s="76"/>
      <c r="HA134" s="76"/>
      <c r="HB134" s="76"/>
      <c r="HC134" s="76"/>
      <c r="HD134" s="76"/>
      <c r="HE134" s="76"/>
      <c r="HF134" s="76"/>
      <c r="HG134" s="76"/>
      <c r="HH134" s="76"/>
      <c r="HI134" s="76"/>
      <c r="HJ134" s="76"/>
      <c r="HK134" s="76"/>
      <c r="HL134" s="76"/>
      <c r="HM134" s="76"/>
      <c r="HN134" s="76"/>
      <c r="HO134" s="76"/>
      <c r="HP134" s="76"/>
      <c r="HQ134" s="76"/>
      <c r="HR134" s="76"/>
      <c r="HS134" s="76"/>
      <c r="HT134" s="76"/>
      <c r="HU134" s="76"/>
      <c r="HV134" s="76"/>
      <c r="HW134" s="76"/>
      <c r="HX134" s="76"/>
      <c r="HY134" s="76"/>
      <c r="HZ134" s="76"/>
      <c r="IA134" s="76"/>
      <c r="IB134" s="76"/>
      <c r="IC134" s="76"/>
      <c r="ID134" s="76"/>
      <c r="IE134" s="76"/>
      <c r="IF134" s="76"/>
      <c r="IG134" s="76"/>
      <c r="IH134" s="76"/>
      <c r="II134" s="76"/>
      <c r="IJ134" s="76"/>
      <c r="IK134" s="76"/>
      <c r="IL134" s="76"/>
      <c r="IM134" s="76"/>
      <c r="IN134" s="76"/>
      <c r="IO134" s="76"/>
      <c r="IP134" s="76"/>
      <c r="IQ134" s="76"/>
      <c r="IR134" s="76"/>
      <c r="IS134" s="76"/>
      <c r="IT134" s="76"/>
      <c r="IU134" s="76"/>
      <c r="IV134" s="76"/>
    </row>
    <row r="135" spans="1:256" s="78" customFormat="1" ht="25.5" customHeight="1" x14ac:dyDescent="0.2">
      <c r="A135" s="71" t="s">
        <v>730</v>
      </c>
      <c r="B135" s="72" t="s">
        <v>731</v>
      </c>
      <c r="C135" s="73">
        <v>37926368.950000003</v>
      </c>
      <c r="D135" s="73"/>
      <c r="E135" s="134">
        <f t="shared" si="5"/>
        <v>37926368.950000003</v>
      </c>
      <c r="F135" s="75"/>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7"/>
      <c r="AV135" s="75"/>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c r="BT135" s="76"/>
      <c r="BU135" s="76"/>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c r="EO135" s="76"/>
      <c r="EP135" s="76"/>
      <c r="EQ135" s="76"/>
      <c r="ER135" s="76"/>
      <c r="ES135" s="76"/>
      <c r="ET135" s="76"/>
      <c r="EU135" s="76"/>
      <c r="EV135" s="76"/>
      <c r="EW135" s="76"/>
      <c r="EX135" s="76"/>
      <c r="EY135" s="76"/>
      <c r="EZ135" s="76"/>
      <c r="FA135" s="76"/>
      <c r="FB135" s="76"/>
      <c r="FC135" s="76"/>
      <c r="FD135" s="76"/>
      <c r="FE135" s="76"/>
      <c r="FF135" s="76"/>
      <c r="FG135" s="76"/>
      <c r="FH135" s="76"/>
      <c r="FI135" s="76"/>
      <c r="FJ135" s="76"/>
      <c r="FK135" s="76"/>
      <c r="FL135" s="76"/>
      <c r="FM135" s="76"/>
      <c r="FN135" s="76"/>
      <c r="FO135" s="76"/>
      <c r="FP135" s="76"/>
      <c r="FQ135" s="76"/>
      <c r="FR135" s="76"/>
      <c r="FS135" s="76"/>
      <c r="FT135" s="76"/>
      <c r="FU135" s="76"/>
      <c r="FV135" s="76"/>
      <c r="FW135" s="76"/>
      <c r="FX135" s="76"/>
      <c r="FY135" s="76"/>
      <c r="FZ135" s="76"/>
      <c r="GA135" s="76"/>
      <c r="GB135" s="76"/>
      <c r="GC135" s="76"/>
      <c r="GD135" s="76"/>
      <c r="GE135" s="76"/>
      <c r="GF135" s="76"/>
      <c r="GG135" s="76"/>
      <c r="GH135" s="76"/>
      <c r="GI135" s="76"/>
      <c r="GJ135" s="76"/>
      <c r="GK135" s="76"/>
      <c r="GL135" s="76"/>
      <c r="GM135" s="76"/>
      <c r="GN135" s="76"/>
      <c r="GO135" s="76"/>
      <c r="GP135" s="76"/>
      <c r="GQ135" s="76"/>
      <c r="GR135" s="76"/>
      <c r="GS135" s="76"/>
      <c r="GT135" s="76"/>
      <c r="GU135" s="76"/>
      <c r="GV135" s="76"/>
      <c r="GW135" s="76"/>
      <c r="GX135" s="76"/>
      <c r="GY135" s="76"/>
      <c r="GZ135" s="76"/>
      <c r="HA135" s="76"/>
      <c r="HB135" s="76"/>
      <c r="HC135" s="76"/>
      <c r="HD135" s="76"/>
      <c r="HE135" s="76"/>
      <c r="HF135" s="76"/>
      <c r="HG135" s="76"/>
      <c r="HH135" s="76"/>
      <c r="HI135" s="76"/>
      <c r="HJ135" s="76"/>
      <c r="HK135" s="76"/>
      <c r="HL135" s="76"/>
      <c r="HM135" s="76"/>
      <c r="HN135" s="76"/>
      <c r="HO135" s="76"/>
      <c r="HP135" s="76"/>
      <c r="HQ135" s="76"/>
      <c r="HR135" s="76"/>
      <c r="HS135" s="76"/>
      <c r="HT135" s="76"/>
      <c r="HU135" s="76"/>
      <c r="HV135" s="76"/>
      <c r="HW135" s="76"/>
      <c r="HX135" s="76"/>
      <c r="HY135" s="76"/>
      <c r="HZ135" s="76"/>
      <c r="IA135" s="76"/>
      <c r="IB135" s="76"/>
      <c r="IC135" s="76"/>
      <c r="ID135" s="76"/>
      <c r="IE135" s="76"/>
      <c r="IF135" s="76"/>
      <c r="IG135" s="76"/>
      <c r="IH135" s="76"/>
      <c r="II135" s="76"/>
      <c r="IJ135" s="76"/>
      <c r="IK135" s="76"/>
      <c r="IL135" s="76"/>
      <c r="IM135" s="76"/>
      <c r="IN135" s="76"/>
      <c r="IO135" s="76"/>
      <c r="IP135" s="76"/>
      <c r="IQ135" s="76"/>
      <c r="IR135" s="76"/>
      <c r="IS135" s="76"/>
      <c r="IT135" s="76"/>
      <c r="IU135" s="76"/>
      <c r="IV135" s="76"/>
    </row>
    <row r="136" spans="1:256" s="78" customFormat="1" ht="25.5" customHeight="1" x14ac:dyDescent="0.25">
      <c r="A136" s="71" t="s">
        <v>732</v>
      </c>
      <c r="B136" s="72" t="s">
        <v>733</v>
      </c>
      <c r="C136" s="73">
        <v>5733975.0499999998</v>
      </c>
      <c r="D136" s="73"/>
      <c r="E136" s="74">
        <f t="shared" si="5"/>
        <v>5733975.0499999998</v>
      </c>
      <c r="F136" s="75"/>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7"/>
      <c r="AV136" s="75"/>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c r="BT136" s="76"/>
      <c r="BU136" s="76"/>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c r="EO136" s="76"/>
      <c r="EP136" s="76"/>
      <c r="EQ136" s="76"/>
      <c r="ER136" s="76"/>
      <c r="ES136" s="76"/>
      <c r="ET136" s="76"/>
      <c r="EU136" s="76"/>
      <c r="EV136" s="76"/>
      <c r="EW136" s="76"/>
      <c r="EX136" s="76"/>
      <c r="EY136" s="76"/>
      <c r="EZ136" s="76"/>
      <c r="FA136" s="76"/>
      <c r="FB136" s="76"/>
      <c r="FC136" s="76"/>
      <c r="FD136" s="76"/>
      <c r="FE136" s="76"/>
      <c r="FF136" s="76"/>
      <c r="FG136" s="76"/>
      <c r="FH136" s="76"/>
      <c r="FI136" s="76"/>
      <c r="FJ136" s="76"/>
      <c r="FK136" s="76"/>
      <c r="FL136" s="76"/>
      <c r="FM136" s="76"/>
      <c r="FN136" s="76"/>
      <c r="FO136" s="76"/>
      <c r="FP136" s="76"/>
      <c r="FQ136" s="76"/>
      <c r="FR136" s="76"/>
      <c r="FS136" s="76"/>
      <c r="FT136" s="76"/>
      <c r="FU136" s="76"/>
      <c r="FV136" s="76"/>
      <c r="FW136" s="76"/>
      <c r="FX136" s="76"/>
      <c r="FY136" s="76"/>
      <c r="FZ136" s="76"/>
      <c r="GA136" s="76"/>
      <c r="GB136" s="76"/>
      <c r="GC136" s="76"/>
      <c r="GD136" s="76"/>
      <c r="GE136" s="76"/>
      <c r="GF136" s="76"/>
      <c r="GG136" s="76"/>
      <c r="GH136" s="76"/>
      <c r="GI136" s="76"/>
      <c r="GJ136" s="76"/>
      <c r="GK136" s="76"/>
      <c r="GL136" s="76"/>
      <c r="GM136" s="76"/>
      <c r="GN136" s="76"/>
      <c r="GO136" s="76"/>
      <c r="GP136" s="76"/>
      <c r="GQ136" s="76"/>
      <c r="GR136" s="76"/>
      <c r="GS136" s="76"/>
      <c r="GT136" s="76"/>
      <c r="GU136" s="76"/>
      <c r="GV136" s="76"/>
      <c r="GW136" s="76"/>
      <c r="GX136" s="76"/>
      <c r="GY136" s="76"/>
      <c r="GZ136" s="76"/>
      <c r="HA136" s="76"/>
      <c r="HB136" s="76"/>
      <c r="HC136" s="76"/>
      <c r="HD136" s="76"/>
      <c r="HE136" s="76"/>
      <c r="HF136" s="76"/>
      <c r="HG136" s="76"/>
      <c r="HH136" s="76"/>
      <c r="HI136" s="76"/>
      <c r="HJ136" s="76"/>
      <c r="HK136" s="76"/>
      <c r="HL136" s="76"/>
      <c r="HM136" s="76"/>
      <c r="HN136" s="76"/>
      <c r="HO136" s="76"/>
      <c r="HP136" s="76"/>
      <c r="HQ136" s="76"/>
      <c r="HR136" s="76"/>
      <c r="HS136" s="76"/>
      <c r="HT136" s="76"/>
      <c r="HU136" s="76"/>
      <c r="HV136" s="76"/>
      <c r="HW136" s="76"/>
      <c r="HX136" s="76"/>
      <c r="HY136" s="76"/>
      <c r="HZ136" s="76"/>
      <c r="IA136" s="76"/>
      <c r="IB136" s="76"/>
      <c r="IC136" s="76"/>
      <c r="ID136" s="76"/>
      <c r="IE136" s="76"/>
      <c r="IF136" s="76"/>
      <c r="IG136" s="76"/>
      <c r="IH136" s="76"/>
      <c r="II136" s="76"/>
      <c r="IJ136" s="76"/>
      <c r="IK136" s="76"/>
      <c r="IL136" s="76"/>
      <c r="IM136" s="76"/>
      <c r="IN136" s="76"/>
      <c r="IO136" s="76"/>
      <c r="IP136" s="76"/>
      <c r="IQ136" s="76"/>
      <c r="IR136" s="76"/>
      <c r="IS136" s="76"/>
      <c r="IT136" s="76"/>
      <c r="IU136" s="76"/>
      <c r="IV136" s="76"/>
    </row>
    <row r="137" spans="1:256" s="78" customFormat="1" ht="25.5" customHeight="1" x14ac:dyDescent="0.25">
      <c r="A137" s="71" t="s">
        <v>734</v>
      </c>
      <c r="B137" s="72" t="s">
        <v>735</v>
      </c>
      <c r="C137" s="73">
        <v>103934424.78</v>
      </c>
      <c r="D137" s="73">
        <v>37000000</v>
      </c>
      <c r="E137" s="74">
        <f t="shared" si="5"/>
        <v>140934424.78</v>
      </c>
      <c r="F137" s="75"/>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7"/>
      <c r="AV137" s="75"/>
      <c r="AW137" s="76"/>
      <c r="AX137" s="76"/>
      <c r="AY137" s="76"/>
      <c r="AZ137" s="76"/>
      <c r="BA137" s="76"/>
      <c r="BB137" s="76"/>
      <c r="BC137" s="76"/>
      <c r="BD137" s="76"/>
      <c r="BE137" s="76"/>
      <c r="BF137" s="76"/>
      <c r="BG137" s="76"/>
      <c r="BH137" s="76"/>
      <c r="BI137" s="76"/>
      <c r="BJ137" s="76"/>
      <c r="BK137" s="76"/>
      <c r="BL137" s="76"/>
      <c r="BM137" s="76"/>
      <c r="BN137" s="76"/>
      <c r="BO137" s="76"/>
      <c r="BP137" s="76"/>
      <c r="BQ137" s="76"/>
      <c r="BR137" s="76"/>
      <c r="BS137" s="76"/>
      <c r="BT137" s="76"/>
      <c r="BU137" s="76"/>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6"/>
      <c r="CW137" s="76"/>
      <c r="CX137" s="76"/>
      <c r="CY137" s="76"/>
      <c r="CZ137" s="76"/>
      <c r="DA137" s="76"/>
      <c r="DB137" s="76"/>
      <c r="DC137" s="76"/>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c r="EO137" s="76"/>
      <c r="EP137" s="76"/>
      <c r="EQ137" s="76"/>
      <c r="ER137" s="76"/>
      <c r="ES137" s="76"/>
      <c r="ET137" s="76"/>
      <c r="EU137" s="76"/>
      <c r="EV137" s="76"/>
      <c r="EW137" s="76"/>
      <c r="EX137" s="76"/>
      <c r="EY137" s="76"/>
      <c r="EZ137" s="76"/>
      <c r="FA137" s="76"/>
      <c r="FB137" s="76"/>
      <c r="FC137" s="76"/>
      <c r="FD137" s="76"/>
      <c r="FE137" s="76"/>
      <c r="FF137" s="76"/>
      <c r="FG137" s="76"/>
      <c r="FH137" s="76"/>
      <c r="FI137" s="76"/>
      <c r="FJ137" s="76"/>
      <c r="FK137" s="76"/>
      <c r="FL137" s="76"/>
      <c r="FM137" s="76"/>
      <c r="FN137" s="76"/>
      <c r="FO137" s="76"/>
      <c r="FP137" s="76"/>
      <c r="FQ137" s="76"/>
      <c r="FR137" s="76"/>
      <c r="FS137" s="76"/>
      <c r="FT137" s="76"/>
      <c r="FU137" s="76"/>
      <c r="FV137" s="76"/>
      <c r="FW137" s="76"/>
      <c r="FX137" s="76"/>
      <c r="FY137" s="76"/>
      <c r="FZ137" s="76"/>
      <c r="GA137" s="76"/>
      <c r="GB137" s="76"/>
      <c r="GC137" s="76"/>
      <c r="GD137" s="76"/>
      <c r="GE137" s="76"/>
      <c r="GF137" s="76"/>
      <c r="GG137" s="76"/>
      <c r="GH137" s="76"/>
      <c r="GI137" s="76"/>
      <c r="GJ137" s="76"/>
      <c r="GK137" s="76"/>
      <c r="GL137" s="76"/>
      <c r="GM137" s="76"/>
      <c r="GN137" s="76"/>
      <c r="GO137" s="76"/>
      <c r="GP137" s="76"/>
      <c r="GQ137" s="76"/>
      <c r="GR137" s="76"/>
      <c r="GS137" s="76"/>
      <c r="GT137" s="76"/>
      <c r="GU137" s="76"/>
      <c r="GV137" s="76"/>
      <c r="GW137" s="76"/>
      <c r="GX137" s="76"/>
      <c r="GY137" s="76"/>
      <c r="GZ137" s="76"/>
      <c r="HA137" s="76"/>
      <c r="HB137" s="76"/>
      <c r="HC137" s="76"/>
      <c r="HD137" s="76"/>
      <c r="HE137" s="76"/>
      <c r="HF137" s="76"/>
      <c r="HG137" s="76"/>
      <c r="HH137" s="76"/>
      <c r="HI137" s="76"/>
      <c r="HJ137" s="76"/>
      <c r="HK137" s="76"/>
      <c r="HL137" s="76"/>
      <c r="HM137" s="76"/>
      <c r="HN137" s="76"/>
      <c r="HO137" s="76"/>
      <c r="HP137" s="76"/>
      <c r="HQ137" s="76"/>
      <c r="HR137" s="76"/>
      <c r="HS137" s="76"/>
      <c r="HT137" s="76"/>
      <c r="HU137" s="76"/>
      <c r="HV137" s="76"/>
      <c r="HW137" s="76"/>
      <c r="HX137" s="76"/>
      <c r="HY137" s="76"/>
      <c r="HZ137" s="76"/>
      <c r="IA137" s="76"/>
      <c r="IB137" s="76"/>
      <c r="IC137" s="76"/>
      <c r="ID137" s="76"/>
      <c r="IE137" s="76"/>
      <c r="IF137" s="76"/>
      <c r="IG137" s="76"/>
      <c r="IH137" s="76"/>
      <c r="II137" s="76"/>
      <c r="IJ137" s="76"/>
      <c r="IK137" s="76"/>
      <c r="IL137" s="76"/>
      <c r="IM137" s="76"/>
      <c r="IN137" s="76"/>
      <c r="IO137" s="76"/>
      <c r="IP137" s="76"/>
      <c r="IQ137" s="76"/>
      <c r="IR137" s="76"/>
      <c r="IS137" s="76"/>
      <c r="IT137" s="76"/>
      <c r="IU137" s="76"/>
      <c r="IV137" s="76"/>
    </row>
    <row r="138" spans="1:256" s="78" customFormat="1" ht="25.5" customHeight="1" x14ac:dyDescent="0.25">
      <c r="A138" s="71" t="s">
        <v>736</v>
      </c>
      <c r="B138" s="72" t="s">
        <v>737</v>
      </c>
      <c r="C138" s="73">
        <v>10759194.17</v>
      </c>
      <c r="D138" s="73"/>
      <c r="E138" s="74">
        <f t="shared" si="5"/>
        <v>10759194.17</v>
      </c>
      <c r="F138" s="75"/>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7"/>
      <c r="AV138" s="75"/>
      <c r="AW138" s="76"/>
      <c r="AX138" s="76"/>
      <c r="AY138" s="76"/>
      <c r="AZ138" s="76"/>
      <c r="BA138" s="76"/>
      <c r="BB138" s="76"/>
      <c r="BC138" s="76"/>
      <c r="BD138" s="76"/>
      <c r="BE138" s="76"/>
      <c r="BF138" s="76"/>
      <c r="BG138" s="76"/>
      <c r="BH138" s="76"/>
      <c r="BI138" s="76"/>
      <c r="BJ138" s="76"/>
      <c r="BK138" s="76"/>
      <c r="BL138" s="76"/>
      <c r="BM138" s="76"/>
      <c r="BN138" s="76"/>
      <c r="BO138" s="76"/>
      <c r="BP138" s="76"/>
      <c r="BQ138" s="76"/>
      <c r="BR138" s="76"/>
      <c r="BS138" s="76"/>
      <c r="BT138" s="76"/>
      <c r="BU138" s="76"/>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6"/>
      <c r="CW138" s="76"/>
      <c r="CX138" s="76"/>
      <c r="CY138" s="76"/>
      <c r="CZ138" s="76"/>
      <c r="DA138" s="76"/>
      <c r="DB138" s="76"/>
      <c r="DC138" s="76"/>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76"/>
      <c r="EF138" s="76"/>
      <c r="EG138" s="76"/>
      <c r="EH138" s="76"/>
      <c r="EI138" s="76"/>
      <c r="EJ138" s="76"/>
      <c r="EK138" s="76"/>
      <c r="EL138" s="76"/>
      <c r="EM138" s="76"/>
      <c r="EN138" s="76"/>
      <c r="EO138" s="76"/>
      <c r="EP138" s="76"/>
      <c r="EQ138" s="76"/>
      <c r="ER138" s="76"/>
      <c r="ES138" s="76"/>
      <c r="ET138" s="76"/>
      <c r="EU138" s="76"/>
      <c r="EV138" s="76"/>
      <c r="EW138" s="76"/>
      <c r="EX138" s="76"/>
      <c r="EY138" s="76"/>
      <c r="EZ138" s="76"/>
      <c r="FA138" s="76"/>
      <c r="FB138" s="76"/>
      <c r="FC138" s="76"/>
      <c r="FD138" s="76"/>
      <c r="FE138" s="76"/>
      <c r="FF138" s="76"/>
      <c r="FG138" s="76"/>
      <c r="FH138" s="76"/>
      <c r="FI138" s="76"/>
      <c r="FJ138" s="76"/>
      <c r="FK138" s="76"/>
      <c r="FL138" s="76"/>
      <c r="FM138" s="76"/>
      <c r="FN138" s="76"/>
      <c r="FO138" s="76"/>
      <c r="FP138" s="76"/>
      <c r="FQ138" s="76"/>
      <c r="FR138" s="76"/>
      <c r="FS138" s="76"/>
      <c r="FT138" s="76"/>
      <c r="FU138" s="76"/>
      <c r="FV138" s="76"/>
      <c r="FW138" s="76"/>
      <c r="FX138" s="76"/>
      <c r="FY138" s="76"/>
      <c r="FZ138" s="76"/>
      <c r="GA138" s="76"/>
      <c r="GB138" s="76"/>
      <c r="GC138" s="76"/>
      <c r="GD138" s="76"/>
      <c r="GE138" s="76"/>
      <c r="GF138" s="76"/>
      <c r="GG138" s="76"/>
      <c r="GH138" s="76"/>
      <c r="GI138" s="76"/>
      <c r="GJ138" s="76"/>
      <c r="GK138" s="76"/>
      <c r="GL138" s="76"/>
      <c r="GM138" s="76"/>
      <c r="GN138" s="76"/>
      <c r="GO138" s="76"/>
      <c r="GP138" s="76"/>
      <c r="GQ138" s="76"/>
      <c r="GR138" s="76"/>
      <c r="GS138" s="76"/>
      <c r="GT138" s="76"/>
      <c r="GU138" s="76"/>
      <c r="GV138" s="76"/>
      <c r="GW138" s="76"/>
      <c r="GX138" s="76"/>
      <c r="GY138" s="76"/>
      <c r="GZ138" s="76"/>
      <c r="HA138" s="76"/>
      <c r="HB138" s="76"/>
      <c r="HC138" s="76"/>
      <c r="HD138" s="76"/>
      <c r="HE138" s="76"/>
      <c r="HF138" s="76"/>
      <c r="HG138" s="76"/>
      <c r="HH138" s="76"/>
      <c r="HI138" s="76"/>
      <c r="HJ138" s="76"/>
      <c r="HK138" s="76"/>
      <c r="HL138" s="76"/>
      <c r="HM138" s="76"/>
      <c r="HN138" s="76"/>
      <c r="HO138" s="76"/>
      <c r="HP138" s="76"/>
      <c r="HQ138" s="76"/>
      <c r="HR138" s="76"/>
      <c r="HS138" s="76"/>
      <c r="HT138" s="76"/>
      <c r="HU138" s="76"/>
      <c r="HV138" s="76"/>
      <c r="HW138" s="76"/>
      <c r="HX138" s="76"/>
      <c r="HY138" s="76"/>
      <c r="HZ138" s="76"/>
      <c r="IA138" s="76"/>
      <c r="IB138" s="76"/>
      <c r="IC138" s="76"/>
      <c r="ID138" s="76"/>
      <c r="IE138" s="76"/>
      <c r="IF138" s="76"/>
      <c r="IG138" s="76"/>
      <c r="IH138" s="76"/>
      <c r="II138" s="76"/>
      <c r="IJ138" s="76"/>
      <c r="IK138" s="76"/>
      <c r="IL138" s="76"/>
      <c r="IM138" s="76"/>
      <c r="IN138" s="76"/>
      <c r="IO138" s="76"/>
      <c r="IP138" s="76"/>
      <c r="IQ138" s="76"/>
      <c r="IR138" s="76"/>
      <c r="IS138" s="76"/>
      <c r="IT138" s="76"/>
      <c r="IU138" s="76"/>
      <c r="IV138" s="76"/>
    </row>
    <row r="139" spans="1:256" s="78" customFormat="1" ht="25.5" customHeight="1" x14ac:dyDescent="0.25">
      <c r="A139" s="71" t="s">
        <v>738</v>
      </c>
      <c r="B139" s="72" t="s">
        <v>739</v>
      </c>
      <c r="C139" s="73">
        <v>55964.82</v>
      </c>
      <c r="D139" s="73"/>
      <c r="E139" s="74">
        <f t="shared" si="5"/>
        <v>55964.82</v>
      </c>
      <c r="F139" s="75"/>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7"/>
      <c r="AV139" s="75"/>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c r="DE139" s="76"/>
      <c r="DF139" s="76"/>
      <c r="DG139" s="76"/>
      <c r="DH139" s="76"/>
      <c r="DI139" s="76"/>
      <c r="DJ139" s="76"/>
      <c r="DK139" s="76"/>
      <c r="DL139" s="76"/>
      <c r="DM139" s="76"/>
      <c r="DN139" s="76"/>
      <c r="DO139" s="76"/>
      <c r="DP139" s="76"/>
      <c r="DQ139" s="76"/>
      <c r="DR139" s="76"/>
      <c r="DS139" s="76"/>
      <c r="DT139" s="76"/>
      <c r="DU139" s="76"/>
      <c r="DV139" s="76"/>
      <c r="DW139" s="76"/>
      <c r="DX139" s="76"/>
      <c r="DY139" s="76"/>
      <c r="DZ139" s="76"/>
      <c r="EA139" s="76"/>
      <c r="EB139" s="76"/>
      <c r="EC139" s="76"/>
      <c r="ED139" s="76"/>
      <c r="EE139" s="76"/>
      <c r="EF139" s="76"/>
      <c r="EG139" s="76"/>
      <c r="EH139" s="76"/>
      <c r="EI139" s="76"/>
      <c r="EJ139" s="76"/>
      <c r="EK139" s="76"/>
      <c r="EL139" s="76"/>
      <c r="EM139" s="76"/>
      <c r="EN139" s="76"/>
      <c r="EO139" s="76"/>
      <c r="EP139" s="76"/>
      <c r="EQ139" s="76"/>
      <c r="ER139" s="76"/>
      <c r="ES139" s="76"/>
      <c r="ET139" s="76"/>
      <c r="EU139" s="76"/>
      <c r="EV139" s="76"/>
      <c r="EW139" s="76"/>
      <c r="EX139" s="76"/>
      <c r="EY139" s="76"/>
      <c r="EZ139" s="76"/>
      <c r="FA139" s="76"/>
      <c r="FB139" s="76"/>
      <c r="FC139" s="76"/>
      <c r="FD139" s="76"/>
      <c r="FE139" s="76"/>
      <c r="FF139" s="76"/>
      <c r="FG139" s="76"/>
      <c r="FH139" s="76"/>
      <c r="FI139" s="76"/>
      <c r="FJ139" s="76"/>
      <c r="FK139" s="76"/>
      <c r="FL139" s="76"/>
      <c r="FM139" s="76"/>
      <c r="FN139" s="76"/>
      <c r="FO139" s="76"/>
      <c r="FP139" s="76"/>
      <c r="FQ139" s="76"/>
      <c r="FR139" s="76"/>
      <c r="FS139" s="76"/>
      <c r="FT139" s="76"/>
      <c r="FU139" s="76"/>
      <c r="FV139" s="76"/>
      <c r="FW139" s="76"/>
      <c r="FX139" s="76"/>
      <c r="FY139" s="76"/>
      <c r="FZ139" s="76"/>
      <c r="GA139" s="76"/>
      <c r="GB139" s="76"/>
      <c r="GC139" s="76"/>
      <c r="GD139" s="76"/>
      <c r="GE139" s="76"/>
      <c r="GF139" s="76"/>
      <c r="GG139" s="76"/>
      <c r="GH139" s="76"/>
      <c r="GI139" s="76"/>
      <c r="GJ139" s="76"/>
      <c r="GK139" s="76"/>
      <c r="GL139" s="76"/>
      <c r="GM139" s="76"/>
      <c r="GN139" s="76"/>
      <c r="GO139" s="76"/>
      <c r="GP139" s="76"/>
      <c r="GQ139" s="76"/>
      <c r="GR139" s="76"/>
      <c r="GS139" s="76"/>
      <c r="GT139" s="76"/>
      <c r="GU139" s="76"/>
      <c r="GV139" s="76"/>
      <c r="GW139" s="76"/>
      <c r="GX139" s="76"/>
      <c r="GY139" s="76"/>
      <c r="GZ139" s="76"/>
      <c r="HA139" s="76"/>
      <c r="HB139" s="76"/>
      <c r="HC139" s="76"/>
      <c r="HD139" s="76"/>
      <c r="HE139" s="76"/>
      <c r="HF139" s="76"/>
      <c r="HG139" s="76"/>
      <c r="HH139" s="76"/>
      <c r="HI139" s="76"/>
      <c r="HJ139" s="76"/>
      <c r="HK139" s="76"/>
      <c r="HL139" s="76"/>
      <c r="HM139" s="76"/>
      <c r="HN139" s="76"/>
      <c r="HO139" s="76"/>
      <c r="HP139" s="76"/>
      <c r="HQ139" s="76"/>
      <c r="HR139" s="76"/>
      <c r="HS139" s="76"/>
      <c r="HT139" s="76"/>
      <c r="HU139" s="76"/>
      <c r="HV139" s="76"/>
      <c r="HW139" s="76"/>
      <c r="HX139" s="76"/>
      <c r="HY139" s="76"/>
      <c r="HZ139" s="76"/>
      <c r="IA139" s="76"/>
      <c r="IB139" s="76"/>
      <c r="IC139" s="76"/>
      <c r="ID139" s="76"/>
      <c r="IE139" s="76"/>
      <c r="IF139" s="76"/>
      <c r="IG139" s="76"/>
      <c r="IH139" s="76"/>
      <c r="II139" s="76"/>
      <c r="IJ139" s="76"/>
      <c r="IK139" s="76"/>
      <c r="IL139" s="76"/>
      <c r="IM139" s="76"/>
      <c r="IN139" s="76"/>
      <c r="IO139" s="76"/>
      <c r="IP139" s="76"/>
      <c r="IQ139" s="76"/>
      <c r="IR139" s="76"/>
      <c r="IS139" s="76"/>
      <c r="IT139" s="76"/>
      <c r="IU139" s="76"/>
      <c r="IV139" s="76"/>
    </row>
    <row r="140" spans="1:256" s="137" customFormat="1" ht="25.5" customHeight="1" x14ac:dyDescent="0.25">
      <c r="A140" s="60" t="s">
        <v>740</v>
      </c>
      <c r="B140" s="84" t="s">
        <v>741</v>
      </c>
      <c r="C140" s="69">
        <f>SUM(C141:C148)</f>
        <v>2163462</v>
      </c>
      <c r="D140" s="69">
        <f>SUM(D141:D148)</f>
        <v>0</v>
      </c>
      <c r="E140" s="70">
        <f>+D140+C140</f>
        <v>2163462</v>
      </c>
      <c r="F140" s="136"/>
      <c r="AU140" s="138"/>
      <c r="AV140" s="136"/>
    </row>
    <row r="141" spans="1:256" s="78" customFormat="1" ht="25.5" customHeight="1" x14ac:dyDescent="0.25">
      <c r="A141" s="71" t="s">
        <v>742</v>
      </c>
      <c r="B141" s="72" t="s">
        <v>743</v>
      </c>
      <c r="C141" s="73">
        <v>234052</v>
      </c>
      <c r="D141" s="73"/>
      <c r="E141" s="74">
        <f t="shared" ref="E141:E148" si="6">C141+D141</f>
        <v>234052</v>
      </c>
      <c r="F141" s="75"/>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7"/>
      <c r="AV141" s="75"/>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c r="EC141" s="76"/>
      <c r="ED141" s="76"/>
      <c r="EE141" s="76"/>
      <c r="EF141" s="76"/>
      <c r="EG141" s="76"/>
      <c r="EH141" s="76"/>
      <c r="EI141" s="76"/>
      <c r="EJ141" s="76"/>
      <c r="EK141" s="76"/>
      <c r="EL141" s="76"/>
      <c r="EM141" s="76"/>
      <c r="EN141" s="76"/>
      <c r="EO141" s="76"/>
      <c r="EP141" s="76"/>
      <c r="EQ141" s="76"/>
      <c r="ER141" s="76"/>
      <c r="ES141" s="76"/>
      <c r="ET141" s="76"/>
      <c r="EU141" s="76"/>
      <c r="EV141" s="76"/>
      <c r="EW141" s="76"/>
      <c r="EX141" s="76"/>
      <c r="EY141" s="76"/>
      <c r="EZ141" s="76"/>
      <c r="FA141" s="76"/>
      <c r="FB141" s="76"/>
      <c r="FC141" s="76"/>
      <c r="FD141" s="76"/>
      <c r="FE141" s="76"/>
      <c r="FF141" s="76"/>
      <c r="FG141" s="76"/>
      <c r="FH141" s="76"/>
      <c r="FI141" s="76"/>
      <c r="FJ141" s="76"/>
      <c r="FK141" s="76"/>
      <c r="FL141" s="76"/>
      <c r="FM141" s="76"/>
      <c r="FN141" s="76"/>
      <c r="FO141" s="76"/>
      <c r="FP141" s="76"/>
      <c r="FQ141" s="76"/>
      <c r="FR141" s="76"/>
      <c r="FS141" s="76"/>
      <c r="FT141" s="76"/>
      <c r="FU141" s="76"/>
      <c r="FV141" s="76"/>
      <c r="FW141" s="76"/>
      <c r="FX141" s="76"/>
      <c r="FY141" s="76"/>
      <c r="FZ141" s="76"/>
      <c r="GA141" s="76"/>
      <c r="GB141" s="76"/>
      <c r="GC141" s="76"/>
      <c r="GD141" s="76"/>
      <c r="GE141" s="76"/>
      <c r="GF141" s="76"/>
      <c r="GG141" s="76"/>
      <c r="GH141" s="76"/>
      <c r="GI141" s="76"/>
      <c r="GJ141" s="76"/>
      <c r="GK141" s="76"/>
      <c r="GL141" s="76"/>
      <c r="GM141" s="76"/>
      <c r="GN141" s="76"/>
      <c r="GO141" s="76"/>
      <c r="GP141" s="76"/>
      <c r="GQ141" s="76"/>
      <c r="GR141" s="76"/>
      <c r="GS141" s="76"/>
      <c r="GT141" s="76"/>
      <c r="GU141" s="76"/>
      <c r="GV141" s="76"/>
      <c r="GW141" s="76"/>
      <c r="GX141" s="76"/>
      <c r="GY141" s="76"/>
      <c r="GZ141" s="76"/>
      <c r="HA141" s="76"/>
      <c r="HB141" s="76"/>
      <c r="HC141" s="76"/>
      <c r="HD141" s="76"/>
      <c r="HE141" s="76"/>
      <c r="HF141" s="76"/>
      <c r="HG141" s="76"/>
      <c r="HH141" s="76"/>
      <c r="HI141" s="76"/>
      <c r="HJ141" s="76"/>
      <c r="HK141" s="76"/>
      <c r="HL141" s="76"/>
      <c r="HM141" s="76"/>
      <c r="HN141" s="76"/>
      <c r="HO141" s="76"/>
      <c r="HP141" s="76"/>
      <c r="HQ141" s="76"/>
      <c r="HR141" s="76"/>
      <c r="HS141" s="76"/>
      <c r="HT141" s="76"/>
      <c r="HU141" s="76"/>
      <c r="HV141" s="76"/>
      <c r="HW141" s="76"/>
      <c r="HX141" s="76"/>
      <c r="HY141" s="76"/>
      <c r="HZ141" s="76"/>
      <c r="IA141" s="76"/>
      <c r="IB141" s="76"/>
      <c r="IC141" s="76"/>
      <c r="ID141" s="76"/>
      <c r="IE141" s="76"/>
      <c r="IF141" s="76"/>
      <c r="IG141" s="76"/>
      <c r="IH141" s="76"/>
      <c r="II141" s="76"/>
      <c r="IJ141" s="76"/>
      <c r="IK141" s="76"/>
      <c r="IL141" s="76"/>
      <c r="IM141" s="76"/>
      <c r="IN141" s="76"/>
      <c r="IO141" s="76"/>
      <c r="IP141" s="76"/>
      <c r="IQ141" s="76"/>
      <c r="IR141" s="76"/>
      <c r="IS141" s="76"/>
      <c r="IT141" s="76"/>
      <c r="IU141" s="76"/>
      <c r="IV141" s="76"/>
    </row>
    <row r="142" spans="1:256" s="78" customFormat="1" ht="25.5" customHeight="1" x14ac:dyDescent="0.25">
      <c r="A142" s="71" t="s">
        <v>744</v>
      </c>
      <c r="B142" s="72" t="s">
        <v>745</v>
      </c>
      <c r="C142" s="109">
        <v>0</v>
      </c>
      <c r="D142" s="109"/>
      <c r="E142" s="74">
        <f t="shared" si="6"/>
        <v>0</v>
      </c>
      <c r="F142" s="75"/>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7"/>
      <c r="AV142" s="75"/>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76"/>
      <c r="BU142" s="76"/>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c r="EC142" s="76"/>
      <c r="ED142" s="76"/>
      <c r="EE142" s="76"/>
      <c r="EF142" s="76"/>
      <c r="EG142" s="76"/>
      <c r="EH142" s="76"/>
      <c r="EI142" s="76"/>
      <c r="EJ142" s="76"/>
      <c r="EK142" s="76"/>
      <c r="EL142" s="76"/>
      <c r="EM142" s="76"/>
      <c r="EN142" s="76"/>
      <c r="EO142" s="76"/>
      <c r="EP142" s="76"/>
      <c r="EQ142" s="76"/>
      <c r="ER142" s="76"/>
      <c r="ES142" s="76"/>
      <c r="ET142" s="76"/>
      <c r="EU142" s="76"/>
      <c r="EV142" s="76"/>
      <c r="EW142" s="76"/>
      <c r="EX142" s="76"/>
      <c r="EY142" s="76"/>
      <c r="EZ142" s="76"/>
      <c r="FA142" s="76"/>
      <c r="FB142" s="76"/>
      <c r="FC142" s="76"/>
      <c r="FD142" s="76"/>
      <c r="FE142" s="76"/>
      <c r="FF142" s="76"/>
      <c r="FG142" s="76"/>
      <c r="FH142" s="76"/>
      <c r="FI142" s="76"/>
      <c r="FJ142" s="76"/>
      <c r="FK142" s="76"/>
      <c r="FL142" s="76"/>
      <c r="FM142" s="76"/>
      <c r="FN142" s="76"/>
      <c r="FO142" s="76"/>
      <c r="FP142" s="76"/>
      <c r="FQ142" s="76"/>
      <c r="FR142" s="76"/>
      <c r="FS142" s="76"/>
      <c r="FT142" s="76"/>
      <c r="FU142" s="76"/>
      <c r="FV142" s="76"/>
      <c r="FW142" s="76"/>
      <c r="FX142" s="76"/>
      <c r="FY142" s="76"/>
      <c r="FZ142" s="76"/>
      <c r="GA142" s="76"/>
      <c r="GB142" s="76"/>
      <c r="GC142" s="76"/>
      <c r="GD142" s="76"/>
      <c r="GE142" s="76"/>
      <c r="GF142" s="76"/>
      <c r="GG142" s="76"/>
      <c r="GH142" s="76"/>
      <c r="GI142" s="76"/>
      <c r="GJ142" s="76"/>
      <c r="GK142" s="76"/>
      <c r="GL142" s="76"/>
      <c r="GM142" s="76"/>
      <c r="GN142" s="76"/>
      <c r="GO142" s="76"/>
      <c r="GP142" s="76"/>
      <c r="GQ142" s="76"/>
      <c r="GR142" s="76"/>
      <c r="GS142" s="76"/>
      <c r="GT142" s="76"/>
      <c r="GU142" s="76"/>
      <c r="GV142" s="76"/>
      <c r="GW142" s="76"/>
      <c r="GX142" s="76"/>
      <c r="GY142" s="76"/>
      <c r="GZ142" s="76"/>
      <c r="HA142" s="76"/>
      <c r="HB142" s="76"/>
      <c r="HC142" s="76"/>
      <c r="HD142" s="76"/>
      <c r="HE142" s="76"/>
      <c r="HF142" s="76"/>
      <c r="HG142" s="76"/>
      <c r="HH142" s="76"/>
      <c r="HI142" s="76"/>
      <c r="HJ142" s="76"/>
      <c r="HK142" s="76"/>
      <c r="HL142" s="76"/>
      <c r="HM142" s="76"/>
      <c r="HN142" s="76"/>
      <c r="HO142" s="76"/>
      <c r="HP142" s="76"/>
      <c r="HQ142" s="76"/>
      <c r="HR142" s="76"/>
      <c r="HS142" s="76"/>
      <c r="HT142" s="76"/>
      <c r="HU142" s="76"/>
      <c r="HV142" s="76"/>
      <c r="HW142" s="76"/>
      <c r="HX142" s="76"/>
      <c r="HY142" s="76"/>
      <c r="HZ142" s="76"/>
      <c r="IA142" s="76"/>
      <c r="IB142" s="76"/>
      <c r="IC142" s="76"/>
      <c r="ID142" s="76"/>
      <c r="IE142" s="76"/>
      <c r="IF142" s="76"/>
      <c r="IG142" s="76"/>
      <c r="IH142" s="76"/>
      <c r="II142" s="76"/>
      <c r="IJ142" s="76"/>
      <c r="IK142" s="76"/>
      <c r="IL142" s="76"/>
      <c r="IM142" s="76"/>
      <c r="IN142" s="76"/>
      <c r="IO142" s="76"/>
      <c r="IP142" s="76"/>
      <c r="IQ142" s="76"/>
      <c r="IR142" s="76"/>
      <c r="IS142" s="76"/>
      <c r="IT142" s="76"/>
      <c r="IU142" s="76"/>
      <c r="IV142" s="76"/>
    </row>
    <row r="143" spans="1:256" s="78" customFormat="1" ht="25.5" customHeight="1" x14ac:dyDescent="0.25">
      <c r="A143" s="71" t="s">
        <v>746</v>
      </c>
      <c r="B143" s="72" t="s">
        <v>747</v>
      </c>
      <c r="C143" s="109">
        <v>0</v>
      </c>
      <c r="D143" s="109"/>
      <c r="E143" s="74">
        <f t="shared" si="6"/>
        <v>0</v>
      </c>
      <c r="F143" s="75"/>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7"/>
      <c r="AV143" s="75"/>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c r="EO143" s="76"/>
      <c r="EP143" s="76"/>
      <c r="EQ143" s="76"/>
      <c r="ER143" s="76"/>
      <c r="ES143" s="76"/>
      <c r="ET143" s="76"/>
      <c r="EU143" s="76"/>
      <c r="EV143" s="76"/>
      <c r="EW143" s="76"/>
      <c r="EX143" s="76"/>
      <c r="EY143" s="76"/>
      <c r="EZ143" s="76"/>
      <c r="FA143" s="76"/>
      <c r="FB143" s="76"/>
      <c r="FC143" s="76"/>
      <c r="FD143" s="76"/>
      <c r="FE143" s="76"/>
      <c r="FF143" s="76"/>
      <c r="FG143" s="76"/>
      <c r="FH143" s="76"/>
      <c r="FI143" s="76"/>
      <c r="FJ143" s="76"/>
      <c r="FK143" s="76"/>
      <c r="FL143" s="76"/>
      <c r="FM143" s="76"/>
      <c r="FN143" s="76"/>
      <c r="FO143" s="76"/>
      <c r="FP143" s="76"/>
      <c r="FQ143" s="76"/>
      <c r="FR143" s="76"/>
      <c r="FS143" s="76"/>
      <c r="FT143" s="76"/>
      <c r="FU143" s="76"/>
      <c r="FV143" s="76"/>
      <c r="FW143" s="76"/>
      <c r="FX143" s="76"/>
      <c r="FY143" s="76"/>
      <c r="FZ143" s="76"/>
      <c r="GA143" s="76"/>
      <c r="GB143" s="76"/>
      <c r="GC143" s="76"/>
      <c r="GD143" s="76"/>
      <c r="GE143" s="76"/>
      <c r="GF143" s="76"/>
      <c r="GG143" s="76"/>
      <c r="GH143" s="76"/>
      <c r="GI143" s="76"/>
      <c r="GJ143" s="76"/>
      <c r="GK143" s="76"/>
      <c r="GL143" s="76"/>
      <c r="GM143" s="76"/>
      <c r="GN143" s="76"/>
      <c r="GO143" s="76"/>
      <c r="GP143" s="76"/>
      <c r="GQ143" s="76"/>
      <c r="GR143" s="76"/>
      <c r="GS143" s="76"/>
      <c r="GT143" s="76"/>
      <c r="GU143" s="76"/>
      <c r="GV143" s="76"/>
      <c r="GW143" s="76"/>
      <c r="GX143" s="76"/>
      <c r="GY143" s="76"/>
      <c r="GZ143" s="76"/>
      <c r="HA143" s="76"/>
      <c r="HB143" s="76"/>
      <c r="HC143" s="76"/>
      <c r="HD143" s="76"/>
      <c r="HE143" s="76"/>
      <c r="HF143" s="76"/>
      <c r="HG143" s="76"/>
      <c r="HH143" s="76"/>
      <c r="HI143" s="76"/>
      <c r="HJ143" s="76"/>
      <c r="HK143" s="76"/>
      <c r="HL143" s="76"/>
      <c r="HM143" s="76"/>
      <c r="HN143" s="76"/>
      <c r="HO143" s="76"/>
      <c r="HP143" s="76"/>
      <c r="HQ143" s="76"/>
      <c r="HR143" s="76"/>
      <c r="HS143" s="76"/>
      <c r="HT143" s="76"/>
      <c r="HU143" s="76"/>
      <c r="HV143" s="76"/>
      <c r="HW143" s="76"/>
      <c r="HX143" s="76"/>
      <c r="HY143" s="76"/>
      <c r="HZ143" s="76"/>
      <c r="IA143" s="76"/>
      <c r="IB143" s="76"/>
      <c r="IC143" s="76"/>
      <c r="ID143" s="76"/>
      <c r="IE143" s="76"/>
      <c r="IF143" s="76"/>
      <c r="IG143" s="76"/>
      <c r="IH143" s="76"/>
      <c r="II143" s="76"/>
      <c r="IJ143" s="76"/>
      <c r="IK143" s="76"/>
      <c r="IL143" s="76"/>
      <c r="IM143" s="76"/>
      <c r="IN143" s="76"/>
      <c r="IO143" s="76"/>
      <c r="IP143" s="76"/>
      <c r="IQ143" s="76"/>
      <c r="IR143" s="76"/>
      <c r="IS143" s="76"/>
      <c r="IT143" s="76"/>
      <c r="IU143" s="76"/>
      <c r="IV143" s="76"/>
    </row>
    <row r="144" spans="1:256" s="78" customFormat="1" ht="25.5" customHeight="1" x14ac:dyDescent="0.25">
      <c r="A144" s="71" t="s">
        <v>748</v>
      </c>
      <c r="B144" s="72" t="s">
        <v>749</v>
      </c>
      <c r="C144" s="109">
        <v>0</v>
      </c>
      <c r="D144" s="109"/>
      <c r="E144" s="74">
        <f t="shared" si="6"/>
        <v>0</v>
      </c>
      <c r="F144" s="75"/>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7"/>
      <c r="AV144" s="75"/>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BU144" s="76"/>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c r="ED144" s="76"/>
      <c r="EE144" s="76"/>
      <c r="EF144" s="76"/>
      <c r="EG144" s="76"/>
      <c r="EH144" s="76"/>
      <c r="EI144" s="76"/>
      <c r="EJ144" s="76"/>
      <c r="EK144" s="76"/>
      <c r="EL144" s="76"/>
      <c r="EM144" s="76"/>
      <c r="EN144" s="76"/>
      <c r="EO144" s="76"/>
      <c r="EP144" s="76"/>
      <c r="EQ144" s="76"/>
      <c r="ER144" s="76"/>
      <c r="ES144" s="76"/>
      <c r="ET144" s="76"/>
      <c r="EU144" s="76"/>
      <c r="EV144" s="76"/>
      <c r="EW144" s="76"/>
      <c r="EX144" s="76"/>
      <c r="EY144" s="76"/>
      <c r="EZ144" s="76"/>
      <c r="FA144" s="76"/>
      <c r="FB144" s="76"/>
      <c r="FC144" s="76"/>
      <c r="FD144" s="76"/>
      <c r="FE144" s="76"/>
      <c r="FF144" s="76"/>
      <c r="FG144" s="76"/>
      <c r="FH144" s="76"/>
      <c r="FI144" s="76"/>
      <c r="FJ144" s="76"/>
      <c r="FK144" s="76"/>
      <c r="FL144" s="76"/>
      <c r="FM144" s="76"/>
      <c r="FN144" s="76"/>
      <c r="FO144" s="76"/>
      <c r="FP144" s="76"/>
      <c r="FQ144" s="76"/>
      <c r="FR144" s="76"/>
      <c r="FS144" s="76"/>
      <c r="FT144" s="76"/>
      <c r="FU144" s="76"/>
      <c r="FV144" s="76"/>
      <c r="FW144" s="76"/>
      <c r="FX144" s="76"/>
      <c r="FY144" s="76"/>
      <c r="FZ144" s="76"/>
      <c r="GA144" s="76"/>
      <c r="GB144" s="76"/>
      <c r="GC144" s="76"/>
      <c r="GD144" s="76"/>
      <c r="GE144" s="76"/>
      <c r="GF144" s="76"/>
      <c r="GG144" s="76"/>
      <c r="GH144" s="76"/>
      <c r="GI144" s="76"/>
      <c r="GJ144" s="76"/>
      <c r="GK144" s="76"/>
      <c r="GL144" s="76"/>
      <c r="GM144" s="76"/>
      <c r="GN144" s="76"/>
      <c r="GO144" s="76"/>
      <c r="GP144" s="76"/>
      <c r="GQ144" s="76"/>
      <c r="GR144" s="76"/>
      <c r="GS144" s="76"/>
      <c r="GT144" s="76"/>
      <c r="GU144" s="76"/>
      <c r="GV144" s="76"/>
      <c r="GW144" s="76"/>
      <c r="GX144" s="76"/>
      <c r="GY144" s="76"/>
      <c r="GZ144" s="76"/>
      <c r="HA144" s="76"/>
      <c r="HB144" s="76"/>
      <c r="HC144" s="76"/>
      <c r="HD144" s="76"/>
      <c r="HE144" s="76"/>
      <c r="HF144" s="76"/>
      <c r="HG144" s="76"/>
      <c r="HH144" s="76"/>
      <c r="HI144" s="76"/>
      <c r="HJ144" s="76"/>
      <c r="HK144" s="76"/>
      <c r="HL144" s="76"/>
      <c r="HM144" s="76"/>
      <c r="HN144" s="76"/>
      <c r="HO144" s="76"/>
      <c r="HP144" s="76"/>
      <c r="HQ144" s="76"/>
      <c r="HR144" s="76"/>
      <c r="HS144" s="76"/>
      <c r="HT144" s="76"/>
      <c r="HU144" s="76"/>
      <c r="HV144" s="76"/>
      <c r="HW144" s="76"/>
      <c r="HX144" s="76"/>
      <c r="HY144" s="76"/>
      <c r="HZ144" s="76"/>
      <c r="IA144" s="76"/>
      <c r="IB144" s="76"/>
      <c r="IC144" s="76"/>
      <c r="ID144" s="76"/>
      <c r="IE144" s="76"/>
      <c r="IF144" s="76"/>
      <c r="IG144" s="76"/>
      <c r="IH144" s="76"/>
      <c r="II144" s="76"/>
      <c r="IJ144" s="76"/>
      <c r="IK144" s="76"/>
      <c r="IL144" s="76"/>
      <c r="IM144" s="76"/>
      <c r="IN144" s="76"/>
      <c r="IO144" s="76"/>
      <c r="IP144" s="76"/>
      <c r="IQ144" s="76"/>
      <c r="IR144" s="76"/>
      <c r="IS144" s="76"/>
      <c r="IT144" s="76"/>
      <c r="IU144" s="76"/>
      <c r="IV144" s="76"/>
    </row>
    <row r="145" spans="1:256" s="78" customFormat="1" ht="25.5" customHeight="1" x14ac:dyDescent="0.25">
      <c r="A145" s="71" t="s">
        <v>750</v>
      </c>
      <c r="B145" s="72" t="s">
        <v>751</v>
      </c>
      <c r="C145" s="109">
        <v>0</v>
      </c>
      <c r="D145" s="109"/>
      <c r="E145" s="74">
        <f t="shared" si="6"/>
        <v>0</v>
      </c>
      <c r="F145" s="75"/>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7"/>
      <c r="AV145" s="75"/>
      <c r="AW145" s="76"/>
      <c r="AX145" s="76"/>
      <c r="AY145" s="76"/>
      <c r="AZ145" s="76"/>
      <c r="BA145" s="76"/>
      <c r="BB145" s="76"/>
      <c r="BC145" s="76"/>
      <c r="BD145" s="76"/>
      <c r="BE145" s="76"/>
      <c r="BF145" s="76"/>
      <c r="BG145" s="76"/>
      <c r="BH145" s="76"/>
      <c r="BI145" s="76"/>
      <c r="BJ145" s="76"/>
      <c r="BK145" s="76"/>
      <c r="BL145" s="76"/>
      <c r="BM145" s="76"/>
      <c r="BN145" s="76"/>
      <c r="BO145" s="76"/>
      <c r="BP145" s="76"/>
      <c r="BQ145" s="76"/>
      <c r="BR145" s="76"/>
      <c r="BS145" s="76"/>
      <c r="BT145" s="76"/>
      <c r="BU145" s="76"/>
      <c r="BV145" s="76"/>
      <c r="BW145" s="76"/>
      <c r="BX145" s="76"/>
      <c r="BY145" s="76"/>
      <c r="BZ145" s="76"/>
      <c r="CA145" s="76"/>
      <c r="CB145" s="76"/>
      <c r="CC145" s="76"/>
      <c r="CD145" s="76"/>
      <c r="CE145" s="76"/>
      <c r="CF145" s="76"/>
      <c r="CG145" s="76"/>
      <c r="CH145" s="76"/>
      <c r="CI145" s="76"/>
      <c r="CJ145" s="76"/>
      <c r="CK145" s="76"/>
      <c r="CL145" s="76"/>
      <c r="CM145" s="76"/>
      <c r="CN145" s="76"/>
      <c r="CO145" s="76"/>
      <c r="CP145" s="76"/>
      <c r="CQ145" s="76"/>
      <c r="CR145" s="76"/>
      <c r="CS145" s="76"/>
      <c r="CT145" s="76"/>
      <c r="CU145" s="76"/>
      <c r="CV145" s="76"/>
      <c r="CW145" s="76"/>
      <c r="CX145" s="76"/>
      <c r="CY145" s="76"/>
      <c r="CZ145" s="76"/>
      <c r="DA145" s="76"/>
      <c r="DB145" s="76"/>
      <c r="DC145" s="76"/>
      <c r="DD145" s="76"/>
      <c r="DE145" s="76"/>
      <c r="DF145" s="76"/>
      <c r="DG145" s="76"/>
      <c r="DH145" s="76"/>
      <c r="DI145" s="76"/>
      <c r="DJ145" s="76"/>
      <c r="DK145" s="76"/>
      <c r="DL145" s="76"/>
      <c r="DM145" s="76"/>
      <c r="DN145" s="76"/>
      <c r="DO145" s="76"/>
      <c r="DP145" s="76"/>
      <c r="DQ145" s="76"/>
      <c r="DR145" s="76"/>
      <c r="DS145" s="76"/>
      <c r="DT145" s="76"/>
      <c r="DU145" s="76"/>
      <c r="DV145" s="76"/>
      <c r="DW145" s="76"/>
      <c r="DX145" s="76"/>
      <c r="DY145" s="76"/>
      <c r="DZ145" s="76"/>
      <c r="EA145" s="76"/>
      <c r="EB145" s="76"/>
      <c r="EC145" s="76"/>
      <c r="ED145" s="76"/>
      <c r="EE145" s="76"/>
      <c r="EF145" s="76"/>
      <c r="EG145" s="76"/>
      <c r="EH145" s="76"/>
      <c r="EI145" s="76"/>
      <c r="EJ145" s="76"/>
      <c r="EK145" s="76"/>
      <c r="EL145" s="76"/>
      <c r="EM145" s="76"/>
      <c r="EN145" s="76"/>
      <c r="EO145" s="76"/>
      <c r="EP145" s="76"/>
      <c r="EQ145" s="76"/>
      <c r="ER145" s="76"/>
      <c r="ES145" s="76"/>
      <c r="ET145" s="76"/>
      <c r="EU145" s="76"/>
      <c r="EV145" s="76"/>
      <c r="EW145" s="76"/>
      <c r="EX145" s="76"/>
      <c r="EY145" s="76"/>
      <c r="EZ145" s="76"/>
      <c r="FA145" s="76"/>
      <c r="FB145" s="76"/>
      <c r="FC145" s="76"/>
      <c r="FD145" s="76"/>
      <c r="FE145" s="76"/>
      <c r="FF145" s="76"/>
      <c r="FG145" s="76"/>
      <c r="FH145" s="76"/>
      <c r="FI145" s="76"/>
      <c r="FJ145" s="76"/>
      <c r="FK145" s="76"/>
      <c r="FL145" s="76"/>
      <c r="FM145" s="76"/>
      <c r="FN145" s="76"/>
      <c r="FO145" s="76"/>
      <c r="FP145" s="76"/>
      <c r="FQ145" s="76"/>
      <c r="FR145" s="76"/>
      <c r="FS145" s="76"/>
      <c r="FT145" s="76"/>
      <c r="FU145" s="76"/>
      <c r="FV145" s="76"/>
      <c r="FW145" s="76"/>
      <c r="FX145" s="76"/>
      <c r="FY145" s="76"/>
      <c r="FZ145" s="76"/>
      <c r="GA145" s="76"/>
      <c r="GB145" s="76"/>
      <c r="GC145" s="76"/>
      <c r="GD145" s="76"/>
      <c r="GE145" s="76"/>
      <c r="GF145" s="76"/>
      <c r="GG145" s="76"/>
      <c r="GH145" s="76"/>
      <c r="GI145" s="76"/>
      <c r="GJ145" s="76"/>
      <c r="GK145" s="76"/>
      <c r="GL145" s="76"/>
      <c r="GM145" s="76"/>
      <c r="GN145" s="76"/>
      <c r="GO145" s="76"/>
      <c r="GP145" s="76"/>
      <c r="GQ145" s="76"/>
      <c r="GR145" s="76"/>
      <c r="GS145" s="76"/>
      <c r="GT145" s="76"/>
      <c r="GU145" s="76"/>
      <c r="GV145" s="76"/>
      <c r="GW145" s="76"/>
      <c r="GX145" s="76"/>
      <c r="GY145" s="76"/>
      <c r="GZ145" s="76"/>
      <c r="HA145" s="76"/>
      <c r="HB145" s="76"/>
      <c r="HC145" s="76"/>
      <c r="HD145" s="76"/>
      <c r="HE145" s="76"/>
      <c r="HF145" s="76"/>
      <c r="HG145" s="76"/>
      <c r="HH145" s="76"/>
      <c r="HI145" s="76"/>
      <c r="HJ145" s="76"/>
      <c r="HK145" s="76"/>
      <c r="HL145" s="76"/>
      <c r="HM145" s="76"/>
      <c r="HN145" s="76"/>
      <c r="HO145" s="76"/>
      <c r="HP145" s="76"/>
      <c r="HQ145" s="76"/>
      <c r="HR145" s="76"/>
      <c r="HS145" s="76"/>
      <c r="HT145" s="76"/>
      <c r="HU145" s="76"/>
      <c r="HV145" s="76"/>
      <c r="HW145" s="76"/>
      <c r="HX145" s="76"/>
      <c r="HY145" s="76"/>
      <c r="HZ145" s="76"/>
      <c r="IA145" s="76"/>
      <c r="IB145" s="76"/>
      <c r="IC145" s="76"/>
      <c r="ID145" s="76"/>
      <c r="IE145" s="76"/>
      <c r="IF145" s="76"/>
      <c r="IG145" s="76"/>
      <c r="IH145" s="76"/>
      <c r="II145" s="76"/>
      <c r="IJ145" s="76"/>
      <c r="IK145" s="76"/>
      <c r="IL145" s="76"/>
      <c r="IM145" s="76"/>
      <c r="IN145" s="76"/>
      <c r="IO145" s="76"/>
      <c r="IP145" s="76"/>
      <c r="IQ145" s="76"/>
      <c r="IR145" s="76"/>
      <c r="IS145" s="76"/>
      <c r="IT145" s="76"/>
      <c r="IU145" s="76"/>
      <c r="IV145" s="76"/>
    </row>
    <row r="146" spans="1:256" s="78" customFormat="1" ht="25.5" customHeight="1" x14ac:dyDescent="0.25">
      <c r="A146" s="71" t="s">
        <v>752</v>
      </c>
      <c r="B146" s="72" t="s">
        <v>753</v>
      </c>
      <c r="C146" s="73">
        <v>1926110</v>
      </c>
      <c r="D146" s="73"/>
      <c r="E146" s="74">
        <f t="shared" si="6"/>
        <v>1926110</v>
      </c>
      <c r="F146" s="75"/>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7"/>
      <c r="AV146" s="75"/>
      <c r="AW146" s="76"/>
      <c r="AX146" s="76"/>
      <c r="AY146" s="76"/>
      <c r="AZ146" s="76"/>
      <c r="BA146" s="76"/>
      <c r="BB146" s="76"/>
      <c r="BC146" s="76"/>
      <c r="BD146" s="76"/>
      <c r="BE146" s="76"/>
      <c r="BF146" s="76"/>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CZ146" s="76"/>
      <c r="DA146" s="76"/>
      <c r="DB146" s="76"/>
      <c r="DC146" s="76"/>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c r="EO146" s="76"/>
      <c r="EP146" s="76"/>
      <c r="EQ146" s="76"/>
      <c r="ER146" s="76"/>
      <c r="ES146" s="76"/>
      <c r="ET146" s="76"/>
      <c r="EU146" s="76"/>
      <c r="EV146" s="76"/>
      <c r="EW146" s="76"/>
      <c r="EX146" s="76"/>
      <c r="EY146" s="76"/>
      <c r="EZ146" s="76"/>
      <c r="FA146" s="76"/>
      <c r="FB146" s="76"/>
      <c r="FC146" s="76"/>
      <c r="FD146" s="76"/>
      <c r="FE146" s="76"/>
      <c r="FF146" s="76"/>
      <c r="FG146" s="76"/>
      <c r="FH146" s="76"/>
      <c r="FI146" s="76"/>
      <c r="FJ146" s="76"/>
      <c r="FK146" s="76"/>
      <c r="FL146" s="76"/>
      <c r="FM146" s="76"/>
      <c r="FN146" s="76"/>
      <c r="FO146" s="76"/>
      <c r="FP146" s="76"/>
      <c r="FQ146" s="76"/>
      <c r="FR146" s="76"/>
      <c r="FS146" s="76"/>
      <c r="FT146" s="76"/>
      <c r="FU146" s="76"/>
      <c r="FV146" s="76"/>
      <c r="FW146" s="76"/>
      <c r="FX146" s="76"/>
      <c r="FY146" s="76"/>
      <c r="FZ146" s="76"/>
      <c r="GA146" s="76"/>
      <c r="GB146" s="76"/>
      <c r="GC146" s="76"/>
      <c r="GD146" s="76"/>
      <c r="GE146" s="76"/>
      <c r="GF146" s="76"/>
      <c r="GG146" s="76"/>
      <c r="GH146" s="76"/>
      <c r="GI146" s="76"/>
      <c r="GJ146" s="76"/>
      <c r="GK146" s="76"/>
      <c r="GL146" s="76"/>
      <c r="GM146" s="76"/>
      <c r="GN146" s="76"/>
      <c r="GO146" s="76"/>
      <c r="GP146" s="76"/>
      <c r="GQ146" s="76"/>
      <c r="GR146" s="76"/>
      <c r="GS146" s="76"/>
      <c r="GT146" s="76"/>
      <c r="GU146" s="76"/>
      <c r="GV146" s="76"/>
      <c r="GW146" s="76"/>
      <c r="GX146" s="76"/>
      <c r="GY146" s="76"/>
      <c r="GZ146" s="76"/>
      <c r="HA146" s="76"/>
      <c r="HB146" s="76"/>
      <c r="HC146" s="76"/>
      <c r="HD146" s="76"/>
      <c r="HE146" s="76"/>
      <c r="HF146" s="76"/>
      <c r="HG146" s="76"/>
      <c r="HH146" s="76"/>
      <c r="HI146" s="76"/>
      <c r="HJ146" s="76"/>
      <c r="HK146" s="76"/>
      <c r="HL146" s="76"/>
      <c r="HM146" s="76"/>
      <c r="HN146" s="76"/>
      <c r="HO146" s="76"/>
      <c r="HP146" s="76"/>
      <c r="HQ146" s="76"/>
      <c r="HR146" s="76"/>
      <c r="HS146" s="76"/>
      <c r="HT146" s="76"/>
      <c r="HU146" s="76"/>
      <c r="HV146" s="76"/>
      <c r="HW146" s="76"/>
      <c r="HX146" s="76"/>
      <c r="HY146" s="76"/>
      <c r="HZ146" s="76"/>
      <c r="IA146" s="76"/>
      <c r="IB146" s="76"/>
      <c r="IC146" s="76"/>
      <c r="ID146" s="76"/>
      <c r="IE146" s="76"/>
      <c r="IF146" s="76"/>
      <c r="IG146" s="76"/>
      <c r="IH146" s="76"/>
      <c r="II146" s="76"/>
      <c r="IJ146" s="76"/>
      <c r="IK146" s="76"/>
      <c r="IL146" s="76"/>
      <c r="IM146" s="76"/>
      <c r="IN146" s="76"/>
      <c r="IO146" s="76"/>
      <c r="IP146" s="76"/>
      <c r="IQ146" s="76"/>
      <c r="IR146" s="76"/>
      <c r="IS146" s="76"/>
      <c r="IT146" s="76"/>
      <c r="IU146" s="76"/>
      <c r="IV146" s="76"/>
    </row>
    <row r="147" spans="1:256" s="78" customFormat="1" ht="25.5" customHeight="1" x14ac:dyDescent="0.25">
      <c r="A147" s="71" t="s">
        <v>754</v>
      </c>
      <c r="B147" s="72" t="s">
        <v>755</v>
      </c>
      <c r="C147" s="109">
        <v>0</v>
      </c>
      <c r="D147" s="109"/>
      <c r="E147" s="74">
        <f t="shared" si="6"/>
        <v>0</v>
      </c>
      <c r="F147" s="75"/>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7"/>
      <c r="AV147" s="75"/>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c r="EO147" s="76"/>
      <c r="EP147" s="76"/>
      <c r="EQ147" s="76"/>
      <c r="ER147" s="76"/>
      <c r="ES147" s="76"/>
      <c r="ET147" s="76"/>
      <c r="EU147" s="76"/>
      <c r="EV147" s="76"/>
      <c r="EW147" s="76"/>
      <c r="EX147" s="76"/>
      <c r="EY147" s="76"/>
      <c r="EZ147" s="76"/>
      <c r="FA147" s="76"/>
      <c r="FB147" s="76"/>
      <c r="FC147" s="76"/>
      <c r="FD147" s="76"/>
      <c r="FE147" s="76"/>
      <c r="FF147" s="76"/>
      <c r="FG147" s="76"/>
      <c r="FH147" s="76"/>
      <c r="FI147" s="76"/>
      <c r="FJ147" s="76"/>
      <c r="FK147" s="76"/>
      <c r="FL147" s="76"/>
      <c r="FM147" s="76"/>
      <c r="FN147" s="76"/>
      <c r="FO147" s="76"/>
      <c r="FP147" s="76"/>
      <c r="FQ147" s="76"/>
      <c r="FR147" s="76"/>
      <c r="FS147" s="76"/>
      <c r="FT147" s="76"/>
      <c r="FU147" s="76"/>
      <c r="FV147" s="76"/>
      <c r="FW147" s="76"/>
      <c r="FX147" s="76"/>
      <c r="FY147" s="76"/>
      <c r="FZ147" s="76"/>
      <c r="GA147" s="76"/>
      <c r="GB147" s="76"/>
      <c r="GC147" s="76"/>
      <c r="GD147" s="76"/>
      <c r="GE147" s="76"/>
      <c r="GF147" s="76"/>
      <c r="GG147" s="76"/>
      <c r="GH147" s="76"/>
      <c r="GI147" s="76"/>
      <c r="GJ147" s="76"/>
      <c r="GK147" s="76"/>
      <c r="GL147" s="76"/>
      <c r="GM147" s="76"/>
      <c r="GN147" s="76"/>
      <c r="GO147" s="76"/>
      <c r="GP147" s="76"/>
      <c r="GQ147" s="76"/>
      <c r="GR147" s="76"/>
      <c r="GS147" s="76"/>
      <c r="GT147" s="76"/>
      <c r="GU147" s="76"/>
      <c r="GV147" s="76"/>
      <c r="GW147" s="76"/>
      <c r="GX147" s="76"/>
      <c r="GY147" s="76"/>
      <c r="GZ147" s="76"/>
      <c r="HA147" s="76"/>
      <c r="HB147" s="76"/>
      <c r="HC147" s="76"/>
      <c r="HD147" s="76"/>
      <c r="HE147" s="76"/>
      <c r="HF147" s="76"/>
      <c r="HG147" s="76"/>
      <c r="HH147" s="76"/>
      <c r="HI147" s="76"/>
      <c r="HJ147" s="76"/>
      <c r="HK147" s="76"/>
      <c r="HL147" s="76"/>
      <c r="HM147" s="76"/>
      <c r="HN147" s="76"/>
      <c r="HO147" s="76"/>
      <c r="HP147" s="76"/>
      <c r="HQ147" s="76"/>
      <c r="HR147" s="76"/>
      <c r="HS147" s="76"/>
      <c r="HT147" s="76"/>
      <c r="HU147" s="76"/>
      <c r="HV147" s="76"/>
      <c r="HW147" s="76"/>
      <c r="HX147" s="76"/>
      <c r="HY147" s="76"/>
      <c r="HZ147" s="76"/>
      <c r="IA147" s="76"/>
      <c r="IB147" s="76"/>
      <c r="IC147" s="76"/>
      <c r="ID147" s="76"/>
      <c r="IE147" s="76"/>
      <c r="IF147" s="76"/>
      <c r="IG147" s="76"/>
      <c r="IH147" s="76"/>
      <c r="II147" s="76"/>
      <c r="IJ147" s="76"/>
      <c r="IK147" s="76"/>
      <c r="IL147" s="76"/>
      <c r="IM147" s="76"/>
      <c r="IN147" s="76"/>
      <c r="IO147" s="76"/>
      <c r="IP147" s="76"/>
      <c r="IQ147" s="76"/>
      <c r="IR147" s="76"/>
      <c r="IS147" s="76"/>
      <c r="IT147" s="76"/>
      <c r="IU147" s="76"/>
      <c r="IV147" s="76"/>
    </row>
    <row r="148" spans="1:256" s="78" customFormat="1" ht="25.5" customHeight="1" x14ac:dyDescent="0.25">
      <c r="A148" s="71" t="s">
        <v>756</v>
      </c>
      <c r="B148" s="72" t="s">
        <v>757</v>
      </c>
      <c r="C148" s="73">
        <v>3300</v>
      </c>
      <c r="D148" s="73"/>
      <c r="E148" s="74">
        <f t="shared" si="6"/>
        <v>3300</v>
      </c>
      <c r="F148" s="75"/>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7"/>
      <c r="AV148" s="75"/>
      <c r="AW148" s="76"/>
      <c r="AX148" s="76"/>
      <c r="AY148" s="76"/>
      <c r="AZ148" s="76"/>
      <c r="BA148" s="76"/>
      <c r="BB148" s="76"/>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CZ148" s="76"/>
      <c r="DA148" s="76"/>
      <c r="DB148" s="76"/>
      <c r="DC148" s="76"/>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c r="EO148" s="76"/>
      <c r="EP148" s="76"/>
      <c r="EQ148" s="76"/>
      <c r="ER148" s="76"/>
      <c r="ES148" s="76"/>
      <c r="ET148" s="76"/>
      <c r="EU148" s="76"/>
      <c r="EV148" s="76"/>
      <c r="EW148" s="76"/>
      <c r="EX148" s="76"/>
      <c r="EY148" s="76"/>
      <c r="EZ148" s="76"/>
      <c r="FA148" s="76"/>
      <c r="FB148" s="76"/>
      <c r="FC148" s="76"/>
      <c r="FD148" s="76"/>
      <c r="FE148" s="76"/>
      <c r="FF148" s="76"/>
      <c r="FG148" s="76"/>
      <c r="FH148" s="76"/>
      <c r="FI148" s="76"/>
      <c r="FJ148" s="76"/>
      <c r="FK148" s="76"/>
      <c r="FL148" s="76"/>
      <c r="FM148" s="76"/>
      <c r="FN148" s="76"/>
      <c r="FO148" s="76"/>
      <c r="FP148" s="76"/>
      <c r="FQ148" s="76"/>
      <c r="FR148" s="76"/>
      <c r="FS148" s="76"/>
      <c r="FT148" s="76"/>
      <c r="FU148" s="76"/>
      <c r="FV148" s="76"/>
      <c r="FW148" s="76"/>
      <c r="FX148" s="76"/>
      <c r="FY148" s="76"/>
      <c r="FZ148" s="76"/>
      <c r="GA148" s="76"/>
      <c r="GB148" s="76"/>
      <c r="GC148" s="76"/>
      <c r="GD148" s="76"/>
      <c r="GE148" s="76"/>
      <c r="GF148" s="76"/>
      <c r="GG148" s="76"/>
      <c r="GH148" s="76"/>
      <c r="GI148" s="76"/>
      <c r="GJ148" s="76"/>
      <c r="GK148" s="76"/>
      <c r="GL148" s="76"/>
      <c r="GM148" s="76"/>
      <c r="GN148" s="76"/>
      <c r="GO148" s="76"/>
      <c r="GP148" s="76"/>
      <c r="GQ148" s="76"/>
      <c r="GR148" s="76"/>
      <c r="GS148" s="76"/>
      <c r="GT148" s="76"/>
      <c r="GU148" s="76"/>
      <c r="GV148" s="76"/>
      <c r="GW148" s="76"/>
      <c r="GX148" s="76"/>
      <c r="GY148" s="76"/>
      <c r="GZ148" s="76"/>
      <c r="HA148" s="76"/>
      <c r="HB148" s="76"/>
      <c r="HC148" s="76"/>
      <c r="HD148" s="76"/>
      <c r="HE148" s="76"/>
      <c r="HF148" s="76"/>
      <c r="HG148" s="76"/>
      <c r="HH148" s="76"/>
      <c r="HI148" s="76"/>
      <c r="HJ148" s="76"/>
      <c r="HK148" s="76"/>
      <c r="HL148" s="76"/>
      <c r="HM148" s="76"/>
      <c r="HN148" s="76"/>
      <c r="HO148" s="76"/>
      <c r="HP148" s="76"/>
      <c r="HQ148" s="76"/>
      <c r="HR148" s="76"/>
      <c r="HS148" s="76"/>
      <c r="HT148" s="76"/>
      <c r="HU148" s="76"/>
      <c r="HV148" s="76"/>
      <c r="HW148" s="76"/>
      <c r="HX148" s="76"/>
      <c r="HY148" s="76"/>
      <c r="HZ148" s="76"/>
      <c r="IA148" s="76"/>
      <c r="IB148" s="76"/>
      <c r="IC148" s="76"/>
      <c r="ID148" s="76"/>
      <c r="IE148" s="76"/>
      <c r="IF148" s="76"/>
      <c r="IG148" s="76"/>
      <c r="IH148" s="76"/>
      <c r="II148" s="76"/>
      <c r="IJ148" s="76"/>
      <c r="IK148" s="76"/>
      <c r="IL148" s="76"/>
      <c r="IM148" s="76"/>
      <c r="IN148" s="76"/>
      <c r="IO148" s="76"/>
      <c r="IP148" s="76"/>
      <c r="IQ148" s="76"/>
      <c r="IR148" s="76"/>
      <c r="IS148" s="76"/>
      <c r="IT148" s="76"/>
      <c r="IU148" s="76"/>
      <c r="IV148" s="76"/>
    </row>
    <row r="149" spans="1:256" s="78" customFormat="1" ht="25.5" customHeight="1" x14ac:dyDescent="0.25">
      <c r="A149" s="60" t="s">
        <v>758</v>
      </c>
      <c r="B149" s="84" t="s">
        <v>759</v>
      </c>
      <c r="C149" s="69">
        <f>SUM(C150:C152)</f>
        <v>580010</v>
      </c>
      <c r="D149" s="69">
        <f>SUM(D150:D152)</f>
        <v>0</v>
      </c>
      <c r="E149" s="70">
        <f>+D149+C149</f>
        <v>580010</v>
      </c>
      <c r="F149" s="75"/>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7"/>
      <c r="AV149" s="75"/>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c r="DO149" s="76"/>
      <c r="DP149" s="76"/>
      <c r="DQ149" s="76"/>
      <c r="DR149" s="76"/>
      <c r="DS149" s="76"/>
      <c r="DT149" s="76"/>
      <c r="DU149" s="76"/>
      <c r="DV149" s="76"/>
      <c r="DW149" s="76"/>
      <c r="DX149" s="76"/>
      <c r="DY149" s="76"/>
      <c r="DZ149" s="76"/>
      <c r="EA149" s="76"/>
      <c r="EB149" s="76"/>
      <c r="EC149" s="76"/>
      <c r="ED149" s="76"/>
      <c r="EE149" s="76"/>
      <c r="EF149" s="76"/>
      <c r="EG149" s="76"/>
      <c r="EH149" s="76"/>
      <c r="EI149" s="76"/>
      <c r="EJ149" s="76"/>
      <c r="EK149" s="76"/>
      <c r="EL149" s="76"/>
      <c r="EM149" s="76"/>
      <c r="EN149" s="76"/>
      <c r="EO149" s="76"/>
      <c r="EP149" s="76"/>
      <c r="EQ149" s="76"/>
      <c r="ER149" s="76"/>
      <c r="ES149" s="76"/>
      <c r="ET149" s="76"/>
      <c r="EU149" s="76"/>
      <c r="EV149" s="76"/>
      <c r="EW149" s="76"/>
      <c r="EX149" s="76"/>
      <c r="EY149" s="76"/>
      <c r="EZ149" s="76"/>
      <c r="FA149" s="76"/>
      <c r="FB149" s="76"/>
      <c r="FC149" s="76"/>
      <c r="FD149" s="76"/>
      <c r="FE149" s="76"/>
      <c r="FF149" s="76"/>
      <c r="FG149" s="76"/>
      <c r="FH149" s="76"/>
      <c r="FI149" s="76"/>
      <c r="FJ149" s="76"/>
      <c r="FK149" s="76"/>
      <c r="FL149" s="76"/>
      <c r="FM149" s="76"/>
      <c r="FN149" s="76"/>
      <c r="FO149" s="76"/>
      <c r="FP149" s="76"/>
      <c r="FQ149" s="76"/>
      <c r="FR149" s="76"/>
      <c r="FS149" s="76"/>
      <c r="FT149" s="76"/>
      <c r="FU149" s="76"/>
      <c r="FV149" s="76"/>
      <c r="FW149" s="76"/>
      <c r="FX149" s="76"/>
      <c r="FY149" s="76"/>
      <c r="FZ149" s="76"/>
      <c r="GA149" s="76"/>
      <c r="GB149" s="76"/>
      <c r="GC149" s="76"/>
      <c r="GD149" s="76"/>
      <c r="GE149" s="76"/>
      <c r="GF149" s="76"/>
      <c r="GG149" s="76"/>
      <c r="GH149" s="76"/>
      <c r="GI149" s="76"/>
      <c r="GJ149" s="76"/>
      <c r="GK149" s="76"/>
      <c r="GL149" s="76"/>
      <c r="GM149" s="76"/>
      <c r="GN149" s="76"/>
      <c r="GO149" s="76"/>
      <c r="GP149" s="76"/>
      <c r="GQ149" s="76"/>
      <c r="GR149" s="76"/>
      <c r="GS149" s="76"/>
      <c r="GT149" s="76"/>
      <c r="GU149" s="76"/>
      <c r="GV149" s="76"/>
      <c r="GW149" s="76"/>
      <c r="GX149" s="76"/>
      <c r="GY149" s="76"/>
      <c r="GZ149" s="76"/>
      <c r="HA149" s="76"/>
      <c r="HB149" s="76"/>
      <c r="HC149" s="76"/>
      <c r="HD149" s="76"/>
      <c r="HE149" s="76"/>
      <c r="HF149" s="76"/>
      <c r="HG149" s="76"/>
      <c r="HH149" s="76"/>
      <c r="HI149" s="76"/>
      <c r="HJ149" s="76"/>
      <c r="HK149" s="76"/>
      <c r="HL149" s="76"/>
      <c r="HM149" s="76"/>
      <c r="HN149" s="76"/>
      <c r="HO149" s="76"/>
      <c r="HP149" s="76"/>
      <c r="HQ149" s="76"/>
      <c r="HR149" s="76"/>
      <c r="HS149" s="76"/>
      <c r="HT149" s="76"/>
      <c r="HU149" s="76"/>
      <c r="HV149" s="76"/>
      <c r="HW149" s="76"/>
      <c r="HX149" s="76"/>
      <c r="HY149" s="76"/>
      <c r="HZ149" s="76"/>
      <c r="IA149" s="76"/>
      <c r="IB149" s="76"/>
      <c r="IC149" s="76"/>
      <c r="ID149" s="76"/>
      <c r="IE149" s="76"/>
      <c r="IF149" s="76"/>
      <c r="IG149" s="76"/>
      <c r="IH149" s="76"/>
      <c r="II149" s="76"/>
      <c r="IJ149" s="76"/>
      <c r="IK149" s="76"/>
      <c r="IL149" s="76"/>
      <c r="IM149" s="76"/>
      <c r="IN149" s="76"/>
      <c r="IO149" s="76"/>
      <c r="IP149" s="76"/>
      <c r="IQ149" s="76"/>
      <c r="IR149" s="76"/>
      <c r="IS149" s="76"/>
      <c r="IT149" s="76"/>
      <c r="IU149" s="76"/>
      <c r="IV149" s="76"/>
    </row>
    <row r="150" spans="1:256" s="78" customFormat="1" ht="25.5" customHeight="1" x14ac:dyDescent="0.25">
      <c r="A150" s="71" t="s">
        <v>760</v>
      </c>
      <c r="B150" s="72" t="s">
        <v>761</v>
      </c>
      <c r="C150" s="73">
        <v>297571</v>
      </c>
      <c r="D150" s="73"/>
      <c r="E150" s="74">
        <f>C150+D150</f>
        <v>297571</v>
      </c>
      <c r="F150" s="75"/>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7"/>
      <c r="AV150" s="75"/>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c r="EO150" s="76"/>
      <c r="EP150" s="76"/>
      <c r="EQ150" s="76"/>
      <c r="ER150" s="76"/>
      <c r="ES150" s="76"/>
      <c r="ET150" s="76"/>
      <c r="EU150" s="76"/>
      <c r="EV150" s="76"/>
      <c r="EW150" s="76"/>
      <c r="EX150" s="76"/>
      <c r="EY150" s="76"/>
      <c r="EZ150" s="76"/>
      <c r="FA150" s="76"/>
      <c r="FB150" s="76"/>
      <c r="FC150" s="76"/>
      <c r="FD150" s="76"/>
      <c r="FE150" s="76"/>
      <c r="FF150" s="76"/>
      <c r="FG150" s="76"/>
      <c r="FH150" s="76"/>
      <c r="FI150" s="76"/>
      <c r="FJ150" s="76"/>
      <c r="FK150" s="76"/>
      <c r="FL150" s="76"/>
      <c r="FM150" s="76"/>
      <c r="FN150" s="76"/>
      <c r="FO150" s="76"/>
      <c r="FP150" s="76"/>
      <c r="FQ150" s="76"/>
      <c r="FR150" s="76"/>
      <c r="FS150" s="76"/>
      <c r="FT150" s="76"/>
      <c r="FU150" s="76"/>
      <c r="FV150" s="76"/>
      <c r="FW150" s="76"/>
      <c r="FX150" s="76"/>
      <c r="FY150" s="76"/>
      <c r="FZ150" s="76"/>
      <c r="GA150" s="76"/>
      <c r="GB150" s="76"/>
      <c r="GC150" s="76"/>
      <c r="GD150" s="76"/>
      <c r="GE150" s="76"/>
      <c r="GF150" s="76"/>
      <c r="GG150" s="76"/>
      <c r="GH150" s="76"/>
      <c r="GI150" s="76"/>
      <c r="GJ150" s="76"/>
      <c r="GK150" s="76"/>
      <c r="GL150" s="76"/>
      <c r="GM150" s="76"/>
      <c r="GN150" s="76"/>
      <c r="GO150" s="76"/>
      <c r="GP150" s="76"/>
      <c r="GQ150" s="76"/>
      <c r="GR150" s="76"/>
      <c r="GS150" s="76"/>
      <c r="GT150" s="76"/>
      <c r="GU150" s="76"/>
      <c r="GV150" s="76"/>
      <c r="GW150" s="76"/>
      <c r="GX150" s="76"/>
      <c r="GY150" s="76"/>
      <c r="GZ150" s="76"/>
      <c r="HA150" s="76"/>
      <c r="HB150" s="76"/>
      <c r="HC150" s="76"/>
      <c r="HD150" s="76"/>
      <c r="HE150" s="76"/>
      <c r="HF150" s="76"/>
      <c r="HG150" s="76"/>
      <c r="HH150" s="76"/>
      <c r="HI150" s="76"/>
      <c r="HJ150" s="76"/>
      <c r="HK150" s="76"/>
      <c r="HL150" s="76"/>
      <c r="HM150" s="76"/>
      <c r="HN150" s="76"/>
      <c r="HO150" s="76"/>
      <c r="HP150" s="76"/>
      <c r="HQ150" s="76"/>
      <c r="HR150" s="76"/>
      <c r="HS150" s="76"/>
      <c r="HT150" s="76"/>
      <c r="HU150" s="76"/>
      <c r="HV150" s="76"/>
      <c r="HW150" s="76"/>
      <c r="HX150" s="76"/>
      <c r="HY150" s="76"/>
      <c r="HZ150" s="76"/>
      <c r="IA150" s="76"/>
      <c r="IB150" s="76"/>
      <c r="IC150" s="76"/>
      <c r="ID150" s="76"/>
      <c r="IE150" s="76"/>
      <c r="IF150" s="76"/>
      <c r="IG150" s="76"/>
      <c r="IH150" s="76"/>
      <c r="II150" s="76"/>
      <c r="IJ150" s="76"/>
      <c r="IK150" s="76"/>
      <c r="IL150" s="76"/>
      <c r="IM150" s="76"/>
      <c r="IN150" s="76"/>
      <c r="IO150" s="76"/>
      <c r="IP150" s="76"/>
      <c r="IQ150" s="76"/>
      <c r="IR150" s="76"/>
      <c r="IS150" s="76"/>
      <c r="IT150" s="76"/>
      <c r="IU150" s="76"/>
      <c r="IV150" s="76"/>
    </row>
    <row r="151" spans="1:256" s="78" customFormat="1" ht="25.5" customHeight="1" x14ac:dyDescent="0.25">
      <c r="A151" s="71" t="s">
        <v>762</v>
      </c>
      <c r="B151" s="72" t="s">
        <v>763</v>
      </c>
      <c r="C151" s="73">
        <v>231092</v>
      </c>
      <c r="D151" s="73"/>
      <c r="E151" s="74">
        <f>C151+D151</f>
        <v>231092</v>
      </c>
      <c r="F151" s="75"/>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7"/>
      <c r="AV151" s="75"/>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c r="EO151" s="76"/>
      <c r="EP151" s="76"/>
      <c r="EQ151" s="76"/>
      <c r="ER151" s="76"/>
      <c r="ES151" s="76"/>
      <c r="ET151" s="76"/>
      <c r="EU151" s="76"/>
      <c r="EV151" s="76"/>
      <c r="EW151" s="76"/>
      <c r="EX151" s="76"/>
      <c r="EY151" s="76"/>
      <c r="EZ151" s="76"/>
      <c r="FA151" s="76"/>
      <c r="FB151" s="76"/>
      <c r="FC151" s="76"/>
      <c r="FD151" s="76"/>
      <c r="FE151" s="76"/>
      <c r="FF151" s="76"/>
      <c r="FG151" s="76"/>
      <c r="FH151" s="76"/>
      <c r="FI151" s="76"/>
      <c r="FJ151" s="76"/>
      <c r="FK151" s="76"/>
      <c r="FL151" s="76"/>
      <c r="FM151" s="76"/>
      <c r="FN151" s="76"/>
      <c r="FO151" s="76"/>
      <c r="FP151" s="76"/>
      <c r="FQ151" s="76"/>
      <c r="FR151" s="76"/>
      <c r="FS151" s="76"/>
      <c r="FT151" s="76"/>
      <c r="FU151" s="76"/>
      <c r="FV151" s="76"/>
      <c r="FW151" s="76"/>
      <c r="FX151" s="76"/>
      <c r="FY151" s="76"/>
      <c r="FZ151" s="76"/>
      <c r="GA151" s="76"/>
      <c r="GB151" s="76"/>
      <c r="GC151" s="76"/>
      <c r="GD151" s="76"/>
      <c r="GE151" s="76"/>
      <c r="GF151" s="76"/>
      <c r="GG151" s="76"/>
      <c r="GH151" s="76"/>
      <c r="GI151" s="76"/>
      <c r="GJ151" s="76"/>
      <c r="GK151" s="76"/>
      <c r="GL151" s="76"/>
      <c r="GM151" s="76"/>
      <c r="GN151" s="76"/>
      <c r="GO151" s="76"/>
      <c r="GP151" s="76"/>
      <c r="GQ151" s="76"/>
      <c r="GR151" s="76"/>
      <c r="GS151" s="76"/>
      <c r="GT151" s="76"/>
      <c r="GU151" s="76"/>
      <c r="GV151" s="76"/>
      <c r="GW151" s="76"/>
      <c r="GX151" s="76"/>
      <c r="GY151" s="76"/>
      <c r="GZ151" s="76"/>
      <c r="HA151" s="76"/>
      <c r="HB151" s="76"/>
      <c r="HC151" s="76"/>
      <c r="HD151" s="76"/>
      <c r="HE151" s="76"/>
      <c r="HF151" s="76"/>
      <c r="HG151" s="76"/>
      <c r="HH151" s="76"/>
      <c r="HI151" s="76"/>
      <c r="HJ151" s="76"/>
      <c r="HK151" s="76"/>
      <c r="HL151" s="76"/>
      <c r="HM151" s="76"/>
      <c r="HN151" s="76"/>
      <c r="HO151" s="76"/>
      <c r="HP151" s="76"/>
      <c r="HQ151" s="76"/>
      <c r="HR151" s="76"/>
      <c r="HS151" s="76"/>
      <c r="HT151" s="76"/>
      <c r="HU151" s="76"/>
      <c r="HV151" s="76"/>
      <c r="HW151" s="76"/>
      <c r="HX151" s="76"/>
      <c r="HY151" s="76"/>
      <c r="HZ151" s="76"/>
      <c r="IA151" s="76"/>
      <c r="IB151" s="76"/>
      <c r="IC151" s="76"/>
      <c r="ID151" s="76"/>
      <c r="IE151" s="76"/>
      <c r="IF151" s="76"/>
      <c r="IG151" s="76"/>
      <c r="IH151" s="76"/>
      <c r="II151" s="76"/>
      <c r="IJ151" s="76"/>
      <c r="IK151" s="76"/>
      <c r="IL151" s="76"/>
      <c r="IM151" s="76"/>
      <c r="IN151" s="76"/>
      <c r="IO151" s="76"/>
      <c r="IP151" s="76"/>
      <c r="IQ151" s="76"/>
      <c r="IR151" s="76"/>
      <c r="IS151" s="76"/>
      <c r="IT151" s="76"/>
      <c r="IU151" s="76"/>
      <c r="IV151" s="76"/>
    </row>
    <row r="152" spans="1:256" s="78" customFormat="1" ht="25.5" customHeight="1" x14ac:dyDescent="0.25">
      <c r="A152" s="71" t="s">
        <v>764</v>
      </c>
      <c r="B152" s="72" t="s">
        <v>765</v>
      </c>
      <c r="C152" s="73">
        <v>51347</v>
      </c>
      <c r="D152" s="73"/>
      <c r="E152" s="74">
        <f>C152+D152</f>
        <v>51347</v>
      </c>
      <c r="F152" s="75"/>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7"/>
      <c r="AV152" s="75"/>
      <c r="AW152" s="76"/>
      <c r="AX152" s="76"/>
      <c r="AY152" s="76"/>
      <c r="AZ152" s="76"/>
      <c r="BA152" s="76"/>
      <c r="BB152" s="76"/>
      <c r="BC152" s="76"/>
      <c r="BD152" s="76"/>
      <c r="BE152" s="76"/>
      <c r="BF152" s="76"/>
      <c r="BG152" s="76"/>
      <c r="BH152" s="76"/>
      <c r="BI152" s="76"/>
      <c r="BJ152" s="76"/>
      <c r="BK152" s="76"/>
      <c r="BL152" s="76"/>
      <c r="BM152" s="76"/>
      <c r="BN152" s="76"/>
      <c r="BO152" s="76"/>
      <c r="BP152" s="76"/>
      <c r="BQ152" s="76"/>
      <c r="BR152" s="76"/>
      <c r="BS152" s="76"/>
      <c r="BT152" s="76"/>
      <c r="BU152" s="76"/>
      <c r="BV152" s="76"/>
      <c r="BW152" s="76"/>
      <c r="BX152" s="76"/>
      <c r="BY152" s="76"/>
      <c r="BZ152" s="76"/>
      <c r="CA152" s="76"/>
      <c r="CB152" s="76"/>
      <c r="CC152" s="76"/>
      <c r="CD152" s="76"/>
      <c r="CE152" s="76"/>
      <c r="CF152" s="76"/>
      <c r="CG152" s="76"/>
      <c r="CH152" s="76"/>
      <c r="CI152" s="76"/>
      <c r="CJ152" s="76"/>
      <c r="CK152" s="76"/>
      <c r="CL152" s="76"/>
      <c r="CM152" s="76"/>
      <c r="CN152" s="76"/>
      <c r="CO152" s="76"/>
      <c r="CP152" s="76"/>
      <c r="CQ152" s="76"/>
      <c r="CR152" s="76"/>
      <c r="CS152" s="76"/>
      <c r="CT152" s="76"/>
      <c r="CU152" s="76"/>
      <c r="CV152" s="76"/>
      <c r="CW152" s="76"/>
      <c r="CX152" s="76"/>
      <c r="CY152" s="76"/>
      <c r="CZ152" s="76"/>
      <c r="DA152" s="76"/>
      <c r="DB152" s="76"/>
      <c r="DC152" s="76"/>
      <c r="DD152" s="76"/>
      <c r="DE152" s="76"/>
      <c r="DF152" s="76"/>
      <c r="DG152" s="76"/>
      <c r="DH152" s="76"/>
      <c r="DI152" s="76"/>
      <c r="DJ152" s="76"/>
      <c r="DK152" s="76"/>
      <c r="DL152" s="76"/>
      <c r="DM152" s="76"/>
      <c r="DN152" s="76"/>
      <c r="DO152" s="76"/>
      <c r="DP152" s="76"/>
      <c r="DQ152" s="76"/>
      <c r="DR152" s="76"/>
      <c r="DS152" s="76"/>
      <c r="DT152" s="76"/>
      <c r="DU152" s="76"/>
      <c r="DV152" s="76"/>
      <c r="DW152" s="76"/>
      <c r="DX152" s="76"/>
      <c r="DY152" s="76"/>
      <c r="DZ152" s="76"/>
      <c r="EA152" s="76"/>
      <c r="EB152" s="76"/>
      <c r="EC152" s="76"/>
      <c r="ED152" s="76"/>
      <c r="EE152" s="76"/>
      <c r="EF152" s="76"/>
      <c r="EG152" s="76"/>
      <c r="EH152" s="76"/>
      <c r="EI152" s="76"/>
      <c r="EJ152" s="76"/>
      <c r="EK152" s="76"/>
      <c r="EL152" s="76"/>
      <c r="EM152" s="76"/>
      <c r="EN152" s="76"/>
      <c r="EO152" s="76"/>
      <c r="EP152" s="76"/>
      <c r="EQ152" s="76"/>
      <c r="ER152" s="76"/>
      <c r="ES152" s="76"/>
      <c r="ET152" s="76"/>
      <c r="EU152" s="76"/>
      <c r="EV152" s="76"/>
      <c r="EW152" s="76"/>
      <c r="EX152" s="76"/>
      <c r="EY152" s="76"/>
      <c r="EZ152" s="76"/>
      <c r="FA152" s="76"/>
      <c r="FB152" s="76"/>
      <c r="FC152" s="76"/>
      <c r="FD152" s="76"/>
      <c r="FE152" s="76"/>
      <c r="FF152" s="76"/>
      <c r="FG152" s="76"/>
      <c r="FH152" s="76"/>
      <c r="FI152" s="76"/>
      <c r="FJ152" s="76"/>
      <c r="FK152" s="76"/>
      <c r="FL152" s="76"/>
      <c r="FM152" s="76"/>
      <c r="FN152" s="76"/>
      <c r="FO152" s="76"/>
      <c r="FP152" s="76"/>
      <c r="FQ152" s="76"/>
      <c r="FR152" s="76"/>
      <c r="FS152" s="76"/>
      <c r="FT152" s="76"/>
      <c r="FU152" s="76"/>
      <c r="FV152" s="76"/>
      <c r="FW152" s="76"/>
      <c r="FX152" s="76"/>
      <c r="FY152" s="76"/>
      <c r="FZ152" s="76"/>
      <c r="GA152" s="76"/>
      <c r="GB152" s="76"/>
      <c r="GC152" s="76"/>
      <c r="GD152" s="76"/>
      <c r="GE152" s="76"/>
      <c r="GF152" s="76"/>
      <c r="GG152" s="76"/>
      <c r="GH152" s="76"/>
      <c r="GI152" s="76"/>
      <c r="GJ152" s="76"/>
      <c r="GK152" s="76"/>
      <c r="GL152" s="76"/>
      <c r="GM152" s="76"/>
      <c r="GN152" s="76"/>
      <c r="GO152" s="76"/>
      <c r="GP152" s="76"/>
      <c r="GQ152" s="76"/>
      <c r="GR152" s="76"/>
      <c r="GS152" s="76"/>
      <c r="GT152" s="76"/>
      <c r="GU152" s="76"/>
      <c r="GV152" s="76"/>
      <c r="GW152" s="76"/>
      <c r="GX152" s="76"/>
      <c r="GY152" s="76"/>
      <c r="GZ152" s="76"/>
      <c r="HA152" s="76"/>
      <c r="HB152" s="76"/>
      <c r="HC152" s="76"/>
      <c r="HD152" s="76"/>
      <c r="HE152" s="76"/>
      <c r="HF152" s="76"/>
      <c r="HG152" s="76"/>
      <c r="HH152" s="76"/>
      <c r="HI152" s="76"/>
      <c r="HJ152" s="76"/>
      <c r="HK152" s="76"/>
      <c r="HL152" s="76"/>
      <c r="HM152" s="76"/>
      <c r="HN152" s="76"/>
      <c r="HO152" s="76"/>
      <c r="HP152" s="76"/>
      <c r="HQ152" s="76"/>
      <c r="HR152" s="76"/>
      <c r="HS152" s="76"/>
      <c r="HT152" s="76"/>
      <c r="HU152" s="76"/>
      <c r="HV152" s="76"/>
      <c r="HW152" s="76"/>
      <c r="HX152" s="76"/>
      <c r="HY152" s="76"/>
      <c r="HZ152" s="76"/>
      <c r="IA152" s="76"/>
      <c r="IB152" s="76"/>
      <c r="IC152" s="76"/>
      <c r="ID152" s="76"/>
      <c r="IE152" s="76"/>
      <c r="IF152" s="76"/>
      <c r="IG152" s="76"/>
      <c r="IH152" s="76"/>
      <c r="II152" s="76"/>
      <c r="IJ152" s="76"/>
      <c r="IK152" s="76"/>
      <c r="IL152" s="76"/>
      <c r="IM152" s="76"/>
      <c r="IN152" s="76"/>
      <c r="IO152" s="76"/>
      <c r="IP152" s="76"/>
      <c r="IQ152" s="76"/>
      <c r="IR152" s="76"/>
      <c r="IS152" s="76"/>
      <c r="IT152" s="76"/>
      <c r="IU152" s="76"/>
      <c r="IV152" s="76"/>
    </row>
    <row r="153" spans="1:256" s="78" customFormat="1" ht="25.5" customHeight="1" x14ac:dyDescent="0.25">
      <c r="A153" s="60" t="s">
        <v>766</v>
      </c>
      <c r="B153" s="84" t="s">
        <v>767</v>
      </c>
      <c r="C153" s="69">
        <f>SUM(C154:C156)</f>
        <v>26732918</v>
      </c>
      <c r="D153" s="69">
        <f>SUM(D154:D156)</f>
        <v>0</v>
      </c>
      <c r="E153" s="70">
        <f>+D153+C153</f>
        <v>26732918</v>
      </c>
      <c r="F153" s="75"/>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7"/>
      <c r="AV153" s="75"/>
      <c r="AW153" s="76"/>
      <c r="AX153" s="76"/>
      <c r="AY153" s="76"/>
      <c r="AZ153" s="76"/>
      <c r="BA153" s="76"/>
      <c r="BB153" s="76"/>
      <c r="BC153" s="76"/>
      <c r="BD153" s="76"/>
      <c r="BE153" s="76"/>
      <c r="BF153" s="76"/>
      <c r="BG153" s="76"/>
      <c r="BH153" s="76"/>
      <c r="BI153" s="76"/>
      <c r="BJ153" s="76"/>
      <c r="BK153" s="76"/>
      <c r="BL153" s="76"/>
      <c r="BM153" s="76"/>
      <c r="BN153" s="76"/>
      <c r="BO153" s="76"/>
      <c r="BP153" s="76"/>
      <c r="BQ153" s="76"/>
      <c r="BR153" s="76"/>
      <c r="BS153" s="76"/>
      <c r="BT153" s="76"/>
      <c r="BU153" s="76"/>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c r="DE153" s="76"/>
      <c r="DF153" s="76"/>
      <c r="DG153" s="76"/>
      <c r="DH153" s="76"/>
      <c r="DI153" s="76"/>
      <c r="DJ153" s="76"/>
      <c r="DK153" s="76"/>
      <c r="DL153" s="76"/>
      <c r="DM153" s="76"/>
      <c r="DN153" s="76"/>
      <c r="DO153" s="76"/>
      <c r="DP153" s="76"/>
      <c r="DQ153" s="76"/>
      <c r="DR153" s="76"/>
      <c r="DS153" s="76"/>
      <c r="DT153" s="76"/>
      <c r="DU153" s="76"/>
      <c r="DV153" s="76"/>
      <c r="DW153" s="76"/>
      <c r="DX153" s="76"/>
      <c r="DY153" s="76"/>
      <c r="DZ153" s="76"/>
      <c r="EA153" s="76"/>
      <c r="EB153" s="76"/>
      <c r="EC153" s="76"/>
      <c r="ED153" s="76"/>
      <c r="EE153" s="76"/>
      <c r="EF153" s="76"/>
      <c r="EG153" s="76"/>
      <c r="EH153" s="76"/>
      <c r="EI153" s="76"/>
      <c r="EJ153" s="76"/>
      <c r="EK153" s="76"/>
      <c r="EL153" s="76"/>
      <c r="EM153" s="76"/>
      <c r="EN153" s="76"/>
      <c r="EO153" s="76"/>
      <c r="EP153" s="76"/>
      <c r="EQ153" s="76"/>
      <c r="ER153" s="76"/>
      <c r="ES153" s="76"/>
      <c r="ET153" s="76"/>
      <c r="EU153" s="76"/>
      <c r="EV153" s="76"/>
      <c r="EW153" s="76"/>
      <c r="EX153" s="76"/>
      <c r="EY153" s="76"/>
      <c r="EZ153" s="76"/>
      <c r="FA153" s="76"/>
      <c r="FB153" s="76"/>
      <c r="FC153" s="76"/>
      <c r="FD153" s="76"/>
      <c r="FE153" s="76"/>
      <c r="FF153" s="76"/>
      <c r="FG153" s="76"/>
      <c r="FH153" s="76"/>
      <c r="FI153" s="76"/>
      <c r="FJ153" s="76"/>
      <c r="FK153" s="76"/>
      <c r="FL153" s="76"/>
      <c r="FM153" s="76"/>
      <c r="FN153" s="76"/>
      <c r="FO153" s="76"/>
      <c r="FP153" s="76"/>
      <c r="FQ153" s="76"/>
      <c r="FR153" s="76"/>
      <c r="FS153" s="76"/>
      <c r="FT153" s="76"/>
      <c r="FU153" s="76"/>
      <c r="FV153" s="76"/>
      <c r="FW153" s="76"/>
      <c r="FX153" s="76"/>
      <c r="FY153" s="76"/>
      <c r="FZ153" s="76"/>
      <c r="GA153" s="76"/>
      <c r="GB153" s="76"/>
      <c r="GC153" s="76"/>
      <c r="GD153" s="76"/>
      <c r="GE153" s="76"/>
      <c r="GF153" s="76"/>
      <c r="GG153" s="76"/>
      <c r="GH153" s="76"/>
      <c r="GI153" s="76"/>
      <c r="GJ153" s="76"/>
      <c r="GK153" s="76"/>
      <c r="GL153" s="76"/>
      <c r="GM153" s="76"/>
      <c r="GN153" s="76"/>
      <c r="GO153" s="76"/>
      <c r="GP153" s="76"/>
      <c r="GQ153" s="76"/>
      <c r="GR153" s="76"/>
      <c r="GS153" s="76"/>
      <c r="GT153" s="76"/>
      <c r="GU153" s="76"/>
      <c r="GV153" s="76"/>
      <c r="GW153" s="76"/>
      <c r="GX153" s="76"/>
      <c r="GY153" s="76"/>
      <c r="GZ153" s="76"/>
      <c r="HA153" s="76"/>
      <c r="HB153" s="76"/>
      <c r="HC153" s="76"/>
      <c r="HD153" s="76"/>
      <c r="HE153" s="76"/>
      <c r="HF153" s="76"/>
      <c r="HG153" s="76"/>
      <c r="HH153" s="76"/>
      <c r="HI153" s="76"/>
      <c r="HJ153" s="76"/>
      <c r="HK153" s="76"/>
      <c r="HL153" s="76"/>
      <c r="HM153" s="76"/>
      <c r="HN153" s="76"/>
      <c r="HO153" s="76"/>
      <c r="HP153" s="76"/>
      <c r="HQ153" s="76"/>
      <c r="HR153" s="76"/>
      <c r="HS153" s="76"/>
      <c r="HT153" s="76"/>
      <c r="HU153" s="76"/>
      <c r="HV153" s="76"/>
      <c r="HW153" s="76"/>
      <c r="HX153" s="76"/>
      <c r="HY153" s="76"/>
      <c r="HZ153" s="76"/>
      <c r="IA153" s="76"/>
      <c r="IB153" s="76"/>
      <c r="IC153" s="76"/>
      <c r="ID153" s="76"/>
      <c r="IE153" s="76"/>
      <c r="IF153" s="76"/>
      <c r="IG153" s="76"/>
      <c r="IH153" s="76"/>
      <c r="II153" s="76"/>
      <c r="IJ153" s="76"/>
      <c r="IK153" s="76"/>
      <c r="IL153" s="76"/>
      <c r="IM153" s="76"/>
      <c r="IN153" s="76"/>
      <c r="IO153" s="76"/>
      <c r="IP153" s="76"/>
      <c r="IQ153" s="76"/>
      <c r="IR153" s="76"/>
      <c r="IS153" s="76"/>
      <c r="IT153" s="76"/>
      <c r="IU153" s="76"/>
      <c r="IV153" s="76"/>
    </row>
    <row r="154" spans="1:256" s="78" customFormat="1" ht="25.5" customHeight="1" x14ac:dyDescent="0.25">
      <c r="A154" s="71" t="s">
        <v>768</v>
      </c>
      <c r="B154" s="72" t="s">
        <v>769</v>
      </c>
      <c r="C154" s="73">
        <v>25177840</v>
      </c>
      <c r="D154" s="73"/>
      <c r="E154" s="74">
        <f>C154+D154</f>
        <v>25177840</v>
      </c>
      <c r="F154" s="75"/>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7"/>
      <c r="AV154" s="75"/>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BU154" s="76"/>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c r="DE154" s="76"/>
      <c r="DF154" s="76"/>
      <c r="DG154" s="76"/>
      <c r="DH154" s="76"/>
      <c r="DI154" s="76"/>
      <c r="DJ154" s="76"/>
      <c r="DK154" s="76"/>
      <c r="DL154" s="76"/>
      <c r="DM154" s="76"/>
      <c r="DN154" s="76"/>
      <c r="DO154" s="76"/>
      <c r="DP154" s="76"/>
      <c r="DQ154" s="76"/>
      <c r="DR154" s="76"/>
      <c r="DS154" s="76"/>
      <c r="DT154" s="76"/>
      <c r="DU154" s="76"/>
      <c r="DV154" s="76"/>
      <c r="DW154" s="76"/>
      <c r="DX154" s="76"/>
      <c r="DY154" s="76"/>
      <c r="DZ154" s="76"/>
      <c r="EA154" s="76"/>
      <c r="EB154" s="76"/>
      <c r="EC154" s="76"/>
      <c r="ED154" s="76"/>
      <c r="EE154" s="76"/>
      <c r="EF154" s="76"/>
      <c r="EG154" s="76"/>
      <c r="EH154" s="76"/>
      <c r="EI154" s="76"/>
      <c r="EJ154" s="76"/>
      <c r="EK154" s="76"/>
      <c r="EL154" s="76"/>
      <c r="EM154" s="76"/>
      <c r="EN154" s="76"/>
      <c r="EO154" s="76"/>
      <c r="EP154" s="76"/>
      <c r="EQ154" s="76"/>
      <c r="ER154" s="76"/>
      <c r="ES154" s="76"/>
      <c r="ET154" s="76"/>
      <c r="EU154" s="76"/>
      <c r="EV154" s="76"/>
      <c r="EW154" s="76"/>
      <c r="EX154" s="76"/>
      <c r="EY154" s="76"/>
      <c r="EZ154" s="76"/>
      <c r="FA154" s="76"/>
      <c r="FB154" s="76"/>
      <c r="FC154" s="76"/>
      <c r="FD154" s="76"/>
      <c r="FE154" s="76"/>
      <c r="FF154" s="76"/>
      <c r="FG154" s="76"/>
      <c r="FH154" s="76"/>
      <c r="FI154" s="76"/>
      <c r="FJ154" s="76"/>
      <c r="FK154" s="76"/>
      <c r="FL154" s="76"/>
      <c r="FM154" s="76"/>
      <c r="FN154" s="76"/>
      <c r="FO154" s="76"/>
      <c r="FP154" s="76"/>
      <c r="FQ154" s="76"/>
      <c r="FR154" s="76"/>
      <c r="FS154" s="76"/>
      <c r="FT154" s="76"/>
      <c r="FU154" s="76"/>
      <c r="FV154" s="76"/>
      <c r="FW154" s="76"/>
      <c r="FX154" s="76"/>
      <c r="FY154" s="76"/>
      <c r="FZ154" s="76"/>
      <c r="GA154" s="76"/>
      <c r="GB154" s="76"/>
      <c r="GC154" s="76"/>
      <c r="GD154" s="76"/>
      <c r="GE154" s="76"/>
      <c r="GF154" s="76"/>
      <c r="GG154" s="76"/>
      <c r="GH154" s="76"/>
      <c r="GI154" s="76"/>
      <c r="GJ154" s="76"/>
      <c r="GK154" s="76"/>
      <c r="GL154" s="76"/>
      <c r="GM154" s="76"/>
      <c r="GN154" s="76"/>
      <c r="GO154" s="76"/>
      <c r="GP154" s="76"/>
      <c r="GQ154" s="76"/>
      <c r="GR154" s="76"/>
      <c r="GS154" s="76"/>
      <c r="GT154" s="76"/>
      <c r="GU154" s="76"/>
      <c r="GV154" s="76"/>
      <c r="GW154" s="76"/>
      <c r="GX154" s="76"/>
      <c r="GY154" s="76"/>
      <c r="GZ154" s="76"/>
      <c r="HA154" s="76"/>
      <c r="HB154" s="76"/>
      <c r="HC154" s="76"/>
      <c r="HD154" s="76"/>
      <c r="HE154" s="76"/>
      <c r="HF154" s="76"/>
      <c r="HG154" s="76"/>
      <c r="HH154" s="76"/>
      <c r="HI154" s="76"/>
      <c r="HJ154" s="76"/>
      <c r="HK154" s="76"/>
      <c r="HL154" s="76"/>
      <c r="HM154" s="76"/>
      <c r="HN154" s="76"/>
      <c r="HO154" s="76"/>
      <c r="HP154" s="76"/>
      <c r="HQ154" s="76"/>
      <c r="HR154" s="76"/>
      <c r="HS154" s="76"/>
      <c r="HT154" s="76"/>
      <c r="HU154" s="76"/>
      <c r="HV154" s="76"/>
      <c r="HW154" s="76"/>
      <c r="HX154" s="76"/>
      <c r="HY154" s="76"/>
      <c r="HZ154" s="76"/>
      <c r="IA154" s="76"/>
      <c r="IB154" s="76"/>
      <c r="IC154" s="76"/>
      <c r="ID154" s="76"/>
      <c r="IE154" s="76"/>
      <c r="IF154" s="76"/>
      <c r="IG154" s="76"/>
      <c r="IH154" s="76"/>
      <c r="II154" s="76"/>
      <c r="IJ154" s="76"/>
      <c r="IK154" s="76"/>
      <c r="IL154" s="76"/>
      <c r="IM154" s="76"/>
      <c r="IN154" s="76"/>
      <c r="IO154" s="76"/>
      <c r="IP154" s="76"/>
      <c r="IQ154" s="76"/>
      <c r="IR154" s="76"/>
      <c r="IS154" s="76"/>
      <c r="IT154" s="76"/>
      <c r="IU154" s="76"/>
      <c r="IV154" s="76"/>
    </row>
    <row r="155" spans="1:256" s="78" customFormat="1" ht="25.5" customHeight="1" x14ac:dyDescent="0.25">
      <c r="A155" s="71" t="s">
        <v>770</v>
      </c>
      <c r="B155" s="72" t="s">
        <v>771</v>
      </c>
      <c r="C155" s="73">
        <v>330566</v>
      </c>
      <c r="D155" s="73"/>
      <c r="E155" s="74">
        <f>C155+D155</f>
        <v>330566</v>
      </c>
      <c r="F155" s="75"/>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7"/>
      <c r="AV155" s="75"/>
      <c r="AW155" s="76"/>
      <c r="AX155" s="76"/>
      <c r="AY155" s="76"/>
      <c r="AZ155" s="76"/>
      <c r="BA155" s="76"/>
      <c r="BB155" s="76"/>
      <c r="BC155" s="76"/>
      <c r="BD155" s="76"/>
      <c r="BE155" s="76"/>
      <c r="BF155" s="76"/>
      <c r="BG155" s="76"/>
      <c r="BH155" s="76"/>
      <c r="BI155" s="76"/>
      <c r="BJ155" s="76"/>
      <c r="BK155" s="76"/>
      <c r="BL155" s="76"/>
      <c r="BM155" s="76"/>
      <c r="BN155" s="76"/>
      <c r="BO155" s="76"/>
      <c r="BP155" s="76"/>
      <c r="BQ155" s="76"/>
      <c r="BR155" s="76"/>
      <c r="BS155" s="76"/>
      <c r="BT155" s="76"/>
      <c r="BU155" s="76"/>
      <c r="BV155" s="76"/>
      <c r="BW155" s="76"/>
      <c r="BX155" s="76"/>
      <c r="BY155" s="76"/>
      <c r="BZ155" s="76"/>
      <c r="CA155" s="76"/>
      <c r="CB155" s="76"/>
      <c r="CC155" s="76"/>
      <c r="CD155" s="76"/>
      <c r="CE155" s="76"/>
      <c r="CF155" s="76"/>
      <c r="CG155" s="76"/>
      <c r="CH155" s="76"/>
      <c r="CI155" s="76"/>
      <c r="CJ155" s="76"/>
      <c r="CK155" s="76"/>
      <c r="CL155" s="76"/>
      <c r="CM155" s="76"/>
      <c r="CN155" s="76"/>
      <c r="CO155" s="76"/>
      <c r="CP155" s="76"/>
      <c r="CQ155" s="76"/>
      <c r="CR155" s="76"/>
      <c r="CS155" s="76"/>
      <c r="CT155" s="76"/>
      <c r="CU155" s="76"/>
      <c r="CV155" s="76"/>
      <c r="CW155" s="76"/>
      <c r="CX155" s="76"/>
      <c r="CY155" s="76"/>
      <c r="CZ155" s="76"/>
      <c r="DA155" s="76"/>
      <c r="DB155" s="76"/>
      <c r="DC155" s="76"/>
      <c r="DD155" s="76"/>
      <c r="DE155" s="76"/>
      <c r="DF155" s="76"/>
      <c r="DG155" s="76"/>
      <c r="DH155" s="76"/>
      <c r="DI155" s="76"/>
      <c r="DJ155" s="76"/>
      <c r="DK155" s="76"/>
      <c r="DL155" s="76"/>
      <c r="DM155" s="76"/>
      <c r="DN155" s="76"/>
      <c r="DO155" s="76"/>
      <c r="DP155" s="76"/>
      <c r="DQ155" s="76"/>
      <c r="DR155" s="76"/>
      <c r="DS155" s="76"/>
      <c r="DT155" s="76"/>
      <c r="DU155" s="76"/>
      <c r="DV155" s="76"/>
      <c r="DW155" s="76"/>
      <c r="DX155" s="76"/>
      <c r="DY155" s="76"/>
      <c r="DZ155" s="76"/>
      <c r="EA155" s="76"/>
      <c r="EB155" s="76"/>
      <c r="EC155" s="76"/>
      <c r="ED155" s="76"/>
      <c r="EE155" s="76"/>
      <c r="EF155" s="76"/>
      <c r="EG155" s="76"/>
      <c r="EH155" s="76"/>
      <c r="EI155" s="76"/>
      <c r="EJ155" s="76"/>
      <c r="EK155" s="76"/>
      <c r="EL155" s="76"/>
      <c r="EM155" s="76"/>
      <c r="EN155" s="76"/>
      <c r="EO155" s="76"/>
      <c r="EP155" s="76"/>
      <c r="EQ155" s="76"/>
      <c r="ER155" s="76"/>
      <c r="ES155" s="76"/>
      <c r="ET155" s="76"/>
      <c r="EU155" s="76"/>
      <c r="EV155" s="76"/>
      <c r="EW155" s="76"/>
      <c r="EX155" s="76"/>
      <c r="EY155" s="76"/>
      <c r="EZ155" s="76"/>
      <c r="FA155" s="76"/>
      <c r="FB155" s="76"/>
      <c r="FC155" s="76"/>
      <c r="FD155" s="76"/>
      <c r="FE155" s="76"/>
      <c r="FF155" s="76"/>
      <c r="FG155" s="76"/>
      <c r="FH155" s="76"/>
      <c r="FI155" s="76"/>
      <c r="FJ155" s="76"/>
      <c r="FK155" s="76"/>
      <c r="FL155" s="76"/>
      <c r="FM155" s="76"/>
      <c r="FN155" s="76"/>
      <c r="FO155" s="76"/>
      <c r="FP155" s="76"/>
      <c r="FQ155" s="76"/>
      <c r="FR155" s="76"/>
      <c r="FS155" s="76"/>
      <c r="FT155" s="76"/>
      <c r="FU155" s="76"/>
      <c r="FV155" s="76"/>
      <c r="FW155" s="76"/>
      <c r="FX155" s="76"/>
      <c r="FY155" s="76"/>
      <c r="FZ155" s="76"/>
      <c r="GA155" s="76"/>
      <c r="GB155" s="76"/>
      <c r="GC155" s="76"/>
      <c r="GD155" s="76"/>
      <c r="GE155" s="76"/>
      <c r="GF155" s="76"/>
      <c r="GG155" s="76"/>
      <c r="GH155" s="76"/>
      <c r="GI155" s="76"/>
      <c r="GJ155" s="76"/>
      <c r="GK155" s="76"/>
      <c r="GL155" s="76"/>
      <c r="GM155" s="76"/>
      <c r="GN155" s="76"/>
      <c r="GO155" s="76"/>
      <c r="GP155" s="76"/>
      <c r="GQ155" s="76"/>
      <c r="GR155" s="76"/>
      <c r="GS155" s="76"/>
      <c r="GT155" s="76"/>
      <c r="GU155" s="76"/>
      <c r="GV155" s="76"/>
      <c r="GW155" s="76"/>
      <c r="GX155" s="76"/>
      <c r="GY155" s="76"/>
      <c r="GZ155" s="76"/>
      <c r="HA155" s="76"/>
      <c r="HB155" s="76"/>
      <c r="HC155" s="76"/>
      <c r="HD155" s="76"/>
      <c r="HE155" s="76"/>
      <c r="HF155" s="76"/>
      <c r="HG155" s="76"/>
      <c r="HH155" s="76"/>
      <c r="HI155" s="76"/>
      <c r="HJ155" s="76"/>
      <c r="HK155" s="76"/>
      <c r="HL155" s="76"/>
      <c r="HM155" s="76"/>
      <c r="HN155" s="76"/>
      <c r="HO155" s="76"/>
      <c r="HP155" s="76"/>
      <c r="HQ155" s="76"/>
      <c r="HR155" s="76"/>
      <c r="HS155" s="76"/>
      <c r="HT155" s="76"/>
      <c r="HU155" s="76"/>
      <c r="HV155" s="76"/>
      <c r="HW155" s="76"/>
      <c r="HX155" s="76"/>
      <c r="HY155" s="76"/>
      <c r="HZ155" s="76"/>
      <c r="IA155" s="76"/>
      <c r="IB155" s="76"/>
      <c r="IC155" s="76"/>
      <c r="ID155" s="76"/>
      <c r="IE155" s="76"/>
      <c r="IF155" s="76"/>
      <c r="IG155" s="76"/>
      <c r="IH155" s="76"/>
      <c r="II155" s="76"/>
      <c r="IJ155" s="76"/>
      <c r="IK155" s="76"/>
      <c r="IL155" s="76"/>
      <c r="IM155" s="76"/>
      <c r="IN155" s="76"/>
      <c r="IO155" s="76"/>
      <c r="IP155" s="76"/>
      <c r="IQ155" s="76"/>
      <c r="IR155" s="76"/>
      <c r="IS155" s="76"/>
      <c r="IT155" s="76"/>
      <c r="IU155" s="76"/>
      <c r="IV155" s="76"/>
    </row>
    <row r="156" spans="1:256" s="78" customFormat="1" ht="25.5" customHeight="1" x14ac:dyDescent="0.25">
      <c r="A156" s="71" t="s">
        <v>772</v>
      </c>
      <c r="B156" s="72" t="s">
        <v>773</v>
      </c>
      <c r="C156" s="73">
        <v>1224512</v>
      </c>
      <c r="D156" s="73"/>
      <c r="E156" s="74">
        <f>C156+D156</f>
        <v>1224512</v>
      </c>
      <c r="F156" s="75"/>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7"/>
      <c r="AV156" s="75"/>
      <c r="AW156" s="76"/>
      <c r="AX156" s="76"/>
      <c r="AY156" s="76"/>
      <c r="AZ156" s="76"/>
      <c r="BA156" s="76"/>
      <c r="BB156" s="76"/>
      <c r="BC156" s="76"/>
      <c r="BD156" s="76"/>
      <c r="BE156" s="76"/>
      <c r="BF156" s="76"/>
      <c r="BG156" s="76"/>
      <c r="BH156" s="76"/>
      <c r="BI156" s="76"/>
      <c r="BJ156" s="76"/>
      <c r="BK156" s="76"/>
      <c r="BL156" s="76"/>
      <c r="BM156" s="76"/>
      <c r="BN156" s="76"/>
      <c r="BO156" s="76"/>
      <c r="BP156" s="76"/>
      <c r="BQ156" s="76"/>
      <c r="BR156" s="76"/>
      <c r="BS156" s="76"/>
      <c r="BT156" s="76"/>
      <c r="BU156" s="76"/>
      <c r="BV156" s="76"/>
      <c r="BW156" s="76"/>
      <c r="BX156" s="76"/>
      <c r="BY156" s="76"/>
      <c r="BZ156" s="76"/>
      <c r="CA156" s="76"/>
      <c r="CB156" s="76"/>
      <c r="CC156" s="76"/>
      <c r="CD156" s="76"/>
      <c r="CE156" s="76"/>
      <c r="CF156" s="76"/>
      <c r="CG156" s="76"/>
      <c r="CH156" s="76"/>
      <c r="CI156" s="76"/>
      <c r="CJ156" s="76"/>
      <c r="CK156" s="76"/>
      <c r="CL156" s="76"/>
      <c r="CM156" s="76"/>
      <c r="CN156" s="76"/>
      <c r="CO156" s="76"/>
      <c r="CP156" s="76"/>
      <c r="CQ156" s="76"/>
      <c r="CR156" s="76"/>
      <c r="CS156" s="76"/>
      <c r="CT156" s="76"/>
      <c r="CU156" s="76"/>
      <c r="CV156" s="76"/>
      <c r="CW156" s="76"/>
      <c r="CX156" s="76"/>
      <c r="CY156" s="76"/>
      <c r="CZ156" s="76"/>
      <c r="DA156" s="76"/>
      <c r="DB156" s="76"/>
      <c r="DC156" s="76"/>
      <c r="DD156" s="76"/>
      <c r="DE156" s="76"/>
      <c r="DF156" s="76"/>
      <c r="DG156" s="76"/>
      <c r="DH156" s="76"/>
      <c r="DI156" s="76"/>
      <c r="DJ156" s="76"/>
      <c r="DK156" s="76"/>
      <c r="DL156" s="76"/>
      <c r="DM156" s="76"/>
      <c r="DN156" s="76"/>
      <c r="DO156" s="76"/>
      <c r="DP156" s="76"/>
      <c r="DQ156" s="76"/>
      <c r="DR156" s="76"/>
      <c r="DS156" s="76"/>
      <c r="DT156" s="76"/>
      <c r="DU156" s="76"/>
      <c r="DV156" s="76"/>
      <c r="DW156" s="76"/>
      <c r="DX156" s="76"/>
      <c r="DY156" s="76"/>
      <c r="DZ156" s="76"/>
      <c r="EA156" s="76"/>
      <c r="EB156" s="76"/>
      <c r="EC156" s="76"/>
      <c r="ED156" s="76"/>
      <c r="EE156" s="76"/>
      <c r="EF156" s="76"/>
      <c r="EG156" s="76"/>
      <c r="EH156" s="76"/>
      <c r="EI156" s="76"/>
      <c r="EJ156" s="76"/>
      <c r="EK156" s="76"/>
      <c r="EL156" s="76"/>
      <c r="EM156" s="76"/>
      <c r="EN156" s="76"/>
      <c r="EO156" s="76"/>
      <c r="EP156" s="76"/>
      <c r="EQ156" s="76"/>
      <c r="ER156" s="76"/>
      <c r="ES156" s="76"/>
      <c r="ET156" s="76"/>
      <c r="EU156" s="76"/>
      <c r="EV156" s="76"/>
      <c r="EW156" s="76"/>
      <c r="EX156" s="76"/>
      <c r="EY156" s="76"/>
      <c r="EZ156" s="76"/>
      <c r="FA156" s="76"/>
      <c r="FB156" s="76"/>
      <c r="FC156" s="76"/>
      <c r="FD156" s="76"/>
      <c r="FE156" s="76"/>
      <c r="FF156" s="76"/>
      <c r="FG156" s="76"/>
      <c r="FH156" s="76"/>
      <c r="FI156" s="76"/>
      <c r="FJ156" s="76"/>
      <c r="FK156" s="76"/>
      <c r="FL156" s="76"/>
      <c r="FM156" s="76"/>
      <c r="FN156" s="76"/>
      <c r="FO156" s="76"/>
      <c r="FP156" s="76"/>
      <c r="FQ156" s="76"/>
      <c r="FR156" s="76"/>
      <c r="FS156" s="76"/>
      <c r="FT156" s="76"/>
      <c r="FU156" s="76"/>
      <c r="FV156" s="76"/>
      <c r="FW156" s="76"/>
      <c r="FX156" s="76"/>
      <c r="FY156" s="76"/>
      <c r="FZ156" s="76"/>
      <c r="GA156" s="76"/>
      <c r="GB156" s="76"/>
      <c r="GC156" s="76"/>
      <c r="GD156" s="76"/>
      <c r="GE156" s="76"/>
      <c r="GF156" s="76"/>
      <c r="GG156" s="76"/>
      <c r="GH156" s="76"/>
      <c r="GI156" s="76"/>
      <c r="GJ156" s="76"/>
      <c r="GK156" s="76"/>
      <c r="GL156" s="76"/>
      <c r="GM156" s="76"/>
      <c r="GN156" s="76"/>
      <c r="GO156" s="76"/>
      <c r="GP156" s="76"/>
      <c r="GQ156" s="76"/>
      <c r="GR156" s="76"/>
      <c r="GS156" s="76"/>
      <c r="GT156" s="76"/>
      <c r="GU156" s="76"/>
      <c r="GV156" s="76"/>
      <c r="GW156" s="76"/>
      <c r="GX156" s="76"/>
      <c r="GY156" s="76"/>
      <c r="GZ156" s="76"/>
      <c r="HA156" s="76"/>
      <c r="HB156" s="76"/>
      <c r="HC156" s="76"/>
      <c r="HD156" s="76"/>
      <c r="HE156" s="76"/>
      <c r="HF156" s="76"/>
      <c r="HG156" s="76"/>
      <c r="HH156" s="76"/>
      <c r="HI156" s="76"/>
      <c r="HJ156" s="76"/>
      <c r="HK156" s="76"/>
      <c r="HL156" s="76"/>
      <c r="HM156" s="76"/>
      <c r="HN156" s="76"/>
      <c r="HO156" s="76"/>
      <c r="HP156" s="76"/>
      <c r="HQ156" s="76"/>
      <c r="HR156" s="76"/>
      <c r="HS156" s="76"/>
      <c r="HT156" s="76"/>
      <c r="HU156" s="76"/>
      <c r="HV156" s="76"/>
      <c r="HW156" s="76"/>
      <c r="HX156" s="76"/>
      <c r="HY156" s="76"/>
      <c r="HZ156" s="76"/>
      <c r="IA156" s="76"/>
      <c r="IB156" s="76"/>
      <c r="IC156" s="76"/>
      <c r="ID156" s="76"/>
      <c r="IE156" s="76"/>
      <c r="IF156" s="76"/>
      <c r="IG156" s="76"/>
      <c r="IH156" s="76"/>
      <c r="II156" s="76"/>
      <c r="IJ156" s="76"/>
      <c r="IK156" s="76"/>
      <c r="IL156" s="76"/>
      <c r="IM156" s="76"/>
      <c r="IN156" s="76"/>
      <c r="IO156" s="76"/>
      <c r="IP156" s="76"/>
      <c r="IQ156" s="76"/>
      <c r="IR156" s="76"/>
      <c r="IS156" s="76"/>
      <c r="IT156" s="76"/>
      <c r="IU156" s="76"/>
      <c r="IV156" s="76"/>
    </row>
    <row r="157" spans="1:256" s="78" customFormat="1" ht="25.5" customHeight="1" x14ac:dyDescent="0.25">
      <c r="A157" s="60" t="s">
        <v>774</v>
      </c>
      <c r="B157" s="84" t="s">
        <v>775</v>
      </c>
      <c r="C157" s="69">
        <f>SUM(C158:C163)</f>
        <v>7457414</v>
      </c>
      <c r="D157" s="69">
        <f>SUM(D158:D163)</f>
        <v>0</v>
      </c>
      <c r="E157" s="70">
        <f>+C157+D157</f>
        <v>7457414</v>
      </c>
      <c r="F157" s="75"/>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7"/>
      <c r="AV157" s="75"/>
      <c r="AW157" s="76"/>
      <c r="AX157" s="76"/>
      <c r="AY157" s="76"/>
      <c r="AZ157" s="76"/>
      <c r="BA157" s="76"/>
      <c r="BB157" s="76"/>
      <c r="BC157" s="76"/>
      <c r="BD157" s="76"/>
      <c r="BE157" s="76"/>
      <c r="BF157" s="76"/>
      <c r="BG157" s="76"/>
      <c r="BH157" s="76"/>
      <c r="BI157" s="76"/>
      <c r="BJ157" s="76"/>
      <c r="BK157" s="76"/>
      <c r="BL157" s="76"/>
      <c r="BM157" s="76"/>
      <c r="BN157" s="76"/>
      <c r="BO157" s="76"/>
      <c r="BP157" s="76"/>
      <c r="BQ157" s="76"/>
      <c r="BR157" s="76"/>
      <c r="BS157" s="76"/>
      <c r="BT157" s="76"/>
      <c r="BU157" s="76"/>
      <c r="BV157" s="76"/>
      <c r="BW157" s="76"/>
      <c r="BX157" s="76"/>
      <c r="BY157" s="76"/>
      <c r="BZ157" s="76"/>
      <c r="CA157" s="76"/>
      <c r="CB157" s="76"/>
      <c r="CC157" s="76"/>
      <c r="CD157" s="76"/>
      <c r="CE157" s="76"/>
      <c r="CF157" s="76"/>
      <c r="CG157" s="76"/>
      <c r="CH157" s="76"/>
      <c r="CI157" s="76"/>
      <c r="CJ157" s="76"/>
      <c r="CK157" s="76"/>
      <c r="CL157" s="76"/>
      <c r="CM157" s="76"/>
      <c r="CN157" s="76"/>
      <c r="CO157" s="76"/>
      <c r="CP157" s="76"/>
      <c r="CQ157" s="76"/>
      <c r="CR157" s="76"/>
      <c r="CS157" s="76"/>
      <c r="CT157" s="76"/>
      <c r="CU157" s="76"/>
      <c r="CV157" s="76"/>
      <c r="CW157" s="76"/>
      <c r="CX157" s="76"/>
      <c r="CY157" s="76"/>
      <c r="CZ157" s="76"/>
      <c r="DA157" s="76"/>
      <c r="DB157" s="76"/>
      <c r="DC157" s="76"/>
      <c r="DD157" s="76"/>
      <c r="DE157" s="76"/>
      <c r="DF157" s="76"/>
      <c r="DG157" s="76"/>
      <c r="DH157" s="76"/>
      <c r="DI157" s="76"/>
      <c r="DJ157" s="76"/>
      <c r="DK157" s="76"/>
      <c r="DL157" s="76"/>
      <c r="DM157" s="76"/>
      <c r="DN157" s="76"/>
      <c r="DO157" s="76"/>
      <c r="DP157" s="76"/>
      <c r="DQ157" s="76"/>
      <c r="DR157" s="76"/>
      <c r="DS157" s="76"/>
      <c r="DT157" s="76"/>
      <c r="DU157" s="76"/>
      <c r="DV157" s="76"/>
      <c r="DW157" s="76"/>
      <c r="DX157" s="76"/>
      <c r="DY157" s="76"/>
      <c r="DZ157" s="76"/>
      <c r="EA157" s="76"/>
      <c r="EB157" s="76"/>
      <c r="EC157" s="76"/>
      <c r="ED157" s="76"/>
      <c r="EE157" s="76"/>
      <c r="EF157" s="76"/>
      <c r="EG157" s="76"/>
      <c r="EH157" s="76"/>
      <c r="EI157" s="76"/>
      <c r="EJ157" s="76"/>
      <c r="EK157" s="76"/>
      <c r="EL157" s="76"/>
      <c r="EM157" s="76"/>
      <c r="EN157" s="76"/>
      <c r="EO157" s="76"/>
      <c r="EP157" s="76"/>
      <c r="EQ157" s="76"/>
      <c r="ER157" s="76"/>
      <c r="ES157" s="76"/>
      <c r="ET157" s="76"/>
      <c r="EU157" s="76"/>
      <c r="EV157" s="76"/>
      <c r="EW157" s="76"/>
      <c r="EX157" s="76"/>
      <c r="EY157" s="76"/>
      <c r="EZ157" s="76"/>
      <c r="FA157" s="76"/>
      <c r="FB157" s="76"/>
      <c r="FC157" s="76"/>
      <c r="FD157" s="76"/>
      <c r="FE157" s="76"/>
      <c r="FF157" s="76"/>
      <c r="FG157" s="76"/>
      <c r="FH157" s="76"/>
      <c r="FI157" s="76"/>
      <c r="FJ157" s="76"/>
      <c r="FK157" s="76"/>
      <c r="FL157" s="76"/>
      <c r="FM157" s="76"/>
      <c r="FN157" s="76"/>
      <c r="FO157" s="76"/>
      <c r="FP157" s="76"/>
      <c r="FQ157" s="76"/>
      <c r="FR157" s="76"/>
      <c r="FS157" s="76"/>
      <c r="FT157" s="76"/>
      <c r="FU157" s="76"/>
      <c r="FV157" s="76"/>
      <c r="FW157" s="76"/>
      <c r="FX157" s="76"/>
      <c r="FY157" s="76"/>
      <c r="FZ157" s="76"/>
      <c r="GA157" s="76"/>
      <c r="GB157" s="76"/>
      <c r="GC157" s="76"/>
      <c r="GD157" s="76"/>
      <c r="GE157" s="76"/>
      <c r="GF157" s="76"/>
      <c r="GG157" s="76"/>
      <c r="GH157" s="76"/>
      <c r="GI157" s="76"/>
      <c r="GJ157" s="76"/>
      <c r="GK157" s="76"/>
      <c r="GL157" s="76"/>
      <c r="GM157" s="76"/>
      <c r="GN157" s="76"/>
      <c r="GO157" s="76"/>
      <c r="GP157" s="76"/>
      <c r="GQ157" s="76"/>
      <c r="GR157" s="76"/>
      <c r="GS157" s="76"/>
      <c r="GT157" s="76"/>
      <c r="GU157" s="76"/>
      <c r="GV157" s="76"/>
      <c r="GW157" s="76"/>
      <c r="GX157" s="76"/>
      <c r="GY157" s="76"/>
      <c r="GZ157" s="76"/>
      <c r="HA157" s="76"/>
      <c r="HB157" s="76"/>
      <c r="HC157" s="76"/>
      <c r="HD157" s="76"/>
      <c r="HE157" s="76"/>
      <c r="HF157" s="76"/>
      <c r="HG157" s="76"/>
      <c r="HH157" s="76"/>
      <c r="HI157" s="76"/>
      <c r="HJ157" s="76"/>
      <c r="HK157" s="76"/>
      <c r="HL157" s="76"/>
      <c r="HM157" s="76"/>
      <c r="HN157" s="76"/>
      <c r="HO157" s="76"/>
      <c r="HP157" s="76"/>
      <c r="HQ157" s="76"/>
      <c r="HR157" s="76"/>
      <c r="HS157" s="76"/>
      <c r="HT157" s="76"/>
      <c r="HU157" s="76"/>
      <c r="HV157" s="76"/>
      <c r="HW157" s="76"/>
      <c r="HX157" s="76"/>
      <c r="HY157" s="76"/>
      <c r="HZ157" s="76"/>
      <c r="IA157" s="76"/>
      <c r="IB157" s="76"/>
      <c r="IC157" s="76"/>
      <c r="ID157" s="76"/>
      <c r="IE157" s="76"/>
      <c r="IF157" s="76"/>
      <c r="IG157" s="76"/>
      <c r="IH157" s="76"/>
      <c r="II157" s="76"/>
      <c r="IJ157" s="76"/>
      <c r="IK157" s="76"/>
      <c r="IL157" s="76"/>
      <c r="IM157" s="76"/>
      <c r="IN157" s="76"/>
      <c r="IO157" s="76"/>
      <c r="IP157" s="76"/>
      <c r="IQ157" s="76"/>
      <c r="IR157" s="76"/>
      <c r="IS157" s="76"/>
      <c r="IT157" s="76"/>
      <c r="IU157" s="76"/>
      <c r="IV157" s="76"/>
    </row>
    <row r="158" spans="1:256" s="78" customFormat="1" ht="25.5" customHeight="1" x14ac:dyDescent="0.25">
      <c r="A158" s="71" t="s">
        <v>776</v>
      </c>
      <c r="B158" s="72" t="s">
        <v>777</v>
      </c>
      <c r="C158" s="73">
        <v>26309</v>
      </c>
      <c r="D158" s="73"/>
      <c r="E158" s="74">
        <f t="shared" ref="E158:E163" si="7">C158+D158</f>
        <v>26309</v>
      </c>
      <c r="F158" s="75"/>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7"/>
      <c r="AV158" s="75"/>
      <c r="AW158" s="76"/>
      <c r="AX158" s="76"/>
      <c r="AY158" s="76"/>
      <c r="AZ158" s="76"/>
      <c r="BA158" s="76"/>
      <c r="BB158" s="76"/>
      <c r="BC158" s="76"/>
      <c r="BD158" s="76"/>
      <c r="BE158" s="76"/>
      <c r="BF158" s="76"/>
      <c r="BG158" s="76"/>
      <c r="BH158" s="76"/>
      <c r="BI158" s="76"/>
      <c r="BJ158" s="76"/>
      <c r="BK158" s="76"/>
      <c r="BL158" s="76"/>
      <c r="BM158" s="76"/>
      <c r="BN158" s="76"/>
      <c r="BO158" s="76"/>
      <c r="BP158" s="76"/>
      <c r="BQ158" s="76"/>
      <c r="BR158" s="76"/>
      <c r="BS158" s="76"/>
      <c r="BT158" s="76"/>
      <c r="BU158" s="76"/>
      <c r="BV158" s="76"/>
      <c r="BW158" s="76"/>
      <c r="BX158" s="76"/>
      <c r="BY158" s="76"/>
      <c r="BZ158" s="76"/>
      <c r="CA158" s="76"/>
      <c r="CB158" s="76"/>
      <c r="CC158" s="76"/>
      <c r="CD158" s="76"/>
      <c r="CE158" s="76"/>
      <c r="CF158" s="76"/>
      <c r="CG158" s="76"/>
      <c r="CH158" s="76"/>
      <c r="CI158" s="76"/>
      <c r="CJ158" s="76"/>
      <c r="CK158" s="76"/>
      <c r="CL158" s="76"/>
      <c r="CM158" s="76"/>
      <c r="CN158" s="76"/>
      <c r="CO158" s="76"/>
      <c r="CP158" s="76"/>
      <c r="CQ158" s="76"/>
      <c r="CR158" s="76"/>
      <c r="CS158" s="76"/>
      <c r="CT158" s="76"/>
      <c r="CU158" s="76"/>
      <c r="CV158" s="76"/>
      <c r="CW158" s="76"/>
      <c r="CX158" s="76"/>
      <c r="CY158" s="76"/>
      <c r="CZ158" s="76"/>
      <c r="DA158" s="76"/>
      <c r="DB158" s="76"/>
      <c r="DC158" s="76"/>
      <c r="DD158" s="76"/>
      <c r="DE158" s="76"/>
      <c r="DF158" s="76"/>
      <c r="DG158" s="76"/>
      <c r="DH158" s="76"/>
      <c r="DI158" s="76"/>
      <c r="DJ158" s="76"/>
      <c r="DK158" s="76"/>
      <c r="DL158" s="76"/>
      <c r="DM158" s="76"/>
      <c r="DN158" s="76"/>
      <c r="DO158" s="76"/>
      <c r="DP158" s="76"/>
      <c r="DQ158" s="76"/>
      <c r="DR158" s="76"/>
      <c r="DS158" s="76"/>
      <c r="DT158" s="76"/>
      <c r="DU158" s="76"/>
      <c r="DV158" s="76"/>
      <c r="DW158" s="76"/>
      <c r="DX158" s="76"/>
      <c r="DY158" s="76"/>
      <c r="DZ158" s="76"/>
      <c r="EA158" s="76"/>
      <c r="EB158" s="76"/>
      <c r="EC158" s="76"/>
      <c r="ED158" s="76"/>
      <c r="EE158" s="76"/>
      <c r="EF158" s="76"/>
      <c r="EG158" s="76"/>
      <c r="EH158" s="76"/>
      <c r="EI158" s="76"/>
      <c r="EJ158" s="76"/>
      <c r="EK158" s="76"/>
      <c r="EL158" s="76"/>
      <c r="EM158" s="76"/>
      <c r="EN158" s="76"/>
      <c r="EO158" s="76"/>
      <c r="EP158" s="76"/>
      <c r="EQ158" s="76"/>
      <c r="ER158" s="76"/>
      <c r="ES158" s="76"/>
      <c r="ET158" s="76"/>
      <c r="EU158" s="76"/>
      <c r="EV158" s="76"/>
      <c r="EW158" s="76"/>
      <c r="EX158" s="76"/>
      <c r="EY158" s="76"/>
      <c r="EZ158" s="76"/>
      <c r="FA158" s="76"/>
      <c r="FB158" s="76"/>
      <c r="FC158" s="76"/>
      <c r="FD158" s="76"/>
      <c r="FE158" s="76"/>
      <c r="FF158" s="76"/>
      <c r="FG158" s="76"/>
      <c r="FH158" s="76"/>
      <c r="FI158" s="76"/>
      <c r="FJ158" s="76"/>
      <c r="FK158" s="76"/>
      <c r="FL158" s="76"/>
      <c r="FM158" s="76"/>
      <c r="FN158" s="76"/>
      <c r="FO158" s="76"/>
      <c r="FP158" s="76"/>
      <c r="FQ158" s="76"/>
      <c r="FR158" s="76"/>
      <c r="FS158" s="76"/>
      <c r="FT158" s="76"/>
      <c r="FU158" s="76"/>
      <c r="FV158" s="76"/>
      <c r="FW158" s="76"/>
      <c r="FX158" s="76"/>
      <c r="FY158" s="76"/>
      <c r="FZ158" s="76"/>
      <c r="GA158" s="76"/>
      <c r="GB158" s="76"/>
      <c r="GC158" s="76"/>
      <c r="GD158" s="76"/>
      <c r="GE158" s="76"/>
      <c r="GF158" s="76"/>
      <c r="GG158" s="76"/>
      <c r="GH158" s="76"/>
      <c r="GI158" s="76"/>
      <c r="GJ158" s="76"/>
      <c r="GK158" s="76"/>
      <c r="GL158" s="76"/>
      <c r="GM158" s="76"/>
      <c r="GN158" s="76"/>
      <c r="GO158" s="76"/>
      <c r="GP158" s="76"/>
      <c r="GQ158" s="76"/>
      <c r="GR158" s="76"/>
      <c r="GS158" s="76"/>
      <c r="GT158" s="76"/>
      <c r="GU158" s="76"/>
      <c r="GV158" s="76"/>
      <c r="GW158" s="76"/>
      <c r="GX158" s="76"/>
      <c r="GY158" s="76"/>
      <c r="GZ158" s="76"/>
      <c r="HA158" s="76"/>
      <c r="HB158" s="76"/>
      <c r="HC158" s="76"/>
      <c r="HD158" s="76"/>
      <c r="HE158" s="76"/>
      <c r="HF158" s="76"/>
      <c r="HG158" s="76"/>
      <c r="HH158" s="76"/>
      <c r="HI158" s="76"/>
      <c r="HJ158" s="76"/>
      <c r="HK158" s="76"/>
      <c r="HL158" s="76"/>
      <c r="HM158" s="76"/>
      <c r="HN158" s="76"/>
      <c r="HO158" s="76"/>
      <c r="HP158" s="76"/>
      <c r="HQ158" s="76"/>
      <c r="HR158" s="76"/>
      <c r="HS158" s="76"/>
      <c r="HT158" s="76"/>
      <c r="HU158" s="76"/>
      <c r="HV158" s="76"/>
      <c r="HW158" s="76"/>
      <c r="HX158" s="76"/>
      <c r="HY158" s="76"/>
      <c r="HZ158" s="76"/>
      <c r="IA158" s="76"/>
      <c r="IB158" s="76"/>
      <c r="IC158" s="76"/>
      <c r="ID158" s="76"/>
      <c r="IE158" s="76"/>
      <c r="IF158" s="76"/>
      <c r="IG158" s="76"/>
      <c r="IH158" s="76"/>
      <c r="II158" s="76"/>
      <c r="IJ158" s="76"/>
      <c r="IK158" s="76"/>
      <c r="IL158" s="76"/>
      <c r="IM158" s="76"/>
      <c r="IN158" s="76"/>
      <c r="IO158" s="76"/>
      <c r="IP158" s="76"/>
      <c r="IQ158" s="76"/>
      <c r="IR158" s="76"/>
      <c r="IS158" s="76"/>
      <c r="IT158" s="76"/>
      <c r="IU158" s="76"/>
      <c r="IV158" s="76"/>
    </row>
    <row r="159" spans="1:256" s="78" customFormat="1" ht="25.5" customHeight="1" x14ac:dyDescent="0.25">
      <c r="A159" s="71" t="s">
        <v>778</v>
      </c>
      <c r="B159" s="72" t="s">
        <v>779</v>
      </c>
      <c r="C159" s="73">
        <v>304673</v>
      </c>
      <c r="D159" s="73"/>
      <c r="E159" s="74">
        <f t="shared" si="7"/>
        <v>304673</v>
      </c>
      <c r="F159" s="75"/>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7"/>
      <c r="AV159" s="75"/>
      <c r="AW159" s="76"/>
      <c r="AX159" s="76"/>
      <c r="AY159" s="76"/>
      <c r="AZ159" s="76"/>
      <c r="BA159" s="76"/>
      <c r="BB159" s="76"/>
      <c r="BC159" s="76"/>
      <c r="BD159" s="76"/>
      <c r="BE159" s="76"/>
      <c r="BF159" s="76"/>
      <c r="BG159" s="76"/>
      <c r="BH159" s="76"/>
      <c r="BI159" s="76"/>
      <c r="BJ159" s="76"/>
      <c r="BK159" s="76"/>
      <c r="BL159" s="76"/>
      <c r="BM159" s="76"/>
      <c r="BN159" s="76"/>
      <c r="BO159" s="76"/>
      <c r="BP159" s="76"/>
      <c r="BQ159" s="76"/>
      <c r="BR159" s="76"/>
      <c r="BS159" s="76"/>
      <c r="BT159" s="76"/>
      <c r="BU159" s="76"/>
      <c r="BV159" s="76"/>
      <c r="BW159" s="76"/>
      <c r="BX159" s="76"/>
      <c r="BY159" s="76"/>
      <c r="BZ159" s="76"/>
      <c r="CA159" s="76"/>
      <c r="CB159" s="76"/>
      <c r="CC159" s="76"/>
      <c r="CD159" s="76"/>
      <c r="CE159" s="76"/>
      <c r="CF159" s="76"/>
      <c r="CG159" s="76"/>
      <c r="CH159" s="76"/>
      <c r="CI159" s="76"/>
      <c r="CJ159" s="76"/>
      <c r="CK159" s="76"/>
      <c r="CL159" s="76"/>
      <c r="CM159" s="76"/>
      <c r="CN159" s="76"/>
      <c r="CO159" s="76"/>
      <c r="CP159" s="76"/>
      <c r="CQ159" s="76"/>
      <c r="CR159" s="76"/>
      <c r="CS159" s="76"/>
      <c r="CT159" s="76"/>
      <c r="CU159" s="76"/>
      <c r="CV159" s="76"/>
      <c r="CW159" s="76"/>
      <c r="CX159" s="76"/>
      <c r="CY159" s="76"/>
      <c r="CZ159" s="76"/>
      <c r="DA159" s="76"/>
      <c r="DB159" s="76"/>
      <c r="DC159" s="76"/>
      <c r="DD159" s="76"/>
      <c r="DE159" s="76"/>
      <c r="DF159" s="76"/>
      <c r="DG159" s="76"/>
      <c r="DH159" s="76"/>
      <c r="DI159" s="76"/>
      <c r="DJ159" s="76"/>
      <c r="DK159" s="76"/>
      <c r="DL159" s="76"/>
      <c r="DM159" s="76"/>
      <c r="DN159" s="76"/>
      <c r="DO159" s="76"/>
      <c r="DP159" s="76"/>
      <c r="DQ159" s="76"/>
      <c r="DR159" s="76"/>
      <c r="DS159" s="76"/>
      <c r="DT159" s="76"/>
      <c r="DU159" s="76"/>
      <c r="DV159" s="76"/>
      <c r="DW159" s="76"/>
      <c r="DX159" s="76"/>
      <c r="DY159" s="76"/>
      <c r="DZ159" s="76"/>
      <c r="EA159" s="76"/>
      <c r="EB159" s="76"/>
      <c r="EC159" s="76"/>
      <c r="ED159" s="76"/>
      <c r="EE159" s="76"/>
      <c r="EF159" s="76"/>
      <c r="EG159" s="76"/>
      <c r="EH159" s="76"/>
      <c r="EI159" s="76"/>
      <c r="EJ159" s="76"/>
      <c r="EK159" s="76"/>
      <c r="EL159" s="76"/>
      <c r="EM159" s="76"/>
      <c r="EN159" s="76"/>
      <c r="EO159" s="76"/>
      <c r="EP159" s="76"/>
      <c r="EQ159" s="76"/>
      <c r="ER159" s="76"/>
      <c r="ES159" s="76"/>
      <c r="ET159" s="76"/>
      <c r="EU159" s="76"/>
      <c r="EV159" s="76"/>
      <c r="EW159" s="76"/>
      <c r="EX159" s="76"/>
      <c r="EY159" s="76"/>
      <c r="EZ159" s="76"/>
      <c r="FA159" s="76"/>
      <c r="FB159" s="76"/>
      <c r="FC159" s="76"/>
      <c r="FD159" s="76"/>
      <c r="FE159" s="76"/>
      <c r="FF159" s="76"/>
      <c r="FG159" s="76"/>
      <c r="FH159" s="76"/>
      <c r="FI159" s="76"/>
      <c r="FJ159" s="76"/>
      <c r="FK159" s="76"/>
      <c r="FL159" s="76"/>
      <c r="FM159" s="76"/>
      <c r="FN159" s="76"/>
      <c r="FO159" s="76"/>
      <c r="FP159" s="76"/>
      <c r="FQ159" s="76"/>
      <c r="FR159" s="76"/>
      <c r="FS159" s="76"/>
      <c r="FT159" s="76"/>
      <c r="FU159" s="76"/>
      <c r="FV159" s="76"/>
      <c r="FW159" s="76"/>
      <c r="FX159" s="76"/>
      <c r="FY159" s="76"/>
      <c r="FZ159" s="76"/>
      <c r="GA159" s="76"/>
      <c r="GB159" s="76"/>
      <c r="GC159" s="76"/>
      <c r="GD159" s="76"/>
      <c r="GE159" s="76"/>
      <c r="GF159" s="76"/>
      <c r="GG159" s="76"/>
      <c r="GH159" s="76"/>
      <c r="GI159" s="76"/>
      <c r="GJ159" s="76"/>
      <c r="GK159" s="76"/>
      <c r="GL159" s="76"/>
      <c r="GM159" s="76"/>
      <c r="GN159" s="76"/>
      <c r="GO159" s="76"/>
      <c r="GP159" s="76"/>
      <c r="GQ159" s="76"/>
      <c r="GR159" s="76"/>
      <c r="GS159" s="76"/>
      <c r="GT159" s="76"/>
      <c r="GU159" s="76"/>
      <c r="GV159" s="76"/>
      <c r="GW159" s="76"/>
      <c r="GX159" s="76"/>
      <c r="GY159" s="76"/>
      <c r="GZ159" s="76"/>
      <c r="HA159" s="76"/>
      <c r="HB159" s="76"/>
      <c r="HC159" s="76"/>
      <c r="HD159" s="76"/>
      <c r="HE159" s="76"/>
      <c r="HF159" s="76"/>
      <c r="HG159" s="76"/>
      <c r="HH159" s="76"/>
      <c r="HI159" s="76"/>
      <c r="HJ159" s="76"/>
      <c r="HK159" s="76"/>
      <c r="HL159" s="76"/>
      <c r="HM159" s="76"/>
      <c r="HN159" s="76"/>
      <c r="HO159" s="76"/>
      <c r="HP159" s="76"/>
      <c r="HQ159" s="76"/>
      <c r="HR159" s="76"/>
      <c r="HS159" s="76"/>
      <c r="HT159" s="76"/>
      <c r="HU159" s="76"/>
      <c r="HV159" s="76"/>
      <c r="HW159" s="76"/>
      <c r="HX159" s="76"/>
      <c r="HY159" s="76"/>
      <c r="HZ159" s="76"/>
      <c r="IA159" s="76"/>
      <c r="IB159" s="76"/>
      <c r="IC159" s="76"/>
      <c r="ID159" s="76"/>
      <c r="IE159" s="76"/>
      <c r="IF159" s="76"/>
      <c r="IG159" s="76"/>
      <c r="IH159" s="76"/>
      <c r="II159" s="76"/>
      <c r="IJ159" s="76"/>
      <c r="IK159" s="76"/>
      <c r="IL159" s="76"/>
      <c r="IM159" s="76"/>
      <c r="IN159" s="76"/>
      <c r="IO159" s="76"/>
      <c r="IP159" s="76"/>
      <c r="IQ159" s="76"/>
      <c r="IR159" s="76"/>
      <c r="IS159" s="76"/>
      <c r="IT159" s="76"/>
      <c r="IU159" s="76"/>
      <c r="IV159" s="76"/>
    </row>
    <row r="160" spans="1:256" s="78" customFormat="1" ht="25.5" customHeight="1" x14ac:dyDescent="0.25">
      <c r="A160" s="71" t="s">
        <v>780</v>
      </c>
      <c r="B160" s="72" t="s">
        <v>781</v>
      </c>
      <c r="C160" s="73">
        <v>7713</v>
      </c>
      <c r="D160" s="73"/>
      <c r="E160" s="74">
        <f t="shared" si="7"/>
        <v>7713</v>
      </c>
      <c r="F160" s="75"/>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7"/>
      <c r="AV160" s="75"/>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c r="DN160" s="76"/>
      <c r="DO160" s="76"/>
      <c r="DP160" s="76"/>
      <c r="DQ160" s="76"/>
      <c r="DR160" s="76"/>
      <c r="DS160" s="76"/>
      <c r="DT160" s="76"/>
      <c r="DU160" s="76"/>
      <c r="DV160" s="76"/>
      <c r="DW160" s="76"/>
      <c r="DX160" s="76"/>
      <c r="DY160" s="76"/>
      <c r="DZ160" s="76"/>
      <c r="EA160" s="76"/>
      <c r="EB160" s="76"/>
      <c r="EC160" s="76"/>
      <c r="ED160" s="76"/>
      <c r="EE160" s="76"/>
      <c r="EF160" s="76"/>
      <c r="EG160" s="76"/>
      <c r="EH160" s="76"/>
      <c r="EI160" s="76"/>
      <c r="EJ160" s="76"/>
      <c r="EK160" s="76"/>
      <c r="EL160" s="76"/>
      <c r="EM160" s="76"/>
      <c r="EN160" s="76"/>
      <c r="EO160" s="76"/>
      <c r="EP160" s="76"/>
      <c r="EQ160" s="76"/>
      <c r="ER160" s="76"/>
      <c r="ES160" s="76"/>
      <c r="ET160" s="76"/>
      <c r="EU160" s="76"/>
      <c r="EV160" s="76"/>
      <c r="EW160" s="76"/>
      <c r="EX160" s="76"/>
      <c r="EY160" s="76"/>
      <c r="EZ160" s="76"/>
      <c r="FA160" s="76"/>
      <c r="FB160" s="76"/>
      <c r="FC160" s="76"/>
      <c r="FD160" s="76"/>
      <c r="FE160" s="76"/>
      <c r="FF160" s="76"/>
      <c r="FG160" s="76"/>
      <c r="FH160" s="76"/>
      <c r="FI160" s="76"/>
      <c r="FJ160" s="76"/>
      <c r="FK160" s="76"/>
      <c r="FL160" s="76"/>
      <c r="FM160" s="76"/>
      <c r="FN160" s="76"/>
      <c r="FO160" s="76"/>
      <c r="FP160" s="76"/>
      <c r="FQ160" s="76"/>
      <c r="FR160" s="76"/>
      <c r="FS160" s="76"/>
      <c r="FT160" s="76"/>
      <c r="FU160" s="76"/>
      <c r="FV160" s="76"/>
      <c r="FW160" s="76"/>
      <c r="FX160" s="76"/>
      <c r="FY160" s="76"/>
      <c r="FZ160" s="76"/>
      <c r="GA160" s="76"/>
      <c r="GB160" s="76"/>
      <c r="GC160" s="76"/>
      <c r="GD160" s="76"/>
      <c r="GE160" s="76"/>
      <c r="GF160" s="76"/>
      <c r="GG160" s="76"/>
      <c r="GH160" s="76"/>
      <c r="GI160" s="76"/>
      <c r="GJ160" s="76"/>
      <c r="GK160" s="76"/>
      <c r="GL160" s="76"/>
      <c r="GM160" s="76"/>
      <c r="GN160" s="76"/>
      <c r="GO160" s="76"/>
      <c r="GP160" s="76"/>
      <c r="GQ160" s="76"/>
      <c r="GR160" s="76"/>
      <c r="GS160" s="76"/>
      <c r="GT160" s="76"/>
      <c r="GU160" s="76"/>
      <c r="GV160" s="76"/>
      <c r="GW160" s="76"/>
      <c r="GX160" s="76"/>
      <c r="GY160" s="76"/>
      <c r="GZ160" s="76"/>
      <c r="HA160" s="76"/>
      <c r="HB160" s="76"/>
      <c r="HC160" s="76"/>
      <c r="HD160" s="76"/>
      <c r="HE160" s="76"/>
      <c r="HF160" s="76"/>
      <c r="HG160" s="76"/>
      <c r="HH160" s="76"/>
      <c r="HI160" s="76"/>
      <c r="HJ160" s="76"/>
      <c r="HK160" s="76"/>
      <c r="HL160" s="76"/>
      <c r="HM160" s="76"/>
      <c r="HN160" s="76"/>
      <c r="HO160" s="76"/>
      <c r="HP160" s="76"/>
      <c r="HQ160" s="76"/>
      <c r="HR160" s="76"/>
      <c r="HS160" s="76"/>
      <c r="HT160" s="76"/>
      <c r="HU160" s="76"/>
      <c r="HV160" s="76"/>
      <c r="HW160" s="76"/>
      <c r="HX160" s="76"/>
      <c r="HY160" s="76"/>
      <c r="HZ160" s="76"/>
      <c r="IA160" s="76"/>
      <c r="IB160" s="76"/>
      <c r="IC160" s="76"/>
      <c r="ID160" s="76"/>
      <c r="IE160" s="76"/>
      <c r="IF160" s="76"/>
      <c r="IG160" s="76"/>
      <c r="IH160" s="76"/>
      <c r="II160" s="76"/>
      <c r="IJ160" s="76"/>
      <c r="IK160" s="76"/>
      <c r="IL160" s="76"/>
      <c r="IM160" s="76"/>
      <c r="IN160" s="76"/>
      <c r="IO160" s="76"/>
      <c r="IP160" s="76"/>
      <c r="IQ160" s="76"/>
      <c r="IR160" s="76"/>
      <c r="IS160" s="76"/>
      <c r="IT160" s="76"/>
      <c r="IU160" s="76"/>
      <c r="IV160" s="76"/>
    </row>
    <row r="161" spans="1:256" s="78" customFormat="1" ht="25.5" customHeight="1" x14ac:dyDescent="0.25">
      <c r="A161" s="71" t="s">
        <v>782</v>
      </c>
      <c r="B161" s="72" t="s">
        <v>783</v>
      </c>
      <c r="C161" s="139">
        <v>0</v>
      </c>
      <c r="D161" s="139"/>
      <c r="E161" s="74">
        <f t="shared" si="7"/>
        <v>0</v>
      </c>
      <c r="F161" s="75"/>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7"/>
      <c r="AV161" s="75"/>
      <c r="AW161" s="76"/>
      <c r="AX161" s="76"/>
      <c r="AY161" s="76"/>
      <c r="AZ161" s="76"/>
      <c r="BA161" s="76"/>
      <c r="BB161" s="76"/>
      <c r="BC161" s="76"/>
      <c r="BD161" s="76"/>
      <c r="BE161" s="76"/>
      <c r="BF161" s="76"/>
      <c r="BG161" s="76"/>
      <c r="BH161" s="76"/>
      <c r="BI161" s="76"/>
      <c r="BJ161" s="76"/>
      <c r="BK161" s="76"/>
      <c r="BL161" s="76"/>
      <c r="BM161" s="76"/>
      <c r="BN161" s="76"/>
      <c r="BO161" s="76"/>
      <c r="BP161" s="76"/>
      <c r="BQ161" s="76"/>
      <c r="BR161" s="76"/>
      <c r="BS161" s="76"/>
      <c r="BT161" s="76"/>
      <c r="BU161" s="76"/>
      <c r="BV161" s="76"/>
      <c r="BW161" s="76"/>
      <c r="BX161" s="76"/>
      <c r="BY161" s="76"/>
      <c r="BZ161" s="76"/>
      <c r="CA161" s="76"/>
      <c r="CB161" s="76"/>
      <c r="CC161" s="76"/>
      <c r="CD161" s="76"/>
      <c r="CE161" s="76"/>
      <c r="CF161" s="76"/>
      <c r="CG161" s="76"/>
      <c r="CH161" s="76"/>
      <c r="CI161" s="76"/>
      <c r="CJ161" s="76"/>
      <c r="CK161" s="76"/>
      <c r="CL161" s="76"/>
      <c r="CM161" s="76"/>
      <c r="CN161" s="76"/>
      <c r="CO161" s="76"/>
      <c r="CP161" s="76"/>
      <c r="CQ161" s="76"/>
      <c r="CR161" s="76"/>
      <c r="CS161" s="76"/>
      <c r="CT161" s="76"/>
      <c r="CU161" s="76"/>
      <c r="CV161" s="76"/>
      <c r="CW161" s="76"/>
      <c r="CX161" s="76"/>
      <c r="CY161" s="76"/>
      <c r="CZ161" s="76"/>
      <c r="DA161" s="76"/>
      <c r="DB161" s="76"/>
      <c r="DC161" s="76"/>
      <c r="DD161" s="76"/>
      <c r="DE161" s="76"/>
      <c r="DF161" s="76"/>
      <c r="DG161" s="76"/>
      <c r="DH161" s="76"/>
      <c r="DI161" s="76"/>
      <c r="DJ161" s="76"/>
      <c r="DK161" s="76"/>
      <c r="DL161" s="76"/>
      <c r="DM161" s="76"/>
      <c r="DN161" s="76"/>
      <c r="DO161" s="76"/>
      <c r="DP161" s="76"/>
      <c r="DQ161" s="76"/>
      <c r="DR161" s="76"/>
      <c r="DS161" s="76"/>
      <c r="DT161" s="76"/>
      <c r="DU161" s="76"/>
      <c r="DV161" s="76"/>
      <c r="DW161" s="76"/>
      <c r="DX161" s="76"/>
      <c r="DY161" s="76"/>
      <c r="DZ161" s="76"/>
      <c r="EA161" s="76"/>
      <c r="EB161" s="76"/>
      <c r="EC161" s="76"/>
      <c r="ED161" s="76"/>
      <c r="EE161" s="76"/>
      <c r="EF161" s="76"/>
      <c r="EG161" s="76"/>
      <c r="EH161" s="76"/>
      <c r="EI161" s="76"/>
      <c r="EJ161" s="76"/>
      <c r="EK161" s="76"/>
      <c r="EL161" s="76"/>
      <c r="EM161" s="76"/>
      <c r="EN161" s="76"/>
      <c r="EO161" s="76"/>
      <c r="EP161" s="76"/>
      <c r="EQ161" s="76"/>
      <c r="ER161" s="76"/>
      <c r="ES161" s="76"/>
      <c r="ET161" s="76"/>
      <c r="EU161" s="76"/>
      <c r="EV161" s="76"/>
      <c r="EW161" s="76"/>
      <c r="EX161" s="76"/>
      <c r="EY161" s="76"/>
      <c r="EZ161" s="76"/>
      <c r="FA161" s="76"/>
      <c r="FB161" s="76"/>
      <c r="FC161" s="76"/>
      <c r="FD161" s="76"/>
      <c r="FE161" s="76"/>
      <c r="FF161" s="76"/>
      <c r="FG161" s="76"/>
      <c r="FH161" s="76"/>
      <c r="FI161" s="76"/>
      <c r="FJ161" s="76"/>
      <c r="FK161" s="76"/>
      <c r="FL161" s="76"/>
      <c r="FM161" s="76"/>
      <c r="FN161" s="76"/>
      <c r="FO161" s="76"/>
      <c r="FP161" s="76"/>
      <c r="FQ161" s="76"/>
      <c r="FR161" s="76"/>
      <c r="FS161" s="76"/>
      <c r="FT161" s="76"/>
      <c r="FU161" s="76"/>
      <c r="FV161" s="76"/>
      <c r="FW161" s="76"/>
      <c r="FX161" s="76"/>
      <c r="FY161" s="76"/>
      <c r="FZ161" s="76"/>
      <c r="GA161" s="76"/>
      <c r="GB161" s="76"/>
      <c r="GC161" s="76"/>
      <c r="GD161" s="76"/>
      <c r="GE161" s="76"/>
      <c r="GF161" s="76"/>
      <c r="GG161" s="76"/>
      <c r="GH161" s="76"/>
      <c r="GI161" s="76"/>
      <c r="GJ161" s="76"/>
      <c r="GK161" s="76"/>
      <c r="GL161" s="76"/>
      <c r="GM161" s="76"/>
      <c r="GN161" s="76"/>
      <c r="GO161" s="76"/>
      <c r="GP161" s="76"/>
      <c r="GQ161" s="76"/>
      <c r="GR161" s="76"/>
      <c r="GS161" s="76"/>
      <c r="GT161" s="76"/>
      <c r="GU161" s="76"/>
      <c r="GV161" s="76"/>
      <c r="GW161" s="76"/>
      <c r="GX161" s="76"/>
      <c r="GY161" s="76"/>
      <c r="GZ161" s="76"/>
      <c r="HA161" s="76"/>
      <c r="HB161" s="76"/>
      <c r="HC161" s="76"/>
      <c r="HD161" s="76"/>
      <c r="HE161" s="76"/>
      <c r="HF161" s="76"/>
      <c r="HG161" s="76"/>
      <c r="HH161" s="76"/>
      <c r="HI161" s="76"/>
      <c r="HJ161" s="76"/>
      <c r="HK161" s="76"/>
      <c r="HL161" s="76"/>
      <c r="HM161" s="76"/>
      <c r="HN161" s="76"/>
      <c r="HO161" s="76"/>
      <c r="HP161" s="76"/>
      <c r="HQ161" s="76"/>
      <c r="HR161" s="76"/>
      <c r="HS161" s="76"/>
      <c r="HT161" s="76"/>
      <c r="HU161" s="76"/>
      <c r="HV161" s="76"/>
      <c r="HW161" s="76"/>
      <c r="HX161" s="76"/>
      <c r="HY161" s="76"/>
      <c r="HZ161" s="76"/>
      <c r="IA161" s="76"/>
      <c r="IB161" s="76"/>
      <c r="IC161" s="76"/>
      <c r="ID161" s="76"/>
      <c r="IE161" s="76"/>
      <c r="IF161" s="76"/>
      <c r="IG161" s="76"/>
      <c r="IH161" s="76"/>
      <c r="II161" s="76"/>
      <c r="IJ161" s="76"/>
      <c r="IK161" s="76"/>
      <c r="IL161" s="76"/>
      <c r="IM161" s="76"/>
      <c r="IN161" s="76"/>
      <c r="IO161" s="76"/>
      <c r="IP161" s="76"/>
      <c r="IQ161" s="76"/>
      <c r="IR161" s="76"/>
      <c r="IS161" s="76"/>
      <c r="IT161" s="76"/>
      <c r="IU161" s="76"/>
      <c r="IV161" s="76"/>
    </row>
    <row r="162" spans="1:256" s="78" customFormat="1" ht="25.5" customHeight="1" x14ac:dyDescent="0.25">
      <c r="A162" s="71" t="s">
        <v>784</v>
      </c>
      <c r="B162" s="72" t="s">
        <v>785</v>
      </c>
      <c r="C162" s="73">
        <v>3119249</v>
      </c>
      <c r="D162" s="73"/>
      <c r="E162" s="74">
        <f t="shared" si="7"/>
        <v>3119249</v>
      </c>
      <c r="F162" s="75"/>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7"/>
      <c r="AV162" s="75"/>
      <c r="AW162" s="76"/>
      <c r="AX162" s="76"/>
      <c r="AY162" s="76"/>
      <c r="AZ162" s="76"/>
      <c r="BA162" s="76"/>
      <c r="BB162" s="76"/>
      <c r="BC162" s="76"/>
      <c r="BD162" s="76"/>
      <c r="BE162" s="76"/>
      <c r="BF162" s="76"/>
      <c r="BG162" s="76"/>
      <c r="BH162" s="76"/>
      <c r="BI162" s="76"/>
      <c r="BJ162" s="76"/>
      <c r="BK162" s="76"/>
      <c r="BL162" s="76"/>
      <c r="BM162" s="76"/>
      <c r="BN162" s="76"/>
      <c r="BO162" s="76"/>
      <c r="BP162" s="76"/>
      <c r="BQ162" s="76"/>
      <c r="BR162" s="76"/>
      <c r="BS162" s="76"/>
      <c r="BT162" s="76"/>
      <c r="BU162" s="76"/>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c r="DJ162" s="76"/>
      <c r="DK162" s="76"/>
      <c r="DL162" s="76"/>
      <c r="DM162" s="76"/>
      <c r="DN162" s="76"/>
      <c r="DO162" s="76"/>
      <c r="DP162" s="76"/>
      <c r="DQ162" s="76"/>
      <c r="DR162" s="76"/>
      <c r="DS162" s="76"/>
      <c r="DT162" s="76"/>
      <c r="DU162" s="76"/>
      <c r="DV162" s="76"/>
      <c r="DW162" s="76"/>
      <c r="DX162" s="76"/>
      <c r="DY162" s="76"/>
      <c r="DZ162" s="76"/>
      <c r="EA162" s="76"/>
      <c r="EB162" s="76"/>
      <c r="EC162" s="76"/>
      <c r="ED162" s="76"/>
      <c r="EE162" s="76"/>
      <c r="EF162" s="76"/>
      <c r="EG162" s="76"/>
      <c r="EH162" s="76"/>
      <c r="EI162" s="76"/>
      <c r="EJ162" s="76"/>
      <c r="EK162" s="76"/>
      <c r="EL162" s="76"/>
      <c r="EM162" s="76"/>
      <c r="EN162" s="76"/>
      <c r="EO162" s="76"/>
      <c r="EP162" s="76"/>
      <c r="EQ162" s="76"/>
      <c r="ER162" s="76"/>
      <c r="ES162" s="76"/>
      <c r="ET162" s="76"/>
      <c r="EU162" s="76"/>
      <c r="EV162" s="76"/>
      <c r="EW162" s="76"/>
      <c r="EX162" s="76"/>
      <c r="EY162" s="76"/>
      <c r="EZ162" s="76"/>
      <c r="FA162" s="76"/>
      <c r="FB162" s="76"/>
      <c r="FC162" s="76"/>
      <c r="FD162" s="76"/>
      <c r="FE162" s="76"/>
      <c r="FF162" s="76"/>
      <c r="FG162" s="76"/>
      <c r="FH162" s="76"/>
      <c r="FI162" s="76"/>
      <c r="FJ162" s="76"/>
      <c r="FK162" s="76"/>
      <c r="FL162" s="76"/>
      <c r="FM162" s="76"/>
      <c r="FN162" s="76"/>
      <c r="FO162" s="76"/>
      <c r="FP162" s="76"/>
      <c r="FQ162" s="76"/>
      <c r="FR162" s="76"/>
      <c r="FS162" s="76"/>
      <c r="FT162" s="76"/>
      <c r="FU162" s="76"/>
      <c r="FV162" s="76"/>
      <c r="FW162" s="76"/>
      <c r="FX162" s="76"/>
      <c r="FY162" s="76"/>
      <c r="FZ162" s="76"/>
      <c r="GA162" s="76"/>
      <c r="GB162" s="76"/>
      <c r="GC162" s="76"/>
      <c r="GD162" s="76"/>
      <c r="GE162" s="76"/>
      <c r="GF162" s="76"/>
      <c r="GG162" s="76"/>
      <c r="GH162" s="76"/>
      <c r="GI162" s="76"/>
      <c r="GJ162" s="76"/>
      <c r="GK162" s="76"/>
      <c r="GL162" s="76"/>
      <c r="GM162" s="76"/>
      <c r="GN162" s="76"/>
      <c r="GO162" s="76"/>
      <c r="GP162" s="76"/>
      <c r="GQ162" s="76"/>
      <c r="GR162" s="76"/>
      <c r="GS162" s="76"/>
      <c r="GT162" s="76"/>
      <c r="GU162" s="76"/>
      <c r="GV162" s="76"/>
      <c r="GW162" s="76"/>
      <c r="GX162" s="76"/>
      <c r="GY162" s="76"/>
      <c r="GZ162" s="76"/>
      <c r="HA162" s="76"/>
      <c r="HB162" s="76"/>
      <c r="HC162" s="76"/>
      <c r="HD162" s="76"/>
      <c r="HE162" s="76"/>
      <c r="HF162" s="76"/>
      <c r="HG162" s="76"/>
      <c r="HH162" s="76"/>
      <c r="HI162" s="76"/>
      <c r="HJ162" s="76"/>
      <c r="HK162" s="76"/>
      <c r="HL162" s="76"/>
      <c r="HM162" s="76"/>
      <c r="HN162" s="76"/>
      <c r="HO162" s="76"/>
      <c r="HP162" s="76"/>
      <c r="HQ162" s="76"/>
      <c r="HR162" s="76"/>
      <c r="HS162" s="76"/>
      <c r="HT162" s="76"/>
      <c r="HU162" s="76"/>
      <c r="HV162" s="76"/>
      <c r="HW162" s="76"/>
      <c r="HX162" s="76"/>
      <c r="HY162" s="76"/>
      <c r="HZ162" s="76"/>
      <c r="IA162" s="76"/>
      <c r="IB162" s="76"/>
      <c r="IC162" s="76"/>
      <c r="ID162" s="76"/>
      <c r="IE162" s="76"/>
      <c r="IF162" s="76"/>
      <c r="IG162" s="76"/>
      <c r="IH162" s="76"/>
      <c r="II162" s="76"/>
      <c r="IJ162" s="76"/>
      <c r="IK162" s="76"/>
      <c r="IL162" s="76"/>
      <c r="IM162" s="76"/>
      <c r="IN162" s="76"/>
      <c r="IO162" s="76"/>
      <c r="IP162" s="76"/>
      <c r="IQ162" s="76"/>
      <c r="IR162" s="76"/>
      <c r="IS162" s="76"/>
      <c r="IT162" s="76"/>
      <c r="IU162" s="76"/>
      <c r="IV162" s="76"/>
    </row>
    <row r="163" spans="1:256" s="78" customFormat="1" ht="25.5" customHeight="1" x14ac:dyDescent="0.25">
      <c r="A163" s="71" t="s">
        <v>786</v>
      </c>
      <c r="B163" s="72" t="s">
        <v>787</v>
      </c>
      <c r="C163" s="73">
        <v>3999470</v>
      </c>
      <c r="D163" s="73"/>
      <c r="E163" s="74">
        <f t="shared" si="7"/>
        <v>3999470</v>
      </c>
      <c r="F163" s="75"/>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7"/>
      <c r="AV163" s="75"/>
      <c r="AW163" s="76"/>
      <c r="AX163" s="76"/>
      <c r="AY163" s="76"/>
      <c r="AZ163" s="76"/>
      <c r="BA163" s="76"/>
      <c r="BB163" s="76"/>
      <c r="BC163" s="76"/>
      <c r="BD163" s="76"/>
      <c r="BE163" s="76"/>
      <c r="BF163" s="76"/>
      <c r="BG163" s="76"/>
      <c r="BH163" s="76"/>
      <c r="BI163" s="76"/>
      <c r="BJ163" s="76"/>
      <c r="BK163" s="76"/>
      <c r="BL163" s="76"/>
      <c r="BM163" s="76"/>
      <c r="BN163" s="76"/>
      <c r="BO163" s="76"/>
      <c r="BP163" s="76"/>
      <c r="BQ163" s="76"/>
      <c r="BR163" s="76"/>
      <c r="BS163" s="76"/>
      <c r="BT163" s="76"/>
      <c r="BU163" s="76"/>
      <c r="BV163" s="76"/>
      <c r="BW163" s="76"/>
      <c r="BX163" s="76"/>
      <c r="BY163" s="76"/>
      <c r="BZ163" s="76"/>
      <c r="CA163" s="76"/>
      <c r="CB163" s="76"/>
      <c r="CC163" s="76"/>
      <c r="CD163" s="76"/>
      <c r="CE163" s="76"/>
      <c r="CF163" s="76"/>
      <c r="CG163" s="76"/>
      <c r="CH163" s="76"/>
      <c r="CI163" s="76"/>
      <c r="CJ163" s="76"/>
      <c r="CK163" s="76"/>
      <c r="CL163" s="76"/>
      <c r="CM163" s="76"/>
      <c r="CN163" s="76"/>
      <c r="CO163" s="76"/>
      <c r="CP163" s="76"/>
      <c r="CQ163" s="76"/>
      <c r="CR163" s="76"/>
      <c r="CS163" s="76"/>
      <c r="CT163" s="76"/>
      <c r="CU163" s="76"/>
      <c r="CV163" s="76"/>
      <c r="CW163" s="76"/>
      <c r="CX163" s="76"/>
      <c r="CY163" s="76"/>
      <c r="CZ163" s="76"/>
      <c r="DA163" s="76"/>
      <c r="DB163" s="76"/>
      <c r="DC163" s="76"/>
      <c r="DD163" s="76"/>
      <c r="DE163" s="76"/>
      <c r="DF163" s="76"/>
      <c r="DG163" s="76"/>
      <c r="DH163" s="76"/>
      <c r="DI163" s="76"/>
      <c r="DJ163" s="76"/>
      <c r="DK163" s="76"/>
      <c r="DL163" s="76"/>
      <c r="DM163" s="76"/>
      <c r="DN163" s="76"/>
      <c r="DO163" s="76"/>
      <c r="DP163" s="76"/>
      <c r="DQ163" s="76"/>
      <c r="DR163" s="76"/>
      <c r="DS163" s="76"/>
      <c r="DT163" s="76"/>
      <c r="DU163" s="76"/>
      <c r="DV163" s="76"/>
      <c r="DW163" s="76"/>
      <c r="DX163" s="76"/>
      <c r="DY163" s="76"/>
      <c r="DZ163" s="76"/>
      <c r="EA163" s="76"/>
      <c r="EB163" s="76"/>
      <c r="EC163" s="76"/>
      <c r="ED163" s="76"/>
      <c r="EE163" s="76"/>
      <c r="EF163" s="76"/>
      <c r="EG163" s="76"/>
      <c r="EH163" s="76"/>
      <c r="EI163" s="76"/>
      <c r="EJ163" s="76"/>
      <c r="EK163" s="76"/>
      <c r="EL163" s="76"/>
      <c r="EM163" s="76"/>
      <c r="EN163" s="76"/>
      <c r="EO163" s="76"/>
      <c r="EP163" s="76"/>
      <c r="EQ163" s="76"/>
      <c r="ER163" s="76"/>
      <c r="ES163" s="76"/>
      <c r="ET163" s="76"/>
      <c r="EU163" s="76"/>
      <c r="EV163" s="76"/>
      <c r="EW163" s="76"/>
      <c r="EX163" s="76"/>
      <c r="EY163" s="76"/>
      <c r="EZ163" s="76"/>
      <c r="FA163" s="76"/>
      <c r="FB163" s="76"/>
      <c r="FC163" s="76"/>
      <c r="FD163" s="76"/>
      <c r="FE163" s="76"/>
      <c r="FF163" s="76"/>
      <c r="FG163" s="76"/>
      <c r="FH163" s="76"/>
      <c r="FI163" s="76"/>
      <c r="FJ163" s="76"/>
      <c r="FK163" s="76"/>
      <c r="FL163" s="76"/>
      <c r="FM163" s="76"/>
      <c r="FN163" s="76"/>
      <c r="FO163" s="76"/>
      <c r="FP163" s="76"/>
      <c r="FQ163" s="76"/>
      <c r="FR163" s="76"/>
      <c r="FS163" s="76"/>
      <c r="FT163" s="76"/>
      <c r="FU163" s="76"/>
      <c r="FV163" s="76"/>
      <c r="FW163" s="76"/>
      <c r="FX163" s="76"/>
      <c r="FY163" s="76"/>
      <c r="FZ163" s="76"/>
      <c r="GA163" s="76"/>
      <c r="GB163" s="76"/>
      <c r="GC163" s="76"/>
      <c r="GD163" s="76"/>
      <c r="GE163" s="76"/>
      <c r="GF163" s="76"/>
      <c r="GG163" s="76"/>
      <c r="GH163" s="76"/>
      <c r="GI163" s="76"/>
      <c r="GJ163" s="76"/>
      <c r="GK163" s="76"/>
      <c r="GL163" s="76"/>
      <c r="GM163" s="76"/>
      <c r="GN163" s="76"/>
      <c r="GO163" s="76"/>
      <c r="GP163" s="76"/>
      <c r="GQ163" s="76"/>
      <c r="GR163" s="76"/>
      <c r="GS163" s="76"/>
      <c r="GT163" s="76"/>
      <c r="GU163" s="76"/>
      <c r="GV163" s="76"/>
      <c r="GW163" s="76"/>
      <c r="GX163" s="76"/>
      <c r="GY163" s="76"/>
      <c r="GZ163" s="76"/>
      <c r="HA163" s="76"/>
      <c r="HB163" s="76"/>
      <c r="HC163" s="76"/>
      <c r="HD163" s="76"/>
      <c r="HE163" s="76"/>
      <c r="HF163" s="76"/>
      <c r="HG163" s="76"/>
      <c r="HH163" s="76"/>
      <c r="HI163" s="76"/>
      <c r="HJ163" s="76"/>
      <c r="HK163" s="76"/>
      <c r="HL163" s="76"/>
      <c r="HM163" s="76"/>
      <c r="HN163" s="76"/>
      <c r="HO163" s="76"/>
      <c r="HP163" s="76"/>
      <c r="HQ163" s="76"/>
      <c r="HR163" s="76"/>
      <c r="HS163" s="76"/>
      <c r="HT163" s="76"/>
      <c r="HU163" s="76"/>
      <c r="HV163" s="76"/>
      <c r="HW163" s="76"/>
      <c r="HX163" s="76"/>
      <c r="HY163" s="76"/>
      <c r="HZ163" s="76"/>
      <c r="IA163" s="76"/>
      <c r="IB163" s="76"/>
      <c r="IC163" s="76"/>
      <c r="ID163" s="76"/>
      <c r="IE163" s="76"/>
      <c r="IF163" s="76"/>
      <c r="IG163" s="76"/>
      <c r="IH163" s="76"/>
      <c r="II163" s="76"/>
      <c r="IJ163" s="76"/>
      <c r="IK163" s="76"/>
      <c r="IL163" s="76"/>
      <c r="IM163" s="76"/>
      <c r="IN163" s="76"/>
      <c r="IO163" s="76"/>
      <c r="IP163" s="76"/>
      <c r="IQ163" s="76"/>
      <c r="IR163" s="76"/>
      <c r="IS163" s="76"/>
      <c r="IT163" s="76"/>
      <c r="IU163" s="76"/>
      <c r="IV163" s="76"/>
    </row>
    <row r="164" spans="1:256" s="78" customFormat="1" ht="25.5" customHeight="1" x14ac:dyDescent="0.25">
      <c r="A164" s="60">
        <v>4.4000000000000004</v>
      </c>
      <c r="B164" s="111" t="s">
        <v>788</v>
      </c>
      <c r="C164" s="62">
        <f>+C165</f>
        <v>11030614</v>
      </c>
      <c r="D164" s="62">
        <f>D165</f>
        <v>0</v>
      </c>
      <c r="E164" s="63">
        <f>+D164+C164</f>
        <v>11030614</v>
      </c>
      <c r="F164" s="75"/>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7"/>
      <c r="AV164" s="75"/>
      <c r="AW164" s="76"/>
      <c r="AX164" s="76"/>
      <c r="AY164" s="76"/>
      <c r="AZ164" s="76"/>
      <c r="BA164" s="76"/>
      <c r="BB164" s="76"/>
      <c r="BC164" s="76"/>
      <c r="BD164" s="76"/>
      <c r="BE164" s="76"/>
      <c r="BF164" s="76"/>
      <c r="BG164" s="76"/>
      <c r="BH164" s="76"/>
      <c r="BI164" s="76"/>
      <c r="BJ164" s="76"/>
      <c r="BK164" s="76"/>
      <c r="BL164" s="76"/>
      <c r="BM164" s="76"/>
      <c r="BN164" s="76"/>
      <c r="BO164" s="76"/>
      <c r="BP164" s="76"/>
      <c r="BQ164" s="76"/>
      <c r="BR164" s="76"/>
      <c r="BS164" s="76"/>
      <c r="BT164" s="76"/>
      <c r="BU164" s="76"/>
      <c r="BV164" s="76"/>
      <c r="BW164" s="76"/>
      <c r="BX164" s="76"/>
      <c r="BY164" s="76"/>
      <c r="BZ164" s="76"/>
      <c r="CA164" s="76"/>
      <c r="CB164" s="76"/>
      <c r="CC164" s="76"/>
      <c r="CD164" s="76"/>
      <c r="CE164" s="76"/>
      <c r="CF164" s="76"/>
      <c r="CG164" s="76"/>
      <c r="CH164" s="76"/>
      <c r="CI164" s="76"/>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76"/>
      <c r="EJ164" s="76"/>
      <c r="EK164" s="76"/>
      <c r="EL164" s="76"/>
      <c r="EM164" s="76"/>
      <c r="EN164" s="76"/>
      <c r="EO164" s="76"/>
      <c r="EP164" s="76"/>
      <c r="EQ164" s="76"/>
      <c r="ER164" s="76"/>
      <c r="ES164" s="76"/>
      <c r="ET164" s="76"/>
      <c r="EU164" s="76"/>
      <c r="EV164" s="76"/>
      <c r="EW164" s="76"/>
      <c r="EX164" s="76"/>
      <c r="EY164" s="76"/>
      <c r="EZ164" s="76"/>
      <c r="FA164" s="76"/>
      <c r="FB164" s="76"/>
      <c r="FC164" s="76"/>
      <c r="FD164" s="76"/>
      <c r="FE164" s="76"/>
      <c r="FF164" s="76"/>
      <c r="FG164" s="76"/>
      <c r="FH164" s="76"/>
      <c r="FI164" s="76"/>
      <c r="FJ164" s="76"/>
      <c r="FK164" s="76"/>
      <c r="FL164" s="76"/>
      <c r="FM164" s="76"/>
      <c r="FN164" s="76"/>
      <c r="FO164" s="76"/>
      <c r="FP164" s="76"/>
      <c r="FQ164" s="76"/>
      <c r="FR164" s="76"/>
      <c r="FS164" s="76"/>
      <c r="FT164" s="76"/>
      <c r="FU164" s="76"/>
      <c r="FV164" s="76"/>
      <c r="FW164" s="76"/>
      <c r="FX164" s="76"/>
      <c r="FY164" s="76"/>
      <c r="FZ164" s="76"/>
      <c r="GA164" s="76"/>
      <c r="GB164" s="76"/>
      <c r="GC164" s="76"/>
      <c r="GD164" s="76"/>
      <c r="GE164" s="76"/>
      <c r="GF164" s="76"/>
      <c r="GG164" s="76"/>
      <c r="GH164" s="76"/>
      <c r="GI164" s="76"/>
      <c r="GJ164" s="76"/>
      <c r="GK164" s="76"/>
      <c r="GL164" s="76"/>
      <c r="GM164" s="76"/>
      <c r="GN164" s="76"/>
      <c r="GO164" s="76"/>
      <c r="GP164" s="76"/>
      <c r="GQ164" s="76"/>
      <c r="GR164" s="76"/>
      <c r="GS164" s="76"/>
      <c r="GT164" s="76"/>
      <c r="GU164" s="76"/>
      <c r="GV164" s="76"/>
      <c r="GW164" s="76"/>
      <c r="GX164" s="76"/>
      <c r="GY164" s="76"/>
      <c r="GZ164" s="76"/>
      <c r="HA164" s="76"/>
      <c r="HB164" s="76"/>
      <c r="HC164" s="76"/>
      <c r="HD164" s="76"/>
      <c r="HE164" s="76"/>
      <c r="HF164" s="76"/>
      <c r="HG164" s="76"/>
      <c r="HH164" s="76"/>
      <c r="HI164" s="76"/>
      <c r="HJ164" s="76"/>
      <c r="HK164" s="76"/>
      <c r="HL164" s="76"/>
      <c r="HM164" s="76"/>
      <c r="HN164" s="76"/>
      <c r="HO164" s="76"/>
      <c r="HP164" s="76"/>
      <c r="HQ164" s="76"/>
      <c r="HR164" s="76"/>
      <c r="HS164" s="76"/>
      <c r="HT164" s="76"/>
      <c r="HU164" s="76"/>
      <c r="HV164" s="76"/>
      <c r="HW164" s="76"/>
      <c r="HX164" s="76"/>
      <c r="HY164" s="76"/>
      <c r="HZ164" s="76"/>
      <c r="IA164" s="76"/>
      <c r="IB164" s="76"/>
      <c r="IC164" s="76"/>
      <c r="ID164" s="76"/>
      <c r="IE164" s="76"/>
      <c r="IF164" s="76"/>
      <c r="IG164" s="76"/>
      <c r="IH164" s="76"/>
      <c r="II164" s="76"/>
      <c r="IJ164" s="76"/>
      <c r="IK164" s="76"/>
      <c r="IL164" s="76"/>
      <c r="IM164" s="76"/>
      <c r="IN164" s="76"/>
      <c r="IO164" s="76"/>
      <c r="IP164" s="76"/>
      <c r="IQ164" s="76"/>
      <c r="IR164" s="76"/>
      <c r="IS164" s="76"/>
      <c r="IT164" s="76"/>
      <c r="IU164" s="76"/>
      <c r="IV164" s="76"/>
    </row>
    <row r="165" spans="1:256" s="78" customFormat="1" ht="25.5" customHeight="1" x14ac:dyDescent="0.25">
      <c r="A165" s="60" t="s">
        <v>789</v>
      </c>
      <c r="B165" s="84" t="s">
        <v>790</v>
      </c>
      <c r="C165" s="69">
        <f>SUM(C166:C170)</f>
        <v>11030614</v>
      </c>
      <c r="D165" s="69">
        <f>SUM(D166:D170)</f>
        <v>0</v>
      </c>
      <c r="E165" s="70">
        <f>+C165+D165</f>
        <v>11030614</v>
      </c>
      <c r="F165" s="75"/>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7"/>
      <c r="AV165" s="75"/>
      <c r="AW165" s="76"/>
      <c r="AX165" s="76"/>
      <c r="AY165" s="76"/>
      <c r="AZ165" s="76"/>
      <c r="BA165" s="76"/>
      <c r="BB165" s="76"/>
      <c r="BC165" s="76"/>
      <c r="BD165" s="76"/>
      <c r="BE165" s="76"/>
      <c r="BF165" s="76"/>
      <c r="BG165" s="76"/>
      <c r="BH165" s="76"/>
      <c r="BI165" s="76"/>
      <c r="BJ165" s="76"/>
      <c r="BK165" s="76"/>
      <c r="BL165" s="76"/>
      <c r="BM165" s="76"/>
      <c r="BN165" s="76"/>
      <c r="BO165" s="76"/>
      <c r="BP165" s="76"/>
      <c r="BQ165" s="76"/>
      <c r="BR165" s="76"/>
      <c r="BS165" s="76"/>
      <c r="BT165" s="76"/>
      <c r="BU165" s="76"/>
      <c r="BV165" s="76"/>
      <c r="BW165" s="76"/>
      <c r="BX165" s="76"/>
      <c r="BY165" s="76"/>
      <c r="BZ165" s="76"/>
      <c r="CA165" s="76"/>
      <c r="CB165" s="76"/>
      <c r="CC165" s="76"/>
      <c r="CD165" s="76"/>
      <c r="CE165" s="76"/>
      <c r="CF165" s="76"/>
      <c r="CG165" s="76"/>
      <c r="CH165" s="76"/>
      <c r="CI165" s="76"/>
      <c r="CJ165" s="76"/>
      <c r="CK165" s="76"/>
      <c r="CL165" s="76"/>
      <c r="CM165" s="76"/>
      <c r="CN165" s="76"/>
      <c r="CO165" s="76"/>
      <c r="CP165" s="76"/>
      <c r="CQ165" s="76"/>
      <c r="CR165" s="76"/>
      <c r="CS165" s="76"/>
      <c r="CT165" s="76"/>
      <c r="CU165" s="76"/>
      <c r="CV165" s="76"/>
      <c r="CW165" s="76"/>
      <c r="CX165" s="76"/>
      <c r="CY165" s="76"/>
      <c r="CZ165" s="76"/>
      <c r="DA165" s="76"/>
      <c r="DB165" s="76"/>
      <c r="DC165" s="76"/>
      <c r="DD165" s="76"/>
      <c r="DE165" s="76"/>
      <c r="DF165" s="76"/>
      <c r="DG165" s="76"/>
      <c r="DH165" s="76"/>
      <c r="DI165" s="76"/>
      <c r="DJ165" s="76"/>
      <c r="DK165" s="76"/>
      <c r="DL165" s="76"/>
      <c r="DM165" s="76"/>
      <c r="DN165" s="76"/>
      <c r="DO165" s="76"/>
      <c r="DP165" s="76"/>
      <c r="DQ165" s="76"/>
      <c r="DR165" s="76"/>
      <c r="DS165" s="76"/>
      <c r="DT165" s="76"/>
      <c r="DU165" s="76"/>
      <c r="DV165" s="76"/>
      <c r="DW165" s="76"/>
      <c r="DX165" s="76"/>
      <c r="DY165" s="76"/>
      <c r="DZ165" s="76"/>
      <c r="EA165" s="76"/>
      <c r="EB165" s="76"/>
      <c r="EC165" s="76"/>
      <c r="ED165" s="76"/>
      <c r="EE165" s="76"/>
      <c r="EF165" s="76"/>
      <c r="EG165" s="76"/>
      <c r="EH165" s="76"/>
      <c r="EI165" s="76"/>
      <c r="EJ165" s="76"/>
      <c r="EK165" s="76"/>
      <c r="EL165" s="76"/>
      <c r="EM165" s="76"/>
      <c r="EN165" s="76"/>
      <c r="EO165" s="76"/>
      <c r="EP165" s="76"/>
      <c r="EQ165" s="76"/>
      <c r="ER165" s="76"/>
      <c r="ES165" s="76"/>
      <c r="ET165" s="76"/>
      <c r="EU165" s="76"/>
      <c r="EV165" s="76"/>
      <c r="EW165" s="76"/>
      <c r="EX165" s="76"/>
      <c r="EY165" s="76"/>
      <c r="EZ165" s="76"/>
      <c r="FA165" s="76"/>
      <c r="FB165" s="76"/>
      <c r="FC165" s="76"/>
      <c r="FD165" s="76"/>
      <c r="FE165" s="76"/>
      <c r="FF165" s="76"/>
      <c r="FG165" s="76"/>
      <c r="FH165" s="76"/>
      <c r="FI165" s="76"/>
      <c r="FJ165" s="76"/>
      <c r="FK165" s="76"/>
      <c r="FL165" s="76"/>
      <c r="FM165" s="76"/>
      <c r="FN165" s="76"/>
      <c r="FO165" s="76"/>
      <c r="FP165" s="76"/>
      <c r="FQ165" s="76"/>
      <c r="FR165" s="76"/>
      <c r="FS165" s="76"/>
      <c r="FT165" s="76"/>
      <c r="FU165" s="76"/>
      <c r="FV165" s="76"/>
      <c r="FW165" s="76"/>
      <c r="FX165" s="76"/>
      <c r="FY165" s="76"/>
      <c r="FZ165" s="76"/>
      <c r="GA165" s="76"/>
      <c r="GB165" s="76"/>
      <c r="GC165" s="76"/>
      <c r="GD165" s="76"/>
      <c r="GE165" s="76"/>
      <c r="GF165" s="76"/>
      <c r="GG165" s="76"/>
      <c r="GH165" s="76"/>
      <c r="GI165" s="76"/>
      <c r="GJ165" s="76"/>
      <c r="GK165" s="76"/>
      <c r="GL165" s="76"/>
      <c r="GM165" s="76"/>
      <c r="GN165" s="76"/>
      <c r="GO165" s="76"/>
      <c r="GP165" s="76"/>
      <c r="GQ165" s="76"/>
      <c r="GR165" s="76"/>
      <c r="GS165" s="76"/>
      <c r="GT165" s="76"/>
      <c r="GU165" s="76"/>
      <c r="GV165" s="76"/>
      <c r="GW165" s="76"/>
      <c r="GX165" s="76"/>
      <c r="GY165" s="76"/>
      <c r="GZ165" s="76"/>
      <c r="HA165" s="76"/>
      <c r="HB165" s="76"/>
      <c r="HC165" s="76"/>
      <c r="HD165" s="76"/>
      <c r="HE165" s="76"/>
      <c r="HF165" s="76"/>
      <c r="HG165" s="76"/>
      <c r="HH165" s="76"/>
      <c r="HI165" s="76"/>
      <c r="HJ165" s="76"/>
      <c r="HK165" s="76"/>
      <c r="HL165" s="76"/>
      <c r="HM165" s="76"/>
      <c r="HN165" s="76"/>
      <c r="HO165" s="76"/>
      <c r="HP165" s="76"/>
      <c r="HQ165" s="76"/>
      <c r="HR165" s="76"/>
      <c r="HS165" s="76"/>
      <c r="HT165" s="76"/>
      <c r="HU165" s="76"/>
      <c r="HV165" s="76"/>
      <c r="HW165" s="76"/>
      <c r="HX165" s="76"/>
      <c r="HY165" s="76"/>
      <c r="HZ165" s="76"/>
      <c r="IA165" s="76"/>
      <c r="IB165" s="76"/>
      <c r="IC165" s="76"/>
      <c r="ID165" s="76"/>
      <c r="IE165" s="76"/>
      <c r="IF165" s="76"/>
      <c r="IG165" s="76"/>
      <c r="IH165" s="76"/>
      <c r="II165" s="76"/>
      <c r="IJ165" s="76"/>
      <c r="IK165" s="76"/>
      <c r="IL165" s="76"/>
      <c r="IM165" s="76"/>
      <c r="IN165" s="76"/>
      <c r="IO165" s="76"/>
      <c r="IP165" s="76"/>
      <c r="IQ165" s="76"/>
      <c r="IR165" s="76"/>
      <c r="IS165" s="76"/>
      <c r="IT165" s="76"/>
      <c r="IU165" s="76"/>
      <c r="IV165" s="76"/>
    </row>
    <row r="166" spans="1:256" s="78" customFormat="1" ht="25.5" customHeight="1" x14ac:dyDescent="0.25">
      <c r="A166" s="71" t="s">
        <v>791</v>
      </c>
      <c r="B166" s="132" t="s">
        <v>792</v>
      </c>
      <c r="C166" s="73">
        <v>635774</v>
      </c>
      <c r="D166" s="73"/>
      <c r="E166" s="74">
        <f>C166+D166</f>
        <v>635774</v>
      </c>
      <c r="F166" s="75"/>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7"/>
      <c r="AV166" s="75"/>
      <c r="AW166" s="76"/>
      <c r="AX166" s="76"/>
      <c r="AY166" s="76"/>
      <c r="AZ166" s="76"/>
      <c r="BA166" s="76"/>
      <c r="BB166" s="76"/>
      <c r="BC166" s="76"/>
      <c r="BD166" s="76"/>
      <c r="BE166" s="76"/>
      <c r="BF166" s="76"/>
      <c r="BG166" s="76"/>
      <c r="BH166" s="76"/>
      <c r="BI166" s="76"/>
      <c r="BJ166" s="76"/>
      <c r="BK166" s="76"/>
      <c r="BL166" s="76"/>
      <c r="BM166" s="76"/>
      <c r="BN166" s="76"/>
      <c r="BO166" s="76"/>
      <c r="BP166" s="76"/>
      <c r="BQ166" s="76"/>
      <c r="BR166" s="76"/>
      <c r="BS166" s="76"/>
      <c r="BT166" s="76"/>
      <c r="BU166" s="76"/>
      <c r="BV166" s="76"/>
      <c r="BW166" s="76"/>
      <c r="BX166" s="76"/>
      <c r="BY166" s="76"/>
      <c r="BZ166" s="76"/>
      <c r="CA166" s="76"/>
      <c r="CB166" s="76"/>
      <c r="CC166" s="76"/>
      <c r="CD166" s="76"/>
      <c r="CE166" s="76"/>
      <c r="CF166" s="76"/>
      <c r="CG166" s="76"/>
      <c r="CH166" s="76"/>
      <c r="CI166" s="76"/>
      <c r="CJ166" s="76"/>
      <c r="CK166" s="76"/>
      <c r="CL166" s="76"/>
      <c r="CM166" s="76"/>
      <c r="CN166" s="76"/>
      <c r="CO166" s="76"/>
      <c r="CP166" s="76"/>
      <c r="CQ166" s="76"/>
      <c r="CR166" s="76"/>
      <c r="CS166" s="76"/>
      <c r="CT166" s="76"/>
      <c r="CU166" s="76"/>
      <c r="CV166" s="76"/>
      <c r="CW166" s="76"/>
      <c r="CX166" s="76"/>
      <c r="CY166" s="76"/>
      <c r="CZ166" s="76"/>
      <c r="DA166" s="76"/>
      <c r="DB166" s="76"/>
      <c r="DC166" s="76"/>
      <c r="DD166" s="76"/>
      <c r="DE166" s="76"/>
      <c r="DF166" s="76"/>
      <c r="DG166" s="76"/>
      <c r="DH166" s="76"/>
      <c r="DI166" s="76"/>
      <c r="DJ166" s="76"/>
      <c r="DK166" s="76"/>
      <c r="DL166" s="76"/>
      <c r="DM166" s="76"/>
      <c r="DN166" s="76"/>
      <c r="DO166" s="76"/>
      <c r="DP166" s="76"/>
      <c r="DQ166" s="76"/>
      <c r="DR166" s="76"/>
      <c r="DS166" s="76"/>
      <c r="DT166" s="76"/>
      <c r="DU166" s="76"/>
      <c r="DV166" s="76"/>
      <c r="DW166" s="76"/>
      <c r="DX166" s="76"/>
      <c r="DY166" s="76"/>
      <c r="DZ166" s="76"/>
      <c r="EA166" s="76"/>
      <c r="EB166" s="76"/>
      <c r="EC166" s="76"/>
      <c r="ED166" s="76"/>
      <c r="EE166" s="76"/>
      <c r="EF166" s="76"/>
      <c r="EG166" s="76"/>
      <c r="EH166" s="76"/>
      <c r="EI166" s="76"/>
      <c r="EJ166" s="76"/>
      <c r="EK166" s="76"/>
      <c r="EL166" s="76"/>
      <c r="EM166" s="76"/>
      <c r="EN166" s="76"/>
      <c r="EO166" s="76"/>
      <c r="EP166" s="76"/>
      <c r="EQ166" s="76"/>
      <c r="ER166" s="76"/>
      <c r="ES166" s="76"/>
      <c r="ET166" s="76"/>
      <c r="EU166" s="76"/>
      <c r="EV166" s="76"/>
      <c r="EW166" s="76"/>
      <c r="EX166" s="76"/>
      <c r="EY166" s="76"/>
      <c r="EZ166" s="76"/>
      <c r="FA166" s="76"/>
      <c r="FB166" s="76"/>
      <c r="FC166" s="76"/>
      <c r="FD166" s="76"/>
      <c r="FE166" s="76"/>
      <c r="FF166" s="76"/>
      <c r="FG166" s="76"/>
      <c r="FH166" s="76"/>
      <c r="FI166" s="76"/>
      <c r="FJ166" s="76"/>
      <c r="FK166" s="76"/>
      <c r="FL166" s="76"/>
      <c r="FM166" s="76"/>
      <c r="FN166" s="76"/>
      <c r="FO166" s="76"/>
      <c r="FP166" s="76"/>
      <c r="FQ166" s="76"/>
      <c r="FR166" s="76"/>
      <c r="FS166" s="76"/>
      <c r="FT166" s="76"/>
      <c r="FU166" s="76"/>
      <c r="FV166" s="76"/>
      <c r="FW166" s="76"/>
      <c r="FX166" s="76"/>
      <c r="FY166" s="76"/>
      <c r="FZ166" s="76"/>
      <c r="GA166" s="76"/>
      <c r="GB166" s="76"/>
      <c r="GC166" s="76"/>
      <c r="GD166" s="76"/>
      <c r="GE166" s="76"/>
      <c r="GF166" s="76"/>
      <c r="GG166" s="76"/>
      <c r="GH166" s="76"/>
      <c r="GI166" s="76"/>
      <c r="GJ166" s="76"/>
      <c r="GK166" s="76"/>
      <c r="GL166" s="76"/>
      <c r="GM166" s="76"/>
      <c r="GN166" s="76"/>
      <c r="GO166" s="76"/>
      <c r="GP166" s="76"/>
      <c r="GQ166" s="76"/>
      <c r="GR166" s="76"/>
      <c r="GS166" s="76"/>
      <c r="GT166" s="76"/>
      <c r="GU166" s="76"/>
      <c r="GV166" s="76"/>
      <c r="GW166" s="76"/>
      <c r="GX166" s="76"/>
      <c r="GY166" s="76"/>
      <c r="GZ166" s="76"/>
      <c r="HA166" s="76"/>
      <c r="HB166" s="76"/>
      <c r="HC166" s="76"/>
      <c r="HD166" s="76"/>
      <c r="HE166" s="76"/>
      <c r="HF166" s="76"/>
      <c r="HG166" s="76"/>
      <c r="HH166" s="76"/>
      <c r="HI166" s="76"/>
      <c r="HJ166" s="76"/>
      <c r="HK166" s="76"/>
      <c r="HL166" s="76"/>
      <c r="HM166" s="76"/>
      <c r="HN166" s="76"/>
      <c r="HO166" s="76"/>
      <c r="HP166" s="76"/>
      <c r="HQ166" s="76"/>
      <c r="HR166" s="76"/>
      <c r="HS166" s="76"/>
      <c r="HT166" s="76"/>
      <c r="HU166" s="76"/>
      <c r="HV166" s="76"/>
      <c r="HW166" s="76"/>
      <c r="HX166" s="76"/>
      <c r="HY166" s="76"/>
      <c r="HZ166" s="76"/>
      <c r="IA166" s="76"/>
      <c r="IB166" s="76"/>
      <c r="IC166" s="76"/>
      <c r="ID166" s="76"/>
      <c r="IE166" s="76"/>
      <c r="IF166" s="76"/>
      <c r="IG166" s="76"/>
      <c r="IH166" s="76"/>
      <c r="II166" s="76"/>
      <c r="IJ166" s="76"/>
      <c r="IK166" s="76"/>
      <c r="IL166" s="76"/>
      <c r="IM166" s="76"/>
      <c r="IN166" s="76"/>
      <c r="IO166" s="76"/>
      <c r="IP166" s="76"/>
      <c r="IQ166" s="76"/>
      <c r="IR166" s="76"/>
      <c r="IS166" s="76"/>
      <c r="IT166" s="76"/>
      <c r="IU166" s="76"/>
      <c r="IV166" s="76"/>
    </row>
    <row r="167" spans="1:256" s="78" customFormat="1" ht="25.5" customHeight="1" x14ac:dyDescent="0.25">
      <c r="A167" s="71" t="s">
        <v>793</v>
      </c>
      <c r="B167" s="132" t="s">
        <v>794</v>
      </c>
      <c r="C167" s="73">
        <v>814089</v>
      </c>
      <c r="D167" s="73"/>
      <c r="E167" s="74">
        <f>C167+D167</f>
        <v>814089</v>
      </c>
      <c r="F167" s="75"/>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7"/>
      <c r="AV167" s="75"/>
      <c r="AW167" s="76"/>
      <c r="AX167" s="76"/>
      <c r="AY167" s="76"/>
      <c r="AZ167" s="76"/>
      <c r="BA167" s="76"/>
      <c r="BB167" s="76"/>
      <c r="BC167" s="76"/>
      <c r="BD167" s="76"/>
      <c r="BE167" s="76"/>
      <c r="BF167" s="76"/>
      <c r="BG167" s="76"/>
      <c r="BH167" s="76"/>
      <c r="BI167" s="76"/>
      <c r="BJ167" s="76"/>
      <c r="BK167" s="76"/>
      <c r="BL167" s="76"/>
      <c r="BM167" s="76"/>
      <c r="BN167" s="76"/>
      <c r="BO167" s="76"/>
      <c r="BP167" s="76"/>
      <c r="BQ167" s="76"/>
      <c r="BR167" s="76"/>
      <c r="BS167" s="76"/>
      <c r="BT167" s="76"/>
      <c r="BU167" s="76"/>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6"/>
      <c r="CV167" s="76"/>
      <c r="CW167" s="76"/>
      <c r="CX167" s="76"/>
      <c r="CY167" s="76"/>
      <c r="CZ167" s="76"/>
      <c r="DA167" s="76"/>
      <c r="DB167" s="76"/>
      <c r="DC167" s="76"/>
      <c r="DD167" s="76"/>
      <c r="DE167" s="76"/>
      <c r="DF167" s="76"/>
      <c r="DG167" s="76"/>
      <c r="DH167" s="76"/>
      <c r="DI167" s="76"/>
      <c r="DJ167" s="76"/>
      <c r="DK167" s="76"/>
      <c r="DL167" s="76"/>
      <c r="DM167" s="76"/>
      <c r="DN167" s="76"/>
      <c r="DO167" s="76"/>
      <c r="DP167" s="76"/>
      <c r="DQ167" s="76"/>
      <c r="DR167" s="76"/>
      <c r="DS167" s="76"/>
      <c r="DT167" s="76"/>
      <c r="DU167" s="76"/>
      <c r="DV167" s="76"/>
      <c r="DW167" s="76"/>
      <c r="DX167" s="76"/>
      <c r="DY167" s="76"/>
      <c r="DZ167" s="76"/>
      <c r="EA167" s="76"/>
      <c r="EB167" s="76"/>
      <c r="EC167" s="76"/>
      <c r="ED167" s="76"/>
      <c r="EE167" s="76"/>
      <c r="EF167" s="76"/>
      <c r="EG167" s="76"/>
      <c r="EH167" s="76"/>
      <c r="EI167" s="76"/>
      <c r="EJ167" s="76"/>
      <c r="EK167" s="76"/>
      <c r="EL167" s="76"/>
      <c r="EM167" s="76"/>
      <c r="EN167" s="76"/>
      <c r="EO167" s="76"/>
      <c r="EP167" s="76"/>
      <c r="EQ167" s="76"/>
      <c r="ER167" s="76"/>
      <c r="ES167" s="76"/>
      <c r="ET167" s="76"/>
      <c r="EU167" s="76"/>
      <c r="EV167" s="76"/>
      <c r="EW167" s="76"/>
      <c r="EX167" s="76"/>
      <c r="EY167" s="76"/>
      <c r="EZ167" s="76"/>
      <c r="FA167" s="76"/>
      <c r="FB167" s="76"/>
      <c r="FC167" s="76"/>
      <c r="FD167" s="76"/>
      <c r="FE167" s="76"/>
      <c r="FF167" s="76"/>
      <c r="FG167" s="76"/>
      <c r="FH167" s="76"/>
      <c r="FI167" s="76"/>
      <c r="FJ167" s="76"/>
      <c r="FK167" s="76"/>
      <c r="FL167" s="76"/>
      <c r="FM167" s="76"/>
      <c r="FN167" s="76"/>
      <c r="FO167" s="76"/>
      <c r="FP167" s="76"/>
      <c r="FQ167" s="76"/>
      <c r="FR167" s="76"/>
      <c r="FS167" s="76"/>
      <c r="FT167" s="76"/>
      <c r="FU167" s="76"/>
      <c r="FV167" s="76"/>
      <c r="FW167" s="76"/>
      <c r="FX167" s="76"/>
      <c r="FY167" s="76"/>
      <c r="FZ167" s="76"/>
      <c r="GA167" s="76"/>
      <c r="GB167" s="76"/>
      <c r="GC167" s="76"/>
      <c r="GD167" s="76"/>
      <c r="GE167" s="76"/>
      <c r="GF167" s="76"/>
      <c r="GG167" s="76"/>
      <c r="GH167" s="76"/>
      <c r="GI167" s="76"/>
      <c r="GJ167" s="76"/>
      <c r="GK167" s="76"/>
      <c r="GL167" s="76"/>
      <c r="GM167" s="76"/>
      <c r="GN167" s="76"/>
      <c r="GO167" s="76"/>
      <c r="GP167" s="76"/>
      <c r="GQ167" s="76"/>
      <c r="GR167" s="76"/>
      <c r="GS167" s="76"/>
      <c r="GT167" s="76"/>
      <c r="GU167" s="76"/>
      <c r="GV167" s="76"/>
      <c r="GW167" s="76"/>
      <c r="GX167" s="76"/>
      <c r="GY167" s="76"/>
      <c r="GZ167" s="76"/>
      <c r="HA167" s="76"/>
      <c r="HB167" s="76"/>
      <c r="HC167" s="76"/>
      <c r="HD167" s="76"/>
      <c r="HE167" s="76"/>
      <c r="HF167" s="76"/>
      <c r="HG167" s="76"/>
      <c r="HH167" s="76"/>
      <c r="HI167" s="76"/>
      <c r="HJ167" s="76"/>
      <c r="HK167" s="76"/>
      <c r="HL167" s="76"/>
      <c r="HM167" s="76"/>
      <c r="HN167" s="76"/>
      <c r="HO167" s="76"/>
      <c r="HP167" s="76"/>
      <c r="HQ167" s="76"/>
      <c r="HR167" s="76"/>
      <c r="HS167" s="76"/>
      <c r="HT167" s="76"/>
      <c r="HU167" s="76"/>
      <c r="HV167" s="76"/>
      <c r="HW167" s="76"/>
      <c r="HX167" s="76"/>
      <c r="HY167" s="76"/>
      <c r="HZ167" s="76"/>
      <c r="IA167" s="76"/>
      <c r="IB167" s="76"/>
      <c r="IC167" s="76"/>
      <c r="ID167" s="76"/>
      <c r="IE167" s="76"/>
      <c r="IF167" s="76"/>
      <c r="IG167" s="76"/>
      <c r="IH167" s="76"/>
      <c r="II167" s="76"/>
      <c r="IJ167" s="76"/>
      <c r="IK167" s="76"/>
      <c r="IL167" s="76"/>
      <c r="IM167" s="76"/>
      <c r="IN167" s="76"/>
      <c r="IO167" s="76"/>
      <c r="IP167" s="76"/>
      <c r="IQ167" s="76"/>
      <c r="IR167" s="76"/>
      <c r="IS167" s="76"/>
      <c r="IT167" s="76"/>
      <c r="IU167" s="76"/>
      <c r="IV167" s="76"/>
    </row>
    <row r="168" spans="1:256" s="78" customFormat="1" ht="25.5" customHeight="1" x14ac:dyDescent="0.25">
      <c r="A168" s="71" t="s">
        <v>795</v>
      </c>
      <c r="B168" s="132" t="s">
        <v>796</v>
      </c>
      <c r="C168" s="109">
        <v>0</v>
      </c>
      <c r="D168" s="109"/>
      <c r="E168" s="74">
        <f>C168+D168</f>
        <v>0</v>
      </c>
      <c r="F168" s="75"/>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7"/>
      <c r="AV168" s="75"/>
      <c r="AW168" s="76"/>
      <c r="AX168" s="76"/>
      <c r="AY168" s="76"/>
      <c r="AZ168" s="76"/>
      <c r="BA168" s="76"/>
      <c r="BB168" s="76"/>
      <c r="BC168" s="76"/>
      <c r="BD168" s="76"/>
      <c r="BE168" s="76"/>
      <c r="BF168" s="76"/>
      <c r="BG168" s="76"/>
      <c r="BH168" s="76"/>
      <c r="BI168" s="76"/>
      <c r="BJ168" s="76"/>
      <c r="BK168" s="76"/>
      <c r="BL168" s="76"/>
      <c r="BM168" s="76"/>
      <c r="BN168" s="76"/>
      <c r="BO168" s="76"/>
      <c r="BP168" s="76"/>
      <c r="BQ168" s="76"/>
      <c r="BR168" s="76"/>
      <c r="BS168" s="76"/>
      <c r="BT168" s="76"/>
      <c r="BU168" s="76"/>
      <c r="BV168" s="76"/>
      <c r="BW168" s="76"/>
      <c r="BX168" s="76"/>
      <c r="BY168" s="76"/>
      <c r="BZ168" s="76"/>
      <c r="CA168" s="76"/>
      <c r="CB168" s="76"/>
      <c r="CC168" s="76"/>
      <c r="CD168" s="76"/>
      <c r="CE168" s="76"/>
      <c r="CF168" s="76"/>
      <c r="CG168" s="76"/>
      <c r="CH168" s="76"/>
      <c r="CI168" s="76"/>
      <c r="CJ168" s="76"/>
      <c r="CK168" s="76"/>
      <c r="CL168" s="76"/>
      <c r="CM168" s="76"/>
      <c r="CN168" s="76"/>
      <c r="CO168" s="76"/>
      <c r="CP168" s="76"/>
      <c r="CQ168" s="76"/>
      <c r="CR168" s="76"/>
      <c r="CS168" s="76"/>
      <c r="CT168" s="76"/>
      <c r="CU168" s="76"/>
      <c r="CV168" s="76"/>
      <c r="CW168" s="76"/>
      <c r="CX168" s="76"/>
      <c r="CY168" s="76"/>
      <c r="CZ168" s="76"/>
      <c r="DA168" s="76"/>
      <c r="DB168" s="76"/>
      <c r="DC168" s="76"/>
      <c r="DD168" s="76"/>
      <c r="DE168" s="76"/>
      <c r="DF168" s="76"/>
      <c r="DG168" s="76"/>
      <c r="DH168" s="76"/>
      <c r="DI168" s="76"/>
      <c r="DJ168" s="76"/>
      <c r="DK168" s="76"/>
      <c r="DL168" s="76"/>
      <c r="DM168" s="76"/>
      <c r="DN168" s="76"/>
      <c r="DO168" s="76"/>
      <c r="DP168" s="76"/>
      <c r="DQ168" s="76"/>
      <c r="DR168" s="76"/>
      <c r="DS168" s="76"/>
      <c r="DT168" s="76"/>
      <c r="DU168" s="76"/>
      <c r="DV168" s="76"/>
      <c r="DW168" s="76"/>
      <c r="DX168" s="76"/>
      <c r="DY168" s="76"/>
      <c r="DZ168" s="76"/>
      <c r="EA168" s="76"/>
      <c r="EB168" s="76"/>
      <c r="EC168" s="76"/>
      <c r="ED168" s="76"/>
      <c r="EE168" s="76"/>
      <c r="EF168" s="76"/>
      <c r="EG168" s="76"/>
      <c r="EH168" s="76"/>
      <c r="EI168" s="76"/>
      <c r="EJ168" s="76"/>
      <c r="EK168" s="76"/>
      <c r="EL168" s="76"/>
      <c r="EM168" s="76"/>
      <c r="EN168" s="76"/>
      <c r="EO168" s="76"/>
      <c r="EP168" s="76"/>
      <c r="EQ168" s="76"/>
      <c r="ER168" s="76"/>
      <c r="ES168" s="76"/>
      <c r="ET168" s="76"/>
      <c r="EU168" s="76"/>
      <c r="EV168" s="76"/>
      <c r="EW168" s="76"/>
      <c r="EX168" s="76"/>
      <c r="EY168" s="76"/>
      <c r="EZ168" s="76"/>
      <c r="FA168" s="76"/>
      <c r="FB168" s="76"/>
      <c r="FC168" s="76"/>
      <c r="FD168" s="76"/>
      <c r="FE168" s="76"/>
      <c r="FF168" s="76"/>
      <c r="FG168" s="76"/>
      <c r="FH168" s="76"/>
      <c r="FI168" s="76"/>
      <c r="FJ168" s="76"/>
      <c r="FK168" s="76"/>
      <c r="FL168" s="76"/>
      <c r="FM168" s="76"/>
      <c r="FN168" s="76"/>
      <c r="FO168" s="76"/>
      <c r="FP168" s="76"/>
      <c r="FQ168" s="76"/>
      <c r="FR168" s="76"/>
      <c r="FS168" s="76"/>
      <c r="FT168" s="76"/>
      <c r="FU168" s="76"/>
      <c r="FV168" s="76"/>
      <c r="FW168" s="76"/>
      <c r="FX168" s="76"/>
      <c r="FY168" s="76"/>
      <c r="FZ168" s="76"/>
      <c r="GA168" s="76"/>
      <c r="GB168" s="76"/>
      <c r="GC168" s="76"/>
      <c r="GD168" s="76"/>
      <c r="GE168" s="76"/>
      <c r="GF168" s="76"/>
      <c r="GG168" s="76"/>
      <c r="GH168" s="76"/>
      <c r="GI168" s="76"/>
      <c r="GJ168" s="76"/>
      <c r="GK168" s="76"/>
      <c r="GL168" s="76"/>
      <c r="GM168" s="76"/>
      <c r="GN168" s="76"/>
      <c r="GO168" s="76"/>
      <c r="GP168" s="76"/>
      <c r="GQ168" s="76"/>
      <c r="GR168" s="76"/>
      <c r="GS168" s="76"/>
      <c r="GT168" s="76"/>
      <c r="GU168" s="76"/>
      <c r="GV168" s="76"/>
      <c r="GW168" s="76"/>
      <c r="GX168" s="76"/>
      <c r="GY168" s="76"/>
      <c r="GZ168" s="76"/>
      <c r="HA168" s="76"/>
      <c r="HB168" s="76"/>
      <c r="HC168" s="76"/>
      <c r="HD168" s="76"/>
      <c r="HE168" s="76"/>
      <c r="HF168" s="76"/>
      <c r="HG168" s="76"/>
      <c r="HH168" s="76"/>
      <c r="HI168" s="76"/>
      <c r="HJ168" s="76"/>
      <c r="HK168" s="76"/>
      <c r="HL168" s="76"/>
      <c r="HM168" s="76"/>
      <c r="HN168" s="76"/>
      <c r="HO168" s="76"/>
      <c r="HP168" s="76"/>
      <c r="HQ168" s="76"/>
      <c r="HR168" s="76"/>
      <c r="HS168" s="76"/>
      <c r="HT168" s="76"/>
      <c r="HU168" s="76"/>
      <c r="HV168" s="76"/>
      <c r="HW168" s="76"/>
      <c r="HX168" s="76"/>
      <c r="HY168" s="76"/>
      <c r="HZ168" s="76"/>
      <c r="IA168" s="76"/>
      <c r="IB168" s="76"/>
      <c r="IC168" s="76"/>
      <c r="ID168" s="76"/>
      <c r="IE168" s="76"/>
      <c r="IF168" s="76"/>
      <c r="IG168" s="76"/>
      <c r="IH168" s="76"/>
      <c r="II168" s="76"/>
      <c r="IJ168" s="76"/>
      <c r="IK168" s="76"/>
      <c r="IL168" s="76"/>
      <c r="IM168" s="76"/>
      <c r="IN168" s="76"/>
      <c r="IO168" s="76"/>
      <c r="IP168" s="76"/>
      <c r="IQ168" s="76"/>
      <c r="IR168" s="76"/>
      <c r="IS168" s="76"/>
      <c r="IT168" s="76"/>
      <c r="IU168" s="76"/>
      <c r="IV168" s="76"/>
    </row>
    <row r="169" spans="1:256" s="78" customFormat="1" ht="25.5" customHeight="1" x14ac:dyDescent="0.25">
      <c r="A169" s="71" t="s">
        <v>797</v>
      </c>
      <c r="B169" s="132" t="s">
        <v>798</v>
      </c>
      <c r="C169" s="73">
        <v>9580751</v>
      </c>
      <c r="D169" s="73"/>
      <c r="E169" s="74">
        <f>C169+D169</f>
        <v>9580751</v>
      </c>
      <c r="F169" s="75"/>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7"/>
      <c r="AV169" s="75"/>
      <c r="AW169" s="76"/>
      <c r="AX169" s="76"/>
      <c r="AY169" s="76"/>
      <c r="AZ169" s="76"/>
      <c r="BA169" s="76"/>
      <c r="BB169" s="76"/>
      <c r="BC169" s="76"/>
      <c r="BD169" s="76"/>
      <c r="BE169" s="76"/>
      <c r="BF169" s="76"/>
      <c r="BG169" s="76"/>
      <c r="BH169" s="76"/>
      <c r="BI169" s="76"/>
      <c r="BJ169" s="76"/>
      <c r="BK169" s="76"/>
      <c r="BL169" s="76"/>
      <c r="BM169" s="76"/>
      <c r="BN169" s="76"/>
      <c r="BO169" s="76"/>
      <c r="BP169" s="76"/>
      <c r="BQ169" s="76"/>
      <c r="BR169" s="76"/>
      <c r="BS169" s="76"/>
      <c r="BT169" s="76"/>
      <c r="BU169" s="76"/>
      <c r="BV169" s="76"/>
      <c r="BW169" s="76"/>
      <c r="BX169" s="76"/>
      <c r="BY169" s="76"/>
      <c r="BZ169" s="76"/>
      <c r="CA169" s="76"/>
      <c r="CB169" s="76"/>
      <c r="CC169" s="76"/>
      <c r="CD169" s="76"/>
      <c r="CE169" s="76"/>
      <c r="CF169" s="76"/>
      <c r="CG169" s="76"/>
      <c r="CH169" s="76"/>
      <c r="CI169" s="76"/>
      <c r="CJ169" s="76"/>
      <c r="CK169" s="76"/>
      <c r="CL169" s="76"/>
      <c r="CM169" s="76"/>
      <c r="CN169" s="76"/>
      <c r="CO169" s="76"/>
      <c r="CP169" s="76"/>
      <c r="CQ169" s="76"/>
      <c r="CR169" s="76"/>
      <c r="CS169" s="76"/>
      <c r="CT169" s="76"/>
      <c r="CU169" s="76"/>
      <c r="CV169" s="76"/>
      <c r="CW169" s="76"/>
      <c r="CX169" s="76"/>
      <c r="CY169" s="76"/>
      <c r="CZ169" s="76"/>
      <c r="DA169" s="76"/>
      <c r="DB169" s="76"/>
      <c r="DC169" s="76"/>
      <c r="DD169" s="76"/>
      <c r="DE169" s="76"/>
      <c r="DF169" s="76"/>
      <c r="DG169" s="76"/>
      <c r="DH169" s="76"/>
      <c r="DI169" s="76"/>
      <c r="DJ169" s="76"/>
      <c r="DK169" s="76"/>
      <c r="DL169" s="76"/>
      <c r="DM169" s="76"/>
      <c r="DN169" s="76"/>
      <c r="DO169" s="76"/>
      <c r="DP169" s="76"/>
      <c r="DQ169" s="76"/>
      <c r="DR169" s="76"/>
      <c r="DS169" s="76"/>
      <c r="DT169" s="76"/>
      <c r="DU169" s="76"/>
      <c r="DV169" s="76"/>
      <c r="DW169" s="76"/>
      <c r="DX169" s="76"/>
      <c r="DY169" s="76"/>
      <c r="DZ169" s="76"/>
      <c r="EA169" s="76"/>
      <c r="EB169" s="76"/>
      <c r="EC169" s="76"/>
      <c r="ED169" s="76"/>
      <c r="EE169" s="76"/>
      <c r="EF169" s="76"/>
      <c r="EG169" s="76"/>
      <c r="EH169" s="76"/>
      <c r="EI169" s="76"/>
      <c r="EJ169" s="76"/>
      <c r="EK169" s="76"/>
      <c r="EL169" s="76"/>
      <c r="EM169" s="76"/>
      <c r="EN169" s="76"/>
      <c r="EO169" s="76"/>
      <c r="EP169" s="76"/>
      <c r="EQ169" s="76"/>
      <c r="ER169" s="76"/>
      <c r="ES169" s="76"/>
      <c r="ET169" s="76"/>
      <c r="EU169" s="76"/>
      <c r="EV169" s="76"/>
      <c r="EW169" s="76"/>
      <c r="EX169" s="76"/>
      <c r="EY169" s="76"/>
      <c r="EZ169" s="76"/>
      <c r="FA169" s="76"/>
      <c r="FB169" s="76"/>
      <c r="FC169" s="76"/>
      <c r="FD169" s="76"/>
      <c r="FE169" s="76"/>
      <c r="FF169" s="76"/>
      <c r="FG169" s="76"/>
      <c r="FH169" s="76"/>
      <c r="FI169" s="76"/>
      <c r="FJ169" s="76"/>
      <c r="FK169" s="76"/>
      <c r="FL169" s="76"/>
      <c r="FM169" s="76"/>
      <c r="FN169" s="76"/>
      <c r="FO169" s="76"/>
      <c r="FP169" s="76"/>
      <c r="FQ169" s="76"/>
      <c r="FR169" s="76"/>
      <c r="FS169" s="76"/>
      <c r="FT169" s="76"/>
      <c r="FU169" s="76"/>
      <c r="FV169" s="76"/>
      <c r="FW169" s="76"/>
      <c r="FX169" s="76"/>
      <c r="FY169" s="76"/>
      <c r="FZ169" s="76"/>
      <c r="GA169" s="76"/>
      <c r="GB169" s="76"/>
      <c r="GC169" s="76"/>
      <c r="GD169" s="76"/>
      <c r="GE169" s="76"/>
      <c r="GF169" s="76"/>
      <c r="GG169" s="76"/>
      <c r="GH169" s="76"/>
      <c r="GI169" s="76"/>
      <c r="GJ169" s="76"/>
      <c r="GK169" s="76"/>
      <c r="GL169" s="76"/>
      <c r="GM169" s="76"/>
      <c r="GN169" s="76"/>
      <c r="GO169" s="76"/>
      <c r="GP169" s="76"/>
      <c r="GQ169" s="76"/>
      <c r="GR169" s="76"/>
      <c r="GS169" s="76"/>
      <c r="GT169" s="76"/>
      <c r="GU169" s="76"/>
      <c r="GV169" s="76"/>
      <c r="GW169" s="76"/>
      <c r="GX169" s="76"/>
      <c r="GY169" s="76"/>
      <c r="GZ169" s="76"/>
      <c r="HA169" s="76"/>
      <c r="HB169" s="76"/>
      <c r="HC169" s="76"/>
      <c r="HD169" s="76"/>
      <c r="HE169" s="76"/>
      <c r="HF169" s="76"/>
      <c r="HG169" s="76"/>
      <c r="HH169" s="76"/>
      <c r="HI169" s="76"/>
      <c r="HJ169" s="76"/>
      <c r="HK169" s="76"/>
      <c r="HL169" s="76"/>
      <c r="HM169" s="76"/>
      <c r="HN169" s="76"/>
      <c r="HO169" s="76"/>
      <c r="HP169" s="76"/>
      <c r="HQ169" s="76"/>
      <c r="HR169" s="76"/>
      <c r="HS169" s="76"/>
      <c r="HT169" s="76"/>
      <c r="HU169" s="76"/>
      <c r="HV169" s="76"/>
      <c r="HW169" s="76"/>
      <c r="HX169" s="76"/>
      <c r="HY169" s="76"/>
      <c r="HZ169" s="76"/>
      <c r="IA169" s="76"/>
      <c r="IB169" s="76"/>
      <c r="IC169" s="76"/>
      <c r="ID169" s="76"/>
      <c r="IE169" s="76"/>
      <c r="IF169" s="76"/>
      <c r="IG169" s="76"/>
      <c r="IH169" s="76"/>
      <c r="II169" s="76"/>
      <c r="IJ169" s="76"/>
      <c r="IK169" s="76"/>
      <c r="IL169" s="76"/>
      <c r="IM169" s="76"/>
      <c r="IN169" s="76"/>
      <c r="IO169" s="76"/>
      <c r="IP169" s="76"/>
      <c r="IQ169" s="76"/>
      <c r="IR169" s="76"/>
      <c r="IS169" s="76"/>
      <c r="IT169" s="76"/>
      <c r="IU169" s="76"/>
      <c r="IV169" s="76"/>
    </row>
    <row r="170" spans="1:256" s="78" customFormat="1" ht="25.5" customHeight="1" x14ac:dyDescent="0.25">
      <c r="A170" s="71" t="s">
        <v>799</v>
      </c>
      <c r="B170" s="132" t="s">
        <v>800</v>
      </c>
      <c r="C170" s="109">
        <v>0</v>
      </c>
      <c r="D170" s="109"/>
      <c r="E170" s="74">
        <f>C170+D170</f>
        <v>0</v>
      </c>
      <c r="F170" s="75"/>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7"/>
      <c r="AV170" s="75"/>
      <c r="AW170" s="76"/>
      <c r="AX170" s="76"/>
      <c r="AY170" s="76"/>
      <c r="AZ170" s="76"/>
      <c r="BA170" s="76"/>
      <c r="BB170" s="76"/>
      <c r="BC170" s="76"/>
      <c r="BD170" s="76"/>
      <c r="BE170" s="76"/>
      <c r="BF170" s="76"/>
      <c r="BG170" s="76"/>
      <c r="BH170" s="76"/>
      <c r="BI170" s="76"/>
      <c r="BJ170" s="76"/>
      <c r="BK170" s="76"/>
      <c r="BL170" s="76"/>
      <c r="BM170" s="76"/>
      <c r="BN170" s="76"/>
      <c r="BO170" s="76"/>
      <c r="BP170" s="76"/>
      <c r="BQ170" s="76"/>
      <c r="BR170" s="76"/>
      <c r="BS170" s="76"/>
      <c r="BT170" s="76"/>
      <c r="BU170" s="76"/>
      <c r="BV170" s="76"/>
      <c r="BW170" s="76"/>
      <c r="BX170" s="76"/>
      <c r="BY170" s="76"/>
      <c r="BZ170" s="76"/>
      <c r="CA170" s="76"/>
      <c r="CB170" s="76"/>
      <c r="CC170" s="76"/>
      <c r="CD170" s="76"/>
      <c r="CE170" s="76"/>
      <c r="CF170" s="76"/>
      <c r="CG170" s="76"/>
      <c r="CH170" s="76"/>
      <c r="CI170" s="76"/>
      <c r="CJ170" s="76"/>
      <c r="CK170" s="76"/>
      <c r="CL170" s="76"/>
      <c r="CM170" s="76"/>
      <c r="CN170" s="76"/>
      <c r="CO170" s="76"/>
      <c r="CP170" s="76"/>
      <c r="CQ170" s="76"/>
      <c r="CR170" s="76"/>
      <c r="CS170" s="76"/>
      <c r="CT170" s="76"/>
      <c r="CU170" s="76"/>
      <c r="CV170" s="76"/>
      <c r="CW170" s="76"/>
      <c r="CX170" s="76"/>
      <c r="CY170" s="76"/>
      <c r="CZ170" s="76"/>
      <c r="DA170" s="76"/>
      <c r="DB170" s="76"/>
      <c r="DC170" s="76"/>
      <c r="DD170" s="76"/>
      <c r="DE170" s="76"/>
      <c r="DF170" s="76"/>
      <c r="DG170" s="76"/>
      <c r="DH170" s="76"/>
      <c r="DI170" s="76"/>
      <c r="DJ170" s="76"/>
      <c r="DK170" s="76"/>
      <c r="DL170" s="76"/>
      <c r="DM170" s="76"/>
      <c r="DN170" s="76"/>
      <c r="DO170" s="76"/>
      <c r="DP170" s="76"/>
      <c r="DQ170" s="76"/>
      <c r="DR170" s="76"/>
      <c r="DS170" s="76"/>
      <c r="DT170" s="76"/>
      <c r="DU170" s="76"/>
      <c r="DV170" s="76"/>
      <c r="DW170" s="76"/>
      <c r="DX170" s="76"/>
      <c r="DY170" s="76"/>
      <c r="DZ170" s="76"/>
      <c r="EA170" s="76"/>
      <c r="EB170" s="76"/>
      <c r="EC170" s="76"/>
      <c r="ED170" s="76"/>
      <c r="EE170" s="76"/>
      <c r="EF170" s="76"/>
      <c r="EG170" s="76"/>
      <c r="EH170" s="76"/>
      <c r="EI170" s="76"/>
      <c r="EJ170" s="76"/>
      <c r="EK170" s="76"/>
      <c r="EL170" s="76"/>
      <c r="EM170" s="76"/>
      <c r="EN170" s="76"/>
      <c r="EO170" s="76"/>
      <c r="EP170" s="76"/>
      <c r="EQ170" s="76"/>
      <c r="ER170" s="76"/>
      <c r="ES170" s="76"/>
      <c r="ET170" s="76"/>
      <c r="EU170" s="76"/>
      <c r="EV170" s="76"/>
      <c r="EW170" s="76"/>
      <c r="EX170" s="76"/>
      <c r="EY170" s="76"/>
      <c r="EZ170" s="76"/>
      <c r="FA170" s="76"/>
      <c r="FB170" s="76"/>
      <c r="FC170" s="76"/>
      <c r="FD170" s="76"/>
      <c r="FE170" s="76"/>
      <c r="FF170" s="76"/>
      <c r="FG170" s="76"/>
      <c r="FH170" s="76"/>
      <c r="FI170" s="76"/>
      <c r="FJ170" s="76"/>
      <c r="FK170" s="76"/>
      <c r="FL170" s="76"/>
      <c r="FM170" s="76"/>
      <c r="FN170" s="76"/>
      <c r="FO170" s="76"/>
      <c r="FP170" s="76"/>
      <c r="FQ170" s="76"/>
      <c r="FR170" s="76"/>
      <c r="FS170" s="76"/>
      <c r="FT170" s="76"/>
      <c r="FU170" s="76"/>
      <c r="FV170" s="76"/>
      <c r="FW170" s="76"/>
      <c r="FX170" s="76"/>
      <c r="FY170" s="76"/>
      <c r="FZ170" s="76"/>
      <c r="GA170" s="76"/>
      <c r="GB170" s="76"/>
      <c r="GC170" s="76"/>
      <c r="GD170" s="76"/>
      <c r="GE170" s="76"/>
      <c r="GF170" s="76"/>
      <c r="GG170" s="76"/>
      <c r="GH170" s="76"/>
      <c r="GI170" s="76"/>
      <c r="GJ170" s="76"/>
      <c r="GK170" s="76"/>
      <c r="GL170" s="76"/>
      <c r="GM170" s="76"/>
      <c r="GN170" s="76"/>
      <c r="GO170" s="76"/>
      <c r="GP170" s="76"/>
      <c r="GQ170" s="76"/>
      <c r="GR170" s="76"/>
      <c r="GS170" s="76"/>
      <c r="GT170" s="76"/>
      <c r="GU170" s="76"/>
      <c r="GV170" s="76"/>
      <c r="GW170" s="76"/>
      <c r="GX170" s="76"/>
      <c r="GY170" s="76"/>
      <c r="GZ170" s="76"/>
      <c r="HA170" s="76"/>
      <c r="HB170" s="76"/>
      <c r="HC170" s="76"/>
      <c r="HD170" s="76"/>
      <c r="HE170" s="76"/>
      <c r="HF170" s="76"/>
      <c r="HG170" s="76"/>
      <c r="HH170" s="76"/>
      <c r="HI170" s="76"/>
      <c r="HJ170" s="76"/>
      <c r="HK170" s="76"/>
      <c r="HL170" s="76"/>
      <c r="HM170" s="76"/>
      <c r="HN170" s="76"/>
      <c r="HO170" s="76"/>
      <c r="HP170" s="76"/>
      <c r="HQ170" s="76"/>
      <c r="HR170" s="76"/>
      <c r="HS170" s="76"/>
      <c r="HT170" s="76"/>
      <c r="HU170" s="76"/>
      <c r="HV170" s="76"/>
      <c r="HW170" s="76"/>
      <c r="HX170" s="76"/>
      <c r="HY170" s="76"/>
      <c r="HZ170" s="76"/>
      <c r="IA170" s="76"/>
      <c r="IB170" s="76"/>
      <c r="IC170" s="76"/>
      <c r="ID170" s="76"/>
      <c r="IE170" s="76"/>
      <c r="IF170" s="76"/>
      <c r="IG170" s="76"/>
      <c r="IH170" s="76"/>
      <c r="II170" s="76"/>
      <c r="IJ170" s="76"/>
      <c r="IK170" s="76"/>
      <c r="IL170" s="76"/>
      <c r="IM170" s="76"/>
      <c r="IN170" s="76"/>
      <c r="IO170" s="76"/>
      <c r="IP170" s="76"/>
      <c r="IQ170" s="76"/>
      <c r="IR170" s="76"/>
      <c r="IS170" s="76"/>
      <c r="IT170" s="76"/>
      <c r="IU170" s="76"/>
      <c r="IV170" s="76"/>
    </row>
    <row r="171" spans="1:256" s="78" customFormat="1" ht="25.5" customHeight="1" x14ac:dyDescent="0.25">
      <c r="A171" s="60">
        <v>4.5</v>
      </c>
      <c r="B171" s="61" t="s">
        <v>801</v>
      </c>
      <c r="C171" s="62">
        <f>+C172+C174+C176+C178+C182+C184</f>
        <v>51443496.259999998</v>
      </c>
      <c r="D171" s="62">
        <f>D172+D174+D176+D178+D184+D182</f>
        <v>0</v>
      </c>
      <c r="E171" s="63">
        <f>+D171+C171</f>
        <v>51443496.259999998</v>
      </c>
      <c r="F171" s="75"/>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7"/>
      <c r="AV171" s="75"/>
      <c r="AW171" s="76"/>
      <c r="AX171" s="76"/>
      <c r="AY171" s="76"/>
      <c r="AZ171" s="76"/>
      <c r="BA171" s="76"/>
      <c r="BB171" s="76"/>
      <c r="BC171" s="76"/>
      <c r="BD171" s="76"/>
      <c r="BE171" s="76"/>
      <c r="BF171" s="76"/>
      <c r="BG171" s="76"/>
      <c r="BH171" s="76"/>
      <c r="BI171" s="76"/>
      <c r="BJ171" s="76"/>
      <c r="BK171" s="76"/>
      <c r="BL171" s="76"/>
      <c r="BM171" s="76"/>
      <c r="BN171" s="76"/>
      <c r="BO171" s="76"/>
      <c r="BP171" s="76"/>
      <c r="BQ171" s="76"/>
      <c r="BR171" s="76"/>
      <c r="BS171" s="76"/>
      <c r="BT171" s="76"/>
      <c r="BU171" s="76"/>
      <c r="BV171" s="76"/>
      <c r="BW171" s="76"/>
      <c r="BX171" s="76"/>
      <c r="BY171" s="76"/>
      <c r="BZ171" s="76"/>
      <c r="CA171" s="76"/>
      <c r="CB171" s="76"/>
      <c r="CC171" s="76"/>
      <c r="CD171" s="76"/>
      <c r="CE171" s="76"/>
      <c r="CF171" s="76"/>
      <c r="CG171" s="76"/>
      <c r="CH171" s="76"/>
      <c r="CI171" s="76"/>
      <c r="CJ171" s="76"/>
      <c r="CK171" s="76"/>
      <c r="CL171" s="76"/>
      <c r="CM171" s="76"/>
      <c r="CN171" s="76"/>
      <c r="CO171" s="76"/>
      <c r="CP171" s="76"/>
      <c r="CQ171" s="76"/>
      <c r="CR171" s="76"/>
      <c r="CS171" s="76"/>
      <c r="CT171" s="76"/>
      <c r="CU171" s="76"/>
      <c r="CV171" s="76"/>
      <c r="CW171" s="76"/>
      <c r="CX171" s="76"/>
      <c r="CY171" s="76"/>
      <c r="CZ171" s="76"/>
      <c r="DA171" s="76"/>
      <c r="DB171" s="76"/>
      <c r="DC171" s="76"/>
      <c r="DD171" s="76"/>
      <c r="DE171" s="76"/>
      <c r="DF171" s="76"/>
      <c r="DG171" s="76"/>
      <c r="DH171" s="76"/>
      <c r="DI171" s="76"/>
      <c r="DJ171" s="76"/>
      <c r="DK171" s="76"/>
      <c r="DL171" s="76"/>
      <c r="DM171" s="76"/>
      <c r="DN171" s="76"/>
      <c r="DO171" s="76"/>
      <c r="DP171" s="76"/>
      <c r="DQ171" s="76"/>
      <c r="DR171" s="76"/>
      <c r="DS171" s="76"/>
      <c r="DT171" s="76"/>
      <c r="DU171" s="76"/>
      <c r="DV171" s="76"/>
      <c r="DW171" s="76"/>
      <c r="DX171" s="76"/>
      <c r="DY171" s="76"/>
      <c r="DZ171" s="76"/>
      <c r="EA171" s="76"/>
      <c r="EB171" s="76"/>
      <c r="EC171" s="76"/>
      <c r="ED171" s="76"/>
      <c r="EE171" s="76"/>
      <c r="EF171" s="76"/>
      <c r="EG171" s="76"/>
      <c r="EH171" s="76"/>
      <c r="EI171" s="76"/>
      <c r="EJ171" s="76"/>
      <c r="EK171" s="76"/>
      <c r="EL171" s="76"/>
      <c r="EM171" s="76"/>
      <c r="EN171" s="76"/>
      <c r="EO171" s="76"/>
      <c r="EP171" s="76"/>
      <c r="EQ171" s="76"/>
      <c r="ER171" s="76"/>
      <c r="ES171" s="76"/>
      <c r="ET171" s="76"/>
      <c r="EU171" s="76"/>
      <c r="EV171" s="76"/>
      <c r="EW171" s="76"/>
      <c r="EX171" s="76"/>
      <c r="EY171" s="76"/>
      <c r="EZ171" s="76"/>
      <c r="FA171" s="76"/>
      <c r="FB171" s="76"/>
      <c r="FC171" s="76"/>
      <c r="FD171" s="76"/>
      <c r="FE171" s="76"/>
      <c r="FF171" s="76"/>
      <c r="FG171" s="76"/>
      <c r="FH171" s="76"/>
      <c r="FI171" s="76"/>
      <c r="FJ171" s="76"/>
      <c r="FK171" s="76"/>
      <c r="FL171" s="76"/>
      <c r="FM171" s="76"/>
      <c r="FN171" s="76"/>
      <c r="FO171" s="76"/>
      <c r="FP171" s="76"/>
      <c r="FQ171" s="76"/>
      <c r="FR171" s="76"/>
      <c r="FS171" s="76"/>
      <c r="FT171" s="76"/>
      <c r="FU171" s="76"/>
      <c r="FV171" s="76"/>
      <c r="FW171" s="76"/>
      <c r="FX171" s="76"/>
      <c r="FY171" s="76"/>
      <c r="FZ171" s="76"/>
      <c r="GA171" s="76"/>
      <c r="GB171" s="76"/>
      <c r="GC171" s="76"/>
      <c r="GD171" s="76"/>
      <c r="GE171" s="76"/>
      <c r="GF171" s="76"/>
      <c r="GG171" s="76"/>
      <c r="GH171" s="76"/>
      <c r="GI171" s="76"/>
      <c r="GJ171" s="76"/>
      <c r="GK171" s="76"/>
      <c r="GL171" s="76"/>
      <c r="GM171" s="76"/>
      <c r="GN171" s="76"/>
      <c r="GO171" s="76"/>
      <c r="GP171" s="76"/>
      <c r="GQ171" s="76"/>
      <c r="GR171" s="76"/>
      <c r="GS171" s="76"/>
      <c r="GT171" s="76"/>
      <c r="GU171" s="76"/>
      <c r="GV171" s="76"/>
      <c r="GW171" s="76"/>
      <c r="GX171" s="76"/>
      <c r="GY171" s="76"/>
      <c r="GZ171" s="76"/>
      <c r="HA171" s="76"/>
      <c r="HB171" s="76"/>
      <c r="HC171" s="76"/>
      <c r="HD171" s="76"/>
      <c r="HE171" s="76"/>
      <c r="HF171" s="76"/>
      <c r="HG171" s="76"/>
      <c r="HH171" s="76"/>
      <c r="HI171" s="76"/>
      <c r="HJ171" s="76"/>
      <c r="HK171" s="76"/>
      <c r="HL171" s="76"/>
      <c r="HM171" s="76"/>
      <c r="HN171" s="76"/>
      <c r="HO171" s="76"/>
      <c r="HP171" s="76"/>
      <c r="HQ171" s="76"/>
      <c r="HR171" s="76"/>
      <c r="HS171" s="76"/>
      <c r="HT171" s="76"/>
      <c r="HU171" s="76"/>
      <c r="HV171" s="76"/>
      <c r="HW171" s="76"/>
      <c r="HX171" s="76"/>
      <c r="HY171" s="76"/>
      <c r="HZ171" s="76"/>
      <c r="IA171" s="76"/>
      <c r="IB171" s="76"/>
      <c r="IC171" s="76"/>
      <c r="ID171" s="76"/>
      <c r="IE171" s="76"/>
      <c r="IF171" s="76"/>
      <c r="IG171" s="76"/>
      <c r="IH171" s="76"/>
      <c r="II171" s="76"/>
      <c r="IJ171" s="76"/>
      <c r="IK171" s="76"/>
      <c r="IL171" s="76"/>
      <c r="IM171" s="76"/>
      <c r="IN171" s="76"/>
      <c r="IO171" s="76"/>
      <c r="IP171" s="76"/>
      <c r="IQ171" s="76"/>
      <c r="IR171" s="76"/>
      <c r="IS171" s="76"/>
      <c r="IT171" s="76"/>
      <c r="IU171" s="76"/>
      <c r="IV171" s="76"/>
    </row>
    <row r="172" spans="1:256" s="78" customFormat="1" ht="25.5" customHeight="1" x14ac:dyDescent="0.25">
      <c r="A172" s="60" t="s">
        <v>802</v>
      </c>
      <c r="B172" s="84" t="s">
        <v>541</v>
      </c>
      <c r="C172" s="69">
        <f>+C173</f>
        <v>16480780.4</v>
      </c>
      <c r="D172" s="69">
        <f>D173</f>
        <v>0</v>
      </c>
      <c r="E172" s="70">
        <f>+D172+C172</f>
        <v>16480780.4</v>
      </c>
      <c r="F172" s="75"/>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7"/>
      <c r="AV172" s="75"/>
      <c r="AW172" s="76"/>
      <c r="AX172" s="76"/>
      <c r="AY172" s="76"/>
      <c r="AZ172" s="76"/>
      <c r="BA172" s="76"/>
      <c r="BB172" s="76"/>
      <c r="BC172" s="76"/>
      <c r="BD172" s="76"/>
      <c r="BE172" s="76"/>
      <c r="BF172" s="76"/>
      <c r="BG172" s="76"/>
      <c r="BH172" s="76"/>
      <c r="BI172" s="76"/>
      <c r="BJ172" s="76"/>
      <c r="BK172" s="76"/>
      <c r="BL172" s="76"/>
      <c r="BM172" s="76"/>
      <c r="BN172" s="76"/>
      <c r="BO172" s="76"/>
      <c r="BP172" s="76"/>
      <c r="BQ172" s="76"/>
      <c r="BR172" s="76"/>
      <c r="BS172" s="76"/>
      <c r="BT172" s="76"/>
      <c r="BU172" s="76"/>
      <c r="BV172" s="76"/>
      <c r="BW172" s="76"/>
      <c r="BX172" s="76"/>
      <c r="BY172" s="76"/>
      <c r="BZ172" s="76"/>
      <c r="CA172" s="76"/>
      <c r="CB172" s="76"/>
      <c r="CC172" s="76"/>
      <c r="CD172" s="76"/>
      <c r="CE172" s="76"/>
      <c r="CF172" s="76"/>
      <c r="CG172" s="76"/>
      <c r="CH172" s="76"/>
      <c r="CI172" s="76"/>
      <c r="CJ172" s="76"/>
      <c r="CK172" s="76"/>
      <c r="CL172" s="76"/>
      <c r="CM172" s="76"/>
      <c r="CN172" s="76"/>
      <c r="CO172" s="76"/>
      <c r="CP172" s="76"/>
      <c r="CQ172" s="76"/>
      <c r="CR172" s="76"/>
      <c r="CS172" s="76"/>
      <c r="CT172" s="76"/>
      <c r="CU172" s="76"/>
      <c r="CV172" s="76"/>
      <c r="CW172" s="76"/>
      <c r="CX172" s="76"/>
      <c r="CY172" s="76"/>
      <c r="CZ172" s="76"/>
      <c r="DA172" s="76"/>
      <c r="DB172" s="76"/>
      <c r="DC172" s="76"/>
      <c r="DD172" s="76"/>
      <c r="DE172" s="76"/>
      <c r="DF172" s="76"/>
      <c r="DG172" s="76"/>
      <c r="DH172" s="76"/>
      <c r="DI172" s="76"/>
      <c r="DJ172" s="76"/>
      <c r="DK172" s="76"/>
      <c r="DL172" s="76"/>
      <c r="DM172" s="76"/>
      <c r="DN172" s="76"/>
      <c r="DO172" s="76"/>
      <c r="DP172" s="76"/>
      <c r="DQ172" s="76"/>
      <c r="DR172" s="76"/>
      <c r="DS172" s="76"/>
      <c r="DT172" s="76"/>
      <c r="DU172" s="76"/>
      <c r="DV172" s="76"/>
      <c r="DW172" s="76"/>
      <c r="DX172" s="76"/>
      <c r="DY172" s="76"/>
      <c r="DZ172" s="76"/>
      <c r="EA172" s="76"/>
      <c r="EB172" s="76"/>
      <c r="EC172" s="76"/>
      <c r="ED172" s="76"/>
      <c r="EE172" s="76"/>
      <c r="EF172" s="76"/>
      <c r="EG172" s="76"/>
      <c r="EH172" s="76"/>
      <c r="EI172" s="76"/>
      <c r="EJ172" s="76"/>
      <c r="EK172" s="76"/>
      <c r="EL172" s="76"/>
      <c r="EM172" s="76"/>
      <c r="EN172" s="76"/>
      <c r="EO172" s="76"/>
      <c r="EP172" s="76"/>
      <c r="EQ172" s="76"/>
      <c r="ER172" s="76"/>
      <c r="ES172" s="76"/>
      <c r="ET172" s="76"/>
      <c r="EU172" s="76"/>
      <c r="EV172" s="76"/>
      <c r="EW172" s="76"/>
      <c r="EX172" s="76"/>
      <c r="EY172" s="76"/>
      <c r="EZ172" s="76"/>
      <c r="FA172" s="76"/>
      <c r="FB172" s="76"/>
      <c r="FC172" s="76"/>
      <c r="FD172" s="76"/>
      <c r="FE172" s="76"/>
      <c r="FF172" s="76"/>
      <c r="FG172" s="76"/>
      <c r="FH172" s="76"/>
      <c r="FI172" s="76"/>
      <c r="FJ172" s="76"/>
      <c r="FK172" s="76"/>
      <c r="FL172" s="76"/>
      <c r="FM172" s="76"/>
      <c r="FN172" s="76"/>
      <c r="FO172" s="76"/>
      <c r="FP172" s="76"/>
      <c r="FQ172" s="76"/>
      <c r="FR172" s="76"/>
      <c r="FS172" s="76"/>
      <c r="FT172" s="76"/>
      <c r="FU172" s="76"/>
      <c r="FV172" s="76"/>
      <c r="FW172" s="76"/>
      <c r="FX172" s="76"/>
      <c r="FY172" s="76"/>
      <c r="FZ172" s="76"/>
      <c r="GA172" s="76"/>
      <c r="GB172" s="76"/>
      <c r="GC172" s="76"/>
      <c r="GD172" s="76"/>
      <c r="GE172" s="76"/>
      <c r="GF172" s="76"/>
      <c r="GG172" s="76"/>
      <c r="GH172" s="76"/>
      <c r="GI172" s="76"/>
      <c r="GJ172" s="76"/>
      <c r="GK172" s="76"/>
      <c r="GL172" s="76"/>
      <c r="GM172" s="76"/>
      <c r="GN172" s="76"/>
      <c r="GO172" s="76"/>
      <c r="GP172" s="76"/>
      <c r="GQ172" s="76"/>
      <c r="GR172" s="76"/>
      <c r="GS172" s="76"/>
      <c r="GT172" s="76"/>
      <c r="GU172" s="76"/>
      <c r="GV172" s="76"/>
      <c r="GW172" s="76"/>
      <c r="GX172" s="76"/>
      <c r="GY172" s="76"/>
      <c r="GZ172" s="76"/>
      <c r="HA172" s="76"/>
      <c r="HB172" s="76"/>
      <c r="HC172" s="76"/>
      <c r="HD172" s="76"/>
      <c r="HE172" s="76"/>
      <c r="HF172" s="76"/>
      <c r="HG172" s="76"/>
      <c r="HH172" s="76"/>
      <c r="HI172" s="76"/>
      <c r="HJ172" s="76"/>
      <c r="HK172" s="76"/>
      <c r="HL172" s="76"/>
      <c r="HM172" s="76"/>
      <c r="HN172" s="76"/>
      <c r="HO172" s="76"/>
      <c r="HP172" s="76"/>
      <c r="HQ172" s="76"/>
      <c r="HR172" s="76"/>
      <c r="HS172" s="76"/>
      <c r="HT172" s="76"/>
      <c r="HU172" s="76"/>
      <c r="HV172" s="76"/>
      <c r="HW172" s="76"/>
      <c r="HX172" s="76"/>
      <c r="HY172" s="76"/>
      <c r="HZ172" s="76"/>
      <c r="IA172" s="76"/>
      <c r="IB172" s="76"/>
      <c r="IC172" s="76"/>
      <c r="ID172" s="76"/>
      <c r="IE172" s="76"/>
      <c r="IF172" s="76"/>
      <c r="IG172" s="76"/>
      <c r="IH172" s="76"/>
      <c r="II172" s="76"/>
      <c r="IJ172" s="76"/>
      <c r="IK172" s="76"/>
      <c r="IL172" s="76"/>
      <c r="IM172" s="76"/>
      <c r="IN172" s="76"/>
      <c r="IO172" s="76"/>
      <c r="IP172" s="76"/>
      <c r="IQ172" s="76"/>
      <c r="IR172" s="76"/>
      <c r="IS172" s="76"/>
      <c r="IT172" s="76"/>
      <c r="IU172" s="76"/>
      <c r="IV172" s="76"/>
    </row>
    <row r="173" spans="1:256" s="78" customFormat="1" ht="25.5" customHeight="1" x14ac:dyDescent="0.25">
      <c r="A173" s="71" t="s">
        <v>803</v>
      </c>
      <c r="B173" s="72" t="s">
        <v>543</v>
      </c>
      <c r="C173" s="73">
        <v>16480780.4</v>
      </c>
      <c r="D173" s="73"/>
      <c r="E173" s="74">
        <f>C173+D173</f>
        <v>16480780.4</v>
      </c>
      <c r="F173" s="75"/>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7"/>
      <c r="AV173" s="75"/>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c r="BS173" s="76"/>
      <c r="BT173" s="76"/>
      <c r="BU173" s="76"/>
      <c r="BV173" s="76"/>
      <c r="BW173" s="76"/>
      <c r="BX173" s="76"/>
      <c r="BY173" s="76"/>
      <c r="BZ173" s="76"/>
      <c r="CA173" s="76"/>
      <c r="CB173" s="76"/>
      <c r="CC173" s="76"/>
      <c r="CD173" s="76"/>
      <c r="CE173" s="76"/>
      <c r="CF173" s="76"/>
      <c r="CG173" s="76"/>
      <c r="CH173" s="76"/>
      <c r="CI173" s="76"/>
      <c r="CJ173" s="76"/>
      <c r="CK173" s="76"/>
      <c r="CL173" s="76"/>
      <c r="CM173" s="76"/>
      <c r="CN173" s="76"/>
      <c r="CO173" s="76"/>
      <c r="CP173" s="76"/>
      <c r="CQ173" s="76"/>
      <c r="CR173" s="76"/>
      <c r="CS173" s="76"/>
      <c r="CT173" s="76"/>
      <c r="CU173" s="76"/>
      <c r="CV173" s="76"/>
      <c r="CW173" s="76"/>
      <c r="CX173" s="76"/>
      <c r="CY173" s="76"/>
      <c r="CZ173" s="76"/>
      <c r="DA173" s="76"/>
      <c r="DB173" s="76"/>
      <c r="DC173" s="76"/>
      <c r="DD173" s="76"/>
      <c r="DE173" s="76"/>
      <c r="DF173" s="76"/>
      <c r="DG173" s="76"/>
      <c r="DH173" s="76"/>
      <c r="DI173" s="76"/>
      <c r="DJ173" s="76"/>
      <c r="DK173" s="76"/>
      <c r="DL173" s="76"/>
      <c r="DM173" s="76"/>
      <c r="DN173" s="76"/>
      <c r="DO173" s="76"/>
      <c r="DP173" s="76"/>
      <c r="DQ173" s="76"/>
      <c r="DR173" s="76"/>
      <c r="DS173" s="76"/>
      <c r="DT173" s="76"/>
      <c r="DU173" s="76"/>
      <c r="DV173" s="76"/>
      <c r="DW173" s="76"/>
      <c r="DX173" s="76"/>
      <c r="DY173" s="76"/>
      <c r="DZ173" s="76"/>
      <c r="EA173" s="76"/>
      <c r="EB173" s="76"/>
      <c r="EC173" s="76"/>
      <c r="ED173" s="76"/>
      <c r="EE173" s="76"/>
      <c r="EF173" s="76"/>
      <c r="EG173" s="76"/>
      <c r="EH173" s="76"/>
      <c r="EI173" s="76"/>
      <c r="EJ173" s="76"/>
      <c r="EK173" s="76"/>
      <c r="EL173" s="76"/>
      <c r="EM173" s="76"/>
      <c r="EN173" s="76"/>
      <c r="EO173" s="76"/>
      <c r="EP173" s="76"/>
      <c r="EQ173" s="76"/>
      <c r="ER173" s="76"/>
      <c r="ES173" s="76"/>
      <c r="ET173" s="76"/>
      <c r="EU173" s="76"/>
      <c r="EV173" s="76"/>
      <c r="EW173" s="76"/>
      <c r="EX173" s="76"/>
      <c r="EY173" s="76"/>
      <c r="EZ173" s="76"/>
      <c r="FA173" s="76"/>
      <c r="FB173" s="76"/>
      <c r="FC173" s="76"/>
      <c r="FD173" s="76"/>
      <c r="FE173" s="76"/>
      <c r="FF173" s="76"/>
      <c r="FG173" s="76"/>
      <c r="FH173" s="76"/>
      <c r="FI173" s="76"/>
      <c r="FJ173" s="76"/>
      <c r="FK173" s="76"/>
      <c r="FL173" s="76"/>
      <c r="FM173" s="76"/>
      <c r="FN173" s="76"/>
      <c r="FO173" s="76"/>
      <c r="FP173" s="76"/>
      <c r="FQ173" s="76"/>
      <c r="FR173" s="76"/>
      <c r="FS173" s="76"/>
      <c r="FT173" s="76"/>
      <c r="FU173" s="76"/>
      <c r="FV173" s="76"/>
      <c r="FW173" s="76"/>
      <c r="FX173" s="76"/>
      <c r="FY173" s="76"/>
      <c r="FZ173" s="76"/>
      <c r="GA173" s="76"/>
      <c r="GB173" s="76"/>
      <c r="GC173" s="76"/>
      <c r="GD173" s="76"/>
      <c r="GE173" s="76"/>
      <c r="GF173" s="76"/>
      <c r="GG173" s="76"/>
      <c r="GH173" s="76"/>
      <c r="GI173" s="76"/>
      <c r="GJ173" s="76"/>
      <c r="GK173" s="76"/>
      <c r="GL173" s="76"/>
      <c r="GM173" s="76"/>
      <c r="GN173" s="76"/>
      <c r="GO173" s="76"/>
      <c r="GP173" s="76"/>
      <c r="GQ173" s="76"/>
      <c r="GR173" s="76"/>
      <c r="GS173" s="76"/>
      <c r="GT173" s="76"/>
      <c r="GU173" s="76"/>
      <c r="GV173" s="76"/>
      <c r="GW173" s="76"/>
      <c r="GX173" s="76"/>
      <c r="GY173" s="76"/>
      <c r="GZ173" s="76"/>
      <c r="HA173" s="76"/>
      <c r="HB173" s="76"/>
      <c r="HC173" s="76"/>
      <c r="HD173" s="76"/>
      <c r="HE173" s="76"/>
      <c r="HF173" s="76"/>
      <c r="HG173" s="76"/>
      <c r="HH173" s="76"/>
      <c r="HI173" s="76"/>
      <c r="HJ173" s="76"/>
      <c r="HK173" s="76"/>
      <c r="HL173" s="76"/>
      <c r="HM173" s="76"/>
      <c r="HN173" s="76"/>
      <c r="HO173" s="76"/>
      <c r="HP173" s="76"/>
      <c r="HQ173" s="76"/>
      <c r="HR173" s="76"/>
      <c r="HS173" s="76"/>
      <c r="HT173" s="76"/>
      <c r="HU173" s="76"/>
      <c r="HV173" s="76"/>
      <c r="HW173" s="76"/>
      <c r="HX173" s="76"/>
      <c r="HY173" s="76"/>
      <c r="HZ173" s="76"/>
      <c r="IA173" s="76"/>
      <c r="IB173" s="76"/>
      <c r="IC173" s="76"/>
      <c r="ID173" s="76"/>
      <c r="IE173" s="76"/>
      <c r="IF173" s="76"/>
      <c r="IG173" s="76"/>
      <c r="IH173" s="76"/>
      <c r="II173" s="76"/>
      <c r="IJ173" s="76"/>
      <c r="IK173" s="76"/>
      <c r="IL173" s="76"/>
      <c r="IM173" s="76"/>
      <c r="IN173" s="76"/>
      <c r="IO173" s="76"/>
      <c r="IP173" s="76"/>
      <c r="IQ173" s="76"/>
      <c r="IR173" s="76"/>
      <c r="IS173" s="76"/>
      <c r="IT173" s="76"/>
      <c r="IU173" s="76"/>
      <c r="IV173" s="76"/>
    </row>
    <row r="174" spans="1:256" s="78" customFormat="1" ht="25.5" customHeight="1" x14ac:dyDescent="0.25">
      <c r="A174" s="60" t="s">
        <v>804</v>
      </c>
      <c r="B174" s="84" t="s">
        <v>544</v>
      </c>
      <c r="C174" s="69">
        <f>+C175</f>
        <v>29246337.25</v>
      </c>
      <c r="D174" s="69">
        <f>SUM(D175:D175)</f>
        <v>0</v>
      </c>
      <c r="E174" s="70">
        <f>+D174+C174</f>
        <v>29246337.25</v>
      </c>
      <c r="F174" s="75"/>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7"/>
      <c r="AV174" s="75"/>
      <c r="AW174" s="76"/>
      <c r="AX174" s="76"/>
      <c r="AY174" s="76"/>
      <c r="AZ174" s="76"/>
      <c r="BA174" s="76"/>
      <c r="BB174" s="76"/>
      <c r="BC174" s="76"/>
      <c r="BD174" s="76"/>
      <c r="BE174" s="76"/>
      <c r="BF174" s="76"/>
      <c r="BG174" s="76"/>
      <c r="BH174" s="76"/>
      <c r="BI174" s="76"/>
      <c r="BJ174" s="76"/>
      <c r="BK174" s="76"/>
      <c r="BL174" s="76"/>
      <c r="BM174" s="76"/>
      <c r="BN174" s="76"/>
      <c r="BO174" s="76"/>
      <c r="BP174" s="76"/>
      <c r="BQ174" s="76"/>
      <c r="BR174" s="76"/>
      <c r="BS174" s="76"/>
      <c r="BT174" s="76"/>
      <c r="BU174" s="76"/>
      <c r="BV174" s="76"/>
      <c r="BW174" s="76"/>
      <c r="BX174" s="76"/>
      <c r="BY174" s="76"/>
      <c r="BZ174" s="76"/>
      <c r="CA174" s="76"/>
      <c r="CB174" s="76"/>
      <c r="CC174" s="76"/>
      <c r="CD174" s="76"/>
      <c r="CE174" s="76"/>
      <c r="CF174" s="76"/>
      <c r="CG174" s="76"/>
      <c r="CH174" s="76"/>
      <c r="CI174" s="76"/>
      <c r="CJ174" s="76"/>
      <c r="CK174" s="76"/>
      <c r="CL174" s="76"/>
      <c r="CM174" s="76"/>
      <c r="CN174" s="76"/>
      <c r="CO174" s="76"/>
      <c r="CP174" s="76"/>
      <c r="CQ174" s="76"/>
      <c r="CR174" s="76"/>
      <c r="CS174" s="76"/>
      <c r="CT174" s="76"/>
      <c r="CU174" s="76"/>
      <c r="CV174" s="76"/>
      <c r="CW174" s="76"/>
      <c r="CX174" s="76"/>
      <c r="CY174" s="76"/>
      <c r="CZ174" s="76"/>
      <c r="DA174" s="76"/>
      <c r="DB174" s="76"/>
      <c r="DC174" s="76"/>
      <c r="DD174" s="76"/>
      <c r="DE174" s="76"/>
      <c r="DF174" s="76"/>
      <c r="DG174" s="76"/>
      <c r="DH174" s="76"/>
      <c r="DI174" s="76"/>
      <c r="DJ174" s="76"/>
      <c r="DK174" s="76"/>
      <c r="DL174" s="76"/>
      <c r="DM174" s="76"/>
      <c r="DN174" s="76"/>
      <c r="DO174" s="76"/>
      <c r="DP174" s="76"/>
      <c r="DQ174" s="76"/>
      <c r="DR174" s="76"/>
      <c r="DS174" s="76"/>
      <c r="DT174" s="76"/>
      <c r="DU174" s="76"/>
      <c r="DV174" s="76"/>
      <c r="DW174" s="76"/>
      <c r="DX174" s="76"/>
      <c r="DY174" s="76"/>
      <c r="DZ174" s="76"/>
      <c r="EA174" s="76"/>
      <c r="EB174" s="76"/>
      <c r="EC174" s="76"/>
      <c r="ED174" s="76"/>
      <c r="EE174" s="76"/>
      <c r="EF174" s="76"/>
      <c r="EG174" s="76"/>
      <c r="EH174" s="76"/>
      <c r="EI174" s="76"/>
      <c r="EJ174" s="76"/>
      <c r="EK174" s="76"/>
      <c r="EL174" s="76"/>
      <c r="EM174" s="76"/>
      <c r="EN174" s="76"/>
      <c r="EO174" s="76"/>
      <c r="EP174" s="76"/>
      <c r="EQ174" s="76"/>
      <c r="ER174" s="76"/>
      <c r="ES174" s="76"/>
      <c r="ET174" s="76"/>
      <c r="EU174" s="76"/>
      <c r="EV174" s="76"/>
      <c r="EW174" s="76"/>
      <c r="EX174" s="76"/>
      <c r="EY174" s="76"/>
      <c r="EZ174" s="76"/>
      <c r="FA174" s="76"/>
      <c r="FB174" s="76"/>
      <c r="FC174" s="76"/>
      <c r="FD174" s="76"/>
      <c r="FE174" s="76"/>
      <c r="FF174" s="76"/>
      <c r="FG174" s="76"/>
      <c r="FH174" s="76"/>
      <c r="FI174" s="76"/>
      <c r="FJ174" s="76"/>
      <c r="FK174" s="76"/>
      <c r="FL174" s="76"/>
      <c r="FM174" s="76"/>
      <c r="FN174" s="76"/>
      <c r="FO174" s="76"/>
      <c r="FP174" s="76"/>
      <c r="FQ174" s="76"/>
      <c r="FR174" s="76"/>
      <c r="FS174" s="76"/>
      <c r="FT174" s="76"/>
      <c r="FU174" s="76"/>
      <c r="FV174" s="76"/>
      <c r="FW174" s="76"/>
      <c r="FX174" s="76"/>
      <c r="FY174" s="76"/>
      <c r="FZ174" s="76"/>
      <c r="GA174" s="76"/>
      <c r="GB174" s="76"/>
      <c r="GC174" s="76"/>
      <c r="GD174" s="76"/>
      <c r="GE174" s="76"/>
      <c r="GF174" s="76"/>
      <c r="GG174" s="76"/>
      <c r="GH174" s="76"/>
      <c r="GI174" s="76"/>
      <c r="GJ174" s="76"/>
      <c r="GK174" s="76"/>
      <c r="GL174" s="76"/>
      <c r="GM174" s="76"/>
      <c r="GN174" s="76"/>
      <c r="GO174" s="76"/>
      <c r="GP174" s="76"/>
      <c r="GQ174" s="76"/>
      <c r="GR174" s="76"/>
      <c r="GS174" s="76"/>
      <c r="GT174" s="76"/>
      <c r="GU174" s="76"/>
      <c r="GV174" s="76"/>
      <c r="GW174" s="76"/>
      <c r="GX174" s="76"/>
      <c r="GY174" s="76"/>
      <c r="GZ174" s="76"/>
      <c r="HA174" s="76"/>
      <c r="HB174" s="76"/>
      <c r="HC174" s="76"/>
      <c r="HD174" s="76"/>
      <c r="HE174" s="76"/>
      <c r="HF174" s="76"/>
      <c r="HG174" s="76"/>
      <c r="HH174" s="76"/>
      <c r="HI174" s="76"/>
      <c r="HJ174" s="76"/>
      <c r="HK174" s="76"/>
      <c r="HL174" s="76"/>
      <c r="HM174" s="76"/>
      <c r="HN174" s="76"/>
      <c r="HO174" s="76"/>
      <c r="HP174" s="76"/>
      <c r="HQ174" s="76"/>
      <c r="HR174" s="76"/>
      <c r="HS174" s="76"/>
      <c r="HT174" s="76"/>
      <c r="HU174" s="76"/>
      <c r="HV174" s="76"/>
      <c r="HW174" s="76"/>
      <c r="HX174" s="76"/>
      <c r="HY174" s="76"/>
      <c r="HZ174" s="76"/>
      <c r="IA174" s="76"/>
      <c r="IB174" s="76"/>
      <c r="IC174" s="76"/>
      <c r="ID174" s="76"/>
      <c r="IE174" s="76"/>
      <c r="IF174" s="76"/>
      <c r="IG174" s="76"/>
      <c r="IH174" s="76"/>
      <c r="II174" s="76"/>
      <c r="IJ174" s="76"/>
      <c r="IK174" s="76"/>
      <c r="IL174" s="76"/>
      <c r="IM174" s="76"/>
      <c r="IN174" s="76"/>
      <c r="IO174" s="76"/>
      <c r="IP174" s="76"/>
      <c r="IQ174" s="76"/>
      <c r="IR174" s="76"/>
      <c r="IS174" s="76"/>
      <c r="IT174" s="76"/>
      <c r="IU174" s="76"/>
      <c r="IV174" s="76"/>
    </row>
    <row r="175" spans="1:256" s="78" customFormat="1" ht="25.5" customHeight="1" x14ac:dyDescent="0.25">
      <c r="A175" s="71" t="s">
        <v>805</v>
      </c>
      <c r="B175" s="72" t="s">
        <v>546</v>
      </c>
      <c r="C175" s="73">
        <v>29246337.25</v>
      </c>
      <c r="D175" s="73"/>
      <c r="E175" s="74">
        <f>C175+D175</f>
        <v>29246337.25</v>
      </c>
      <c r="F175" s="75"/>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7"/>
      <c r="AV175" s="75"/>
      <c r="AW175" s="76"/>
      <c r="AX175" s="76"/>
      <c r="AY175" s="76"/>
      <c r="AZ175" s="76"/>
      <c r="BA175" s="76"/>
      <c r="BB175" s="76"/>
      <c r="BC175" s="76"/>
      <c r="BD175" s="76"/>
      <c r="BE175" s="76"/>
      <c r="BF175" s="76"/>
      <c r="BG175" s="76"/>
      <c r="BH175" s="76"/>
      <c r="BI175" s="76"/>
      <c r="BJ175" s="76"/>
      <c r="BK175" s="76"/>
      <c r="BL175" s="76"/>
      <c r="BM175" s="76"/>
      <c r="BN175" s="76"/>
      <c r="BO175" s="76"/>
      <c r="BP175" s="76"/>
      <c r="BQ175" s="76"/>
      <c r="BR175" s="76"/>
      <c r="BS175" s="76"/>
      <c r="BT175" s="76"/>
      <c r="BU175" s="76"/>
      <c r="BV175" s="76"/>
      <c r="BW175" s="76"/>
      <c r="BX175" s="76"/>
      <c r="BY175" s="76"/>
      <c r="BZ175" s="76"/>
      <c r="CA175" s="76"/>
      <c r="CB175" s="76"/>
      <c r="CC175" s="76"/>
      <c r="CD175" s="76"/>
      <c r="CE175" s="76"/>
      <c r="CF175" s="76"/>
      <c r="CG175" s="76"/>
      <c r="CH175" s="76"/>
      <c r="CI175" s="76"/>
      <c r="CJ175" s="76"/>
      <c r="CK175" s="76"/>
      <c r="CL175" s="76"/>
      <c r="CM175" s="76"/>
      <c r="CN175" s="76"/>
      <c r="CO175" s="76"/>
      <c r="CP175" s="76"/>
      <c r="CQ175" s="76"/>
      <c r="CR175" s="76"/>
      <c r="CS175" s="76"/>
      <c r="CT175" s="76"/>
      <c r="CU175" s="76"/>
      <c r="CV175" s="76"/>
      <c r="CW175" s="76"/>
      <c r="CX175" s="76"/>
      <c r="CY175" s="76"/>
      <c r="CZ175" s="76"/>
      <c r="DA175" s="76"/>
      <c r="DB175" s="76"/>
      <c r="DC175" s="76"/>
      <c r="DD175" s="76"/>
      <c r="DE175" s="76"/>
      <c r="DF175" s="76"/>
      <c r="DG175" s="76"/>
      <c r="DH175" s="76"/>
      <c r="DI175" s="76"/>
      <c r="DJ175" s="76"/>
      <c r="DK175" s="76"/>
      <c r="DL175" s="76"/>
      <c r="DM175" s="76"/>
      <c r="DN175" s="76"/>
      <c r="DO175" s="76"/>
      <c r="DP175" s="76"/>
      <c r="DQ175" s="76"/>
      <c r="DR175" s="76"/>
      <c r="DS175" s="76"/>
      <c r="DT175" s="76"/>
      <c r="DU175" s="76"/>
      <c r="DV175" s="76"/>
      <c r="DW175" s="76"/>
      <c r="DX175" s="76"/>
      <c r="DY175" s="76"/>
      <c r="DZ175" s="76"/>
      <c r="EA175" s="76"/>
      <c r="EB175" s="76"/>
      <c r="EC175" s="76"/>
      <c r="ED175" s="76"/>
      <c r="EE175" s="76"/>
      <c r="EF175" s="76"/>
      <c r="EG175" s="76"/>
      <c r="EH175" s="76"/>
      <c r="EI175" s="76"/>
      <c r="EJ175" s="76"/>
      <c r="EK175" s="76"/>
      <c r="EL175" s="76"/>
      <c r="EM175" s="76"/>
      <c r="EN175" s="76"/>
      <c r="EO175" s="76"/>
      <c r="EP175" s="76"/>
      <c r="EQ175" s="76"/>
      <c r="ER175" s="76"/>
      <c r="ES175" s="76"/>
      <c r="ET175" s="76"/>
      <c r="EU175" s="76"/>
      <c r="EV175" s="76"/>
      <c r="EW175" s="76"/>
      <c r="EX175" s="76"/>
      <c r="EY175" s="76"/>
      <c r="EZ175" s="76"/>
      <c r="FA175" s="76"/>
      <c r="FB175" s="76"/>
      <c r="FC175" s="76"/>
      <c r="FD175" s="76"/>
      <c r="FE175" s="76"/>
      <c r="FF175" s="76"/>
      <c r="FG175" s="76"/>
      <c r="FH175" s="76"/>
      <c r="FI175" s="76"/>
      <c r="FJ175" s="76"/>
      <c r="FK175" s="76"/>
      <c r="FL175" s="76"/>
      <c r="FM175" s="76"/>
      <c r="FN175" s="76"/>
      <c r="FO175" s="76"/>
      <c r="FP175" s="76"/>
      <c r="FQ175" s="76"/>
      <c r="FR175" s="76"/>
      <c r="FS175" s="76"/>
      <c r="FT175" s="76"/>
      <c r="FU175" s="76"/>
      <c r="FV175" s="76"/>
      <c r="FW175" s="76"/>
      <c r="FX175" s="76"/>
      <c r="FY175" s="76"/>
      <c r="FZ175" s="76"/>
      <c r="GA175" s="76"/>
      <c r="GB175" s="76"/>
      <c r="GC175" s="76"/>
      <c r="GD175" s="76"/>
      <c r="GE175" s="76"/>
      <c r="GF175" s="76"/>
      <c r="GG175" s="76"/>
      <c r="GH175" s="76"/>
      <c r="GI175" s="76"/>
      <c r="GJ175" s="76"/>
      <c r="GK175" s="76"/>
      <c r="GL175" s="76"/>
      <c r="GM175" s="76"/>
      <c r="GN175" s="76"/>
      <c r="GO175" s="76"/>
      <c r="GP175" s="76"/>
      <c r="GQ175" s="76"/>
      <c r="GR175" s="76"/>
      <c r="GS175" s="76"/>
      <c r="GT175" s="76"/>
      <c r="GU175" s="76"/>
      <c r="GV175" s="76"/>
      <c r="GW175" s="76"/>
      <c r="GX175" s="76"/>
      <c r="GY175" s="76"/>
      <c r="GZ175" s="76"/>
      <c r="HA175" s="76"/>
      <c r="HB175" s="76"/>
      <c r="HC175" s="76"/>
      <c r="HD175" s="76"/>
      <c r="HE175" s="76"/>
      <c r="HF175" s="76"/>
      <c r="HG175" s="76"/>
      <c r="HH175" s="76"/>
      <c r="HI175" s="76"/>
      <c r="HJ175" s="76"/>
      <c r="HK175" s="76"/>
      <c r="HL175" s="76"/>
      <c r="HM175" s="76"/>
      <c r="HN175" s="76"/>
      <c r="HO175" s="76"/>
      <c r="HP175" s="76"/>
      <c r="HQ175" s="76"/>
      <c r="HR175" s="76"/>
      <c r="HS175" s="76"/>
      <c r="HT175" s="76"/>
      <c r="HU175" s="76"/>
      <c r="HV175" s="76"/>
      <c r="HW175" s="76"/>
      <c r="HX175" s="76"/>
      <c r="HY175" s="76"/>
      <c r="HZ175" s="76"/>
      <c r="IA175" s="76"/>
      <c r="IB175" s="76"/>
      <c r="IC175" s="76"/>
      <c r="ID175" s="76"/>
      <c r="IE175" s="76"/>
      <c r="IF175" s="76"/>
      <c r="IG175" s="76"/>
      <c r="IH175" s="76"/>
      <c r="II175" s="76"/>
      <c r="IJ175" s="76"/>
      <c r="IK175" s="76"/>
      <c r="IL175" s="76"/>
      <c r="IM175" s="76"/>
      <c r="IN175" s="76"/>
      <c r="IO175" s="76"/>
      <c r="IP175" s="76"/>
      <c r="IQ175" s="76"/>
      <c r="IR175" s="76"/>
      <c r="IS175" s="76"/>
      <c r="IT175" s="76"/>
      <c r="IU175" s="76"/>
      <c r="IV175" s="76"/>
    </row>
    <row r="176" spans="1:256" s="78" customFormat="1" ht="25.5" customHeight="1" x14ac:dyDescent="0.25">
      <c r="A176" s="60" t="s">
        <v>806</v>
      </c>
      <c r="B176" s="84" t="s">
        <v>548</v>
      </c>
      <c r="C176" s="69">
        <f>+C177</f>
        <v>1653843.89</v>
      </c>
      <c r="D176" s="69">
        <f>D177</f>
        <v>0</v>
      </c>
      <c r="E176" s="70">
        <f>+D176+C176</f>
        <v>1653843.89</v>
      </c>
      <c r="F176" s="75"/>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7"/>
      <c r="AV176" s="75"/>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76"/>
      <c r="BW176" s="76"/>
      <c r="BX176" s="76"/>
      <c r="BY176" s="76"/>
      <c r="BZ176" s="76"/>
      <c r="CA176" s="76"/>
      <c r="CB176" s="76"/>
      <c r="CC176" s="76"/>
      <c r="CD176" s="76"/>
      <c r="CE176" s="76"/>
      <c r="CF176" s="76"/>
      <c r="CG176" s="76"/>
      <c r="CH176" s="76"/>
      <c r="CI176" s="76"/>
      <c r="CJ176" s="76"/>
      <c r="CK176" s="76"/>
      <c r="CL176" s="76"/>
      <c r="CM176" s="76"/>
      <c r="CN176" s="76"/>
      <c r="CO176" s="76"/>
      <c r="CP176" s="76"/>
      <c r="CQ176" s="76"/>
      <c r="CR176" s="76"/>
      <c r="CS176" s="76"/>
      <c r="CT176" s="76"/>
      <c r="CU176" s="76"/>
      <c r="CV176" s="76"/>
      <c r="CW176" s="76"/>
      <c r="CX176" s="76"/>
      <c r="CY176" s="76"/>
      <c r="CZ176" s="76"/>
      <c r="DA176" s="76"/>
      <c r="DB176" s="76"/>
      <c r="DC176" s="76"/>
      <c r="DD176" s="76"/>
      <c r="DE176" s="76"/>
      <c r="DF176" s="76"/>
      <c r="DG176" s="76"/>
      <c r="DH176" s="76"/>
      <c r="DI176" s="76"/>
      <c r="DJ176" s="76"/>
      <c r="DK176" s="76"/>
      <c r="DL176" s="76"/>
      <c r="DM176" s="76"/>
      <c r="DN176" s="76"/>
      <c r="DO176" s="76"/>
      <c r="DP176" s="76"/>
      <c r="DQ176" s="76"/>
      <c r="DR176" s="76"/>
      <c r="DS176" s="76"/>
      <c r="DT176" s="76"/>
      <c r="DU176" s="76"/>
      <c r="DV176" s="76"/>
      <c r="DW176" s="76"/>
      <c r="DX176" s="76"/>
      <c r="DY176" s="76"/>
      <c r="DZ176" s="76"/>
      <c r="EA176" s="76"/>
      <c r="EB176" s="76"/>
      <c r="EC176" s="76"/>
      <c r="ED176" s="76"/>
      <c r="EE176" s="76"/>
      <c r="EF176" s="76"/>
      <c r="EG176" s="76"/>
      <c r="EH176" s="76"/>
      <c r="EI176" s="76"/>
      <c r="EJ176" s="76"/>
      <c r="EK176" s="76"/>
      <c r="EL176" s="76"/>
      <c r="EM176" s="76"/>
      <c r="EN176" s="76"/>
      <c r="EO176" s="76"/>
      <c r="EP176" s="76"/>
      <c r="EQ176" s="76"/>
      <c r="ER176" s="76"/>
      <c r="ES176" s="76"/>
      <c r="ET176" s="76"/>
      <c r="EU176" s="76"/>
      <c r="EV176" s="76"/>
      <c r="EW176" s="76"/>
      <c r="EX176" s="76"/>
      <c r="EY176" s="76"/>
      <c r="EZ176" s="76"/>
      <c r="FA176" s="76"/>
      <c r="FB176" s="76"/>
      <c r="FC176" s="76"/>
      <c r="FD176" s="76"/>
      <c r="FE176" s="76"/>
      <c r="FF176" s="76"/>
      <c r="FG176" s="76"/>
      <c r="FH176" s="76"/>
      <c r="FI176" s="76"/>
      <c r="FJ176" s="76"/>
      <c r="FK176" s="76"/>
      <c r="FL176" s="76"/>
      <c r="FM176" s="76"/>
      <c r="FN176" s="76"/>
      <c r="FO176" s="76"/>
      <c r="FP176" s="76"/>
      <c r="FQ176" s="76"/>
      <c r="FR176" s="76"/>
      <c r="FS176" s="76"/>
      <c r="FT176" s="76"/>
      <c r="FU176" s="76"/>
      <c r="FV176" s="76"/>
      <c r="FW176" s="76"/>
      <c r="FX176" s="76"/>
      <c r="FY176" s="76"/>
      <c r="FZ176" s="76"/>
      <c r="GA176" s="76"/>
      <c r="GB176" s="76"/>
      <c r="GC176" s="76"/>
      <c r="GD176" s="76"/>
      <c r="GE176" s="76"/>
      <c r="GF176" s="76"/>
      <c r="GG176" s="76"/>
      <c r="GH176" s="76"/>
      <c r="GI176" s="76"/>
      <c r="GJ176" s="76"/>
      <c r="GK176" s="76"/>
      <c r="GL176" s="76"/>
      <c r="GM176" s="76"/>
      <c r="GN176" s="76"/>
      <c r="GO176" s="76"/>
      <c r="GP176" s="76"/>
      <c r="GQ176" s="76"/>
      <c r="GR176" s="76"/>
      <c r="GS176" s="76"/>
      <c r="GT176" s="76"/>
      <c r="GU176" s="76"/>
      <c r="GV176" s="76"/>
      <c r="GW176" s="76"/>
      <c r="GX176" s="76"/>
      <c r="GY176" s="76"/>
      <c r="GZ176" s="76"/>
      <c r="HA176" s="76"/>
      <c r="HB176" s="76"/>
      <c r="HC176" s="76"/>
      <c r="HD176" s="76"/>
      <c r="HE176" s="76"/>
      <c r="HF176" s="76"/>
      <c r="HG176" s="76"/>
      <c r="HH176" s="76"/>
      <c r="HI176" s="76"/>
      <c r="HJ176" s="76"/>
      <c r="HK176" s="76"/>
      <c r="HL176" s="76"/>
      <c r="HM176" s="76"/>
      <c r="HN176" s="76"/>
      <c r="HO176" s="76"/>
      <c r="HP176" s="76"/>
      <c r="HQ176" s="76"/>
      <c r="HR176" s="76"/>
      <c r="HS176" s="76"/>
      <c r="HT176" s="76"/>
      <c r="HU176" s="76"/>
      <c r="HV176" s="76"/>
      <c r="HW176" s="76"/>
      <c r="HX176" s="76"/>
      <c r="HY176" s="76"/>
      <c r="HZ176" s="76"/>
      <c r="IA176" s="76"/>
      <c r="IB176" s="76"/>
      <c r="IC176" s="76"/>
      <c r="ID176" s="76"/>
      <c r="IE176" s="76"/>
      <c r="IF176" s="76"/>
      <c r="IG176" s="76"/>
      <c r="IH176" s="76"/>
      <c r="II176" s="76"/>
      <c r="IJ176" s="76"/>
      <c r="IK176" s="76"/>
      <c r="IL176" s="76"/>
      <c r="IM176" s="76"/>
      <c r="IN176" s="76"/>
      <c r="IO176" s="76"/>
      <c r="IP176" s="76"/>
      <c r="IQ176" s="76"/>
      <c r="IR176" s="76"/>
      <c r="IS176" s="76"/>
      <c r="IT176" s="76"/>
      <c r="IU176" s="76"/>
      <c r="IV176" s="76"/>
    </row>
    <row r="177" spans="1:256" s="78" customFormat="1" ht="25.5" customHeight="1" x14ac:dyDescent="0.25">
      <c r="A177" s="71" t="s">
        <v>807</v>
      </c>
      <c r="B177" s="72" t="s">
        <v>550</v>
      </c>
      <c r="C177" s="73">
        <v>1653843.89</v>
      </c>
      <c r="D177" s="73"/>
      <c r="E177" s="74">
        <f>C177+D177</f>
        <v>1653843.89</v>
      </c>
      <c r="F177" s="75"/>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7"/>
      <c r="AV177" s="75"/>
      <c r="AW177" s="76"/>
      <c r="AX177" s="76"/>
      <c r="AY177" s="76"/>
      <c r="AZ177" s="76"/>
      <c r="BA177" s="76"/>
      <c r="BB177" s="76"/>
      <c r="BC177" s="76"/>
      <c r="BD177" s="76"/>
      <c r="BE177" s="76"/>
      <c r="BF177" s="76"/>
      <c r="BG177" s="76"/>
      <c r="BH177" s="76"/>
      <c r="BI177" s="76"/>
      <c r="BJ177" s="76"/>
      <c r="BK177" s="76"/>
      <c r="BL177" s="76"/>
      <c r="BM177" s="76"/>
      <c r="BN177" s="76"/>
      <c r="BO177" s="76"/>
      <c r="BP177" s="76"/>
      <c r="BQ177" s="76"/>
      <c r="BR177" s="76"/>
      <c r="BS177" s="76"/>
      <c r="BT177" s="76"/>
      <c r="BU177" s="76"/>
      <c r="BV177" s="76"/>
      <c r="BW177" s="76"/>
      <c r="BX177" s="76"/>
      <c r="BY177" s="76"/>
      <c r="BZ177" s="76"/>
      <c r="CA177" s="76"/>
      <c r="CB177" s="76"/>
      <c r="CC177" s="76"/>
      <c r="CD177" s="76"/>
      <c r="CE177" s="76"/>
      <c r="CF177" s="76"/>
      <c r="CG177" s="76"/>
      <c r="CH177" s="76"/>
      <c r="CI177" s="76"/>
      <c r="CJ177" s="76"/>
      <c r="CK177" s="76"/>
      <c r="CL177" s="76"/>
      <c r="CM177" s="76"/>
      <c r="CN177" s="76"/>
      <c r="CO177" s="76"/>
      <c r="CP177" s="76"/>
      <c r="CQ177" s="76"/>
      <c r="CR177" s="76"/>
      <c r="CS177" s="76"/>
      <c r="CT177" s="76"/>
      <c r="CU177" s="76"/>
      <c r="CV177" s="76"/>
      <c r="CW177" s="76"/>
      <c r="CX177" s="76"/>
      <c r="CY177" s="76"/>
      <c r="CZ177" s="76"/>
      <c r="DA177" s="76"/>
      <c r="DB177" s="76"/>
      <c r="DC177" s="76"/>
      <c r="DD177" s="76"/>
      <c r="DE177" s="76"/>
      <c r="DF177" s="76"/>
      <c r="DG177" s="76"/>
      <c r="DH177" s="76"/>
      <c r="DI177" s="76"/>
      <c r="DJ177" s="76"/>
      <c r="DK177" s="76"/>
      <c r="DL177" s="76"/>
      <c r="DM177" s="76"/>
      <c r="DN177" s="76"/>
      <c r="DO177" s="76"/>
      <c r="DP177" s="76"/>
      <c r="DQ177" s="76"/>
      <c r="DR177" s="76"/>
      <c r="DS177" s="76"/>
      <c r="DT177" s="76"/>
      <c r="DU177" s="76"/>
      <c r="DV177" s="76"/>
      <c r="DW177" s="76"/>
      <c r="DX177" s="76"/>
      <c r="DY177" s="76"/>
      <c r="DZ177" s="76"/>
      <c r="EA177" s="76"/>
      <c r="EB177" s="76"/>
      <c r="EC177" s="76"/>
      <c r="ED177" s="76"/>
      <c r="EE177" s="76"/>
      <c r="EF177" s="76"/>
      <c r="EG177" s="76"/>
      <c r="EH177" s="76"/>
      <c r="EI177" s="76"/>
      <c r="EJ177" s="76"/>
      <c r="EK177" s="76"/>
      <c r="EL177" s="76"/>
      <c r="EM177" s="76"/>
      <c r="EN177" s="76"/>
      <c r="EO177" s="76"/>
      <c r="EP177" s="76"/>
      <c r="EQ177" s="76"/>
      <c r="ER177" s="76"/>
      <c r="ES177" s="76"/>
      <c r="ET177" s="76"/>
      <c r="EU177" s="76"/>
      <c r="EV177" s="76"/>
      <c r="EW177" s="76"/>
      <c r="EX177" s="76"/>
      <c r="EY177" s="76"/>
      <c r="EZ177" s="76"/>
      <c r="FA177" s="76"/>
      <c r="FB177" s="76"/>
      <c r="FC177" s="76"/>
      <c r="FD177" s="76"/>
      <c r="FE177" s="76"/>
      <c r="FF177" s="76"/>
      <c r="FG177" s="76"/>
      <c r="FH177" s="76"/>
      <c r="FI177" s="76"/>
      <c r="FJ177" s="76"/>
      <c r="FK177" s="76"/>
      <c r="FL177" s="76"/>
      <c r="FM177" s="76"/>
      <c r="FN177" s="76"/>
      <c r="FO177" s="76"/>
      <c r="FP177" s="76"/>
      <c r="FQ177" s="76"/>
      <c r="FR177" s="76"/>
      <c r="FS177" s="76"/>
      <c r="FT177" s="76"/>
      <c r="FU177" s="76"/>
      <c r="FV177" s="76"/>
      <c r="FW177" s="76"/>
      <c r="FX177" s="76"/>
      <c r="FY177" s="76"/>
      <c r="FZ177" s="76"/>
      <c r="GA177" s="76"/>
      <c r="GB177" s="76"/>
      <c r="GC177" s="76"/>
      <c r="GD177" s="76"/>
      <c r="GE177" s="76"/>
      <c r="GF177" s="76"/>
      <c r="GG177" s="76"/>
      <c r="GH177" s="76"/>
      <c r="GI177" s="76"/>
      <c r="GJ177" s="76"/>
      <c r="GK177" s="76"/>
      <c r="GL177" s="76"/>
      <c r="GM177" s="76"/>
      <c r="GN177" s="76"/>
      <c r="GO177" s="76"/>
      <c r="GP177" s="76"/>
      <c r="GQ177" s="76"/>
      <c r="GR177" s="76"/>
      <c r="GS177" s="76"/>
      <c r="GT177" s="76"/>
      <c r="GU177" s="76"/>
      <c r="GV177" s="76"/>
      <c r="GW177" s="76"/>
      <c r="GX177" s="76"/>
      <c r="GY177" s="76"/>
      <c r="GZ177" s="76"/>
      <c r="HA177" s="76"/>
      <c r="HB177" s="76"/>
      <c r="HC177" s="76"/>
      <c r="HD177" s="76"/>
      <c r="HE177" s="76"/>
      <c r="HF177" s="76"/>
      <c r="HG177" s="76"/>
      <c r="HH177" s="76"/>
      <c r="HI177" s="76"/>
      <c r="HJ177" s="76"/>
      <c r="HK177" s="76"/>
      <c r="HL177" s="76"/>
      <c r="HM177" s="76"/>
      <c r="HN177" s="76"/>
      <c r="HO177" s="76"/>
      <c r="HP177" s="76"/>
      <c r="HQ177" s="76"/>
      <c r="HR177" s="76"/>
      <c r="HS177" s="76"/>
      <c r="HT177" s="76"/>
      <c r="HU177" s="76"/>
      <c r="HV177" s="76"/>
      <c r="HW177" s="76"/>
      <c r="HX177" s="76"/>
      <c r="HY177" s="76"/>
      <c r="HZ177" s="76"/>
      <c r="IA177" s="76"/>
      <c r="IB177" s="76"/>
      <c r="IC177" s="76"/>
      <c r="ID177" s="76"/>
      <c r="IE177" s="76"/>
      <c r="IF177" s="76"/>
      <c r="IG177" s="76"/>
      <c r="IH177" s="76"/>
      <c r="II177" s="76"/>
      <c r="IJ177" s="76"/>
      <c r="IK177" s="76"/>
      <c r="IL177" s="76"/>
      <c r="IM177" s="76"/>
      <c r="IN177" s="76"/>
      <c r="IO177" s="76"/>
      <c r="IP177" s="76"/>
      <c r="IQ177" s="76"/>
      <c r="IR177" s="76"/>
      <c r="IS177" s="76"/>
      <c r="IT177" s="76"/>
      <c r="IU177" s="76"/>
      <c r="IV177" s="76"/>
    </row>
    <row r="178" spans="1:256" s="78" customFormat="1" ht="25.5" customHeight="1" x14ac:dyDescent="0.25">
      <c r="A178" s="60" t="s">
        <v>808</v>
      </c>
      <c r="B178" s="84" t="s">
        <v>552</v>
      </c>
      <c r="C178" s="69">
        <f>+C179</f>
        <v>2451618.7200000002</v>
      </c>
      <c r="D178" s="69">
        <f>SUM(D179:D181)</f>
        <v>0</v>
      </c>
      <c r="E178" s="70">
        <f>+D178+C178</f>
        <v>2451618.7200000002</v>
      </c>
      <c r="F178" s="75"/>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7"/>
      <c r="AV178" s="75"/>
      <c r="AW178" s="76"/>
      <c r="AX178" s="76"/>
      <c r="AY178" s="76"/>
      <c r="AZ178" s="76"/>
      <c r="BA178" s="76"/>
      <c r="BB178" s="76"/>
      <c r="BC178" s="76"/>
      <c r="BD178" s="76"/>
      <c r="BE178" s="76"/>
      <c r="BF178" s="76"/>
      <c r="BG178" s="76"/>
      <c r="BH178" s="76"/>
      <c r="BI178" s="76"/>
      <c r="BJ178" s="76"/>
      <c r="BK178" s="76"/>
      <c r="BL178" s="76"/>
      <c r="BM178" s="76"/>
      <c r="BN178" s="76"/>
      <c r="BO178" s="76"/>
      <c r="BP178" s="76"/>
      <c r="BQ178" s="76"/>
      <c r="BR178" s="76"/>
      <c r="BS178" s="76"/>
      <c r="BT178" s="76"/>
      <c r="BU178" s="76"/>
      <c r="BV178" s="76"/>
      <c r="BW178" s="76"/>
      <c r="BX178" s="76"/>
      <c r="BY178" s="76"/>
      <c r="BZ178" s="76"/>
      <c r="CA178" s="76"/>
      <c r="CB178" s="76"/>
      <c r="CC178" s="76"/>
      <c r="CD178" s="76"/>
      <c r="CE178" s="76"/>
      <c r="CF178" s="76"/>
      <c r="CG178" s="76"/>
      <c r="CH178" s="76"/>
      <c r="CI178" s="76"/>
      <c r="CJ178" s="76"/>
      <c r="CK178" s="76"/>
      <c r="CL178" s="76"/>
      <c r="CM178" s="76"/>
      <c r="CN178" s="76"/>
      <c r="CO178" s="76"/>
      <c r="CP178" s="76"/>
      <c r="CQ178" s="76"/>
      <c r="CR178" s="76"/>
      <c r="CS178" s="76"/>
      <c r="CT178" s="76"/>
      <c r="CU178" s="76"/>
      <c r="CV178" s="76"/>
      <c r="CW178" s="76"/>
      <c r="CX178" s="76"/>
      <c r="CY178" s="76"/>
      <c r="CZ178" s="76"/>
      <c r="DA178" s="76"/>
      <c r="DB178" s="76"/>
      <c r="DC178" s="76"/>
      <c r="DD178" s="76"/>
      <c r="DE178" s="76"/>
      <c r="DF178" s="76"/>
      <c r="DG178" s="76"/>
      <c r="DH178" s="76"/>
      <c r="DI178" s="76"/>
      <c r="DJ178" s="76"/>
      <c r="DK178" s="76"/>
      <c r="DL178" s="76"/>
      <c r="DM178" s="76"/>
      <c r="DN178" s="76"/>
      <c r="DO178" s="76"/>
      <c r="DP178" s="76"/>
      <c r="DQ178" s="76"/>
      <c r="DR178" s="76"/>
      <c r="DS178" s="76"/>
      <c r="DT178" s="76"/>
      <c r="DU178" s="76"/>
      <c r="DV178" s="76"/>
      <c r="DW178" s="76"/>
      <c r="DX178" s="76"/>
      <c r="DY178" s="76"/>
      <c r="DZ178" s="76"/>
      <c r="EA178" s="76"/>
      <c r="EB178" s="76"/>
      <c r="EC178" s="76"/>
      <c r="ED178" s="76"/>
      <c r="EE178" s="76"/>
      <c r="EF178" s="76"/>
      <c r="EG178" s="76"/>
      <c r="EH178" s="76"/>
      <c r="EI178" s="76"/>
      <c r="EJ178" s="76"/>
      <c r="EK178" s="76"/>
      <c r="EL178" s="76"/>
      <c r="EM178" s="76"/>
      <c r="EN178" s="76"/>
      <c r="EO178" s="76"/>
      <c r="EP178" s="76"/>
      <c r="EQ178" s="76"/>
      <c r="ER178" s="76"/>
      <c r="ES178" s="76"/>
      <c r="ET178" s="76"/>
      <c r="EU178" s="76"/>
      <c r="EV178" s="76"/>
      <c r="EW178" s="76"/>
      <c r="EX178" s="76"/>
      <c r="EY178" s="76"/>
      <c r="EZ178" s="76"/>
      <c r="FA178" s="76"/>
      <c r="FB178" s="76"/>
      <c r="FC178" s="76"/>
      <c r="FD178" s="76"/>
      <c r="FE178" s="76"/>
      <c r="FF178" s="76"/>
      <c r="FG178" s="76"/>
      <c r="FH178" s="76"/>
      <c r="FI178" s="76"/>
      <c r="FJ178" s="76"/>
      <c r="FK178" s="76"/>
      <c r="FL178" s="76"/>
      <c r="FM178" s="76"/>
      <c r="FN178" s="76"/>
      <c r="FO178" s="76"/>
      <c r="FP178" s="76"/>
      <c r="FQ178" s="76"/>
      <c r="FR178" s="76"/>
      <c r="FS178" s="76"/>
      <c r="FT178" s="76"/>
      <c r="FU178" s="76"/>
      <c r="FV178" s="76"/>
      <c r="FW178" s="76"/>
      <c r="FX178" s="76"/>
      <c r="FY178" s="76"/>
      <c r="FZ178" s="76"/>
      <c r="GA178" s="76"/>
      <c r="GB178" s="76"/>
      <c r="GC178" s="76"/>
      <c r="GD178" s="76"/>
      <c r="GE178" s="76"/>
      <c r="GF178" s="76"/>
      <c r="GG178" s="76"/>
      <c r="GH178" s="76"/>
      <c r="GI178" s="76"/>
      <c r="GJ178" s="76"/>
      <c r="GK178" s="76"/>
      <c r="GL178" s="76"/>
      <c r="GM178" s="76"/>
      <c r="GN178" s="76"/>
      <c r="GO178" s="76"/>
      <c r="GP178" s="76"/>
      <c r="GQ178" s="76"/>
      <c r="GR178" s="76"/>
      <c r="GS178" s="76"/>
      <c r="GT178" s="76"/>
      <c r="GU178" s="76"/>
      <c r="GV178" s="76"/>
      <c r="GW178" s="76"/>
      <c r="GX178" s="76"/>
      <c r="GY178" s="76"/>
      <c r="GZ178" s="76"/>
      <c r="HA178" s="76"/>
      <c r="HB178" s="76"/>
      <c r="HC178" s="76"/>
      <c r="HD178" s="76"/>
      <c r="HE178" s="76"/>
      <c r="HF178" s="76"/>
      <c r="HG178" s="76"/>
      <c r="HH178" s="76"/>
      <c r="HI178" s="76"/>
      <c r="HJ178" s="76"/>
      <c r="HK178" s="76"/>
      <c r="HL178" s="76"/>
      <c r="HM178" s="76"/>
      <c r="HN178" s="76"/>
      <c r="HO178" s="76"/>
      <c r="HP178" s="76"/>
      <c r="HQ178" s="76"/>
      <c r="HR178" s="76"/>
      <c r="HS178" s="76"/>
      <c r="HT178" s="76"/>
      <c r="HU178" s="76"/>
      <c r="HV178" s="76"/>
      <c r="HW178" s="76"/>
      <c r="HX178" s="76"/>
      <c r="HY178" s="76"/>
      <c r="HZ178" s="76"/>
      <c r="IA178" s="76"/>
      <c r="IB178" s="76"/>
      <c r="IC178" s="76"/>
      <c r="ID178" s="76"/>
      <c r="IE178" s="76"/>
      <c r="IF178" s="76"/>
      <c r="IG178" s="76"/>
      <c r="IH178" s="76"/>
      <c r="II178" s="76"/>
      <c r="IJ178" s="76"/>
      <c r="IK178" s="76"/>
      <c r="IL178" s="76"/>
      <c r="IM178" s="76"/>
      <c r="IN178" s="76"/>
      <c r="IO178" s="76"/>
      <c r="IP178" s="76"/>
      <c r="IQ178" s="76"/>
      <c r="IR178" s="76"/>
      <c r="IS178" s="76"/>
      <c r="IT178" s="76"/>
      <c r="IU178" s="76"/>
      <c r="IV178" s="76"/>
    </row>
    <row r="179" spans="1:256" s="78" customFormat="1" ht="25.5" customHeight="1" x14ac:dyDescent="0.25">
      <c r="A179" s="71" t="s">
        <v>809</v>
      </c>
      <c r="B179" s="72" t="s">
        <v>554</v>
      </c>
      <c r="C179" s="73">
        <v>2451618.7200000002</v>
      </c>
      <c r="D179" s="73"/>
      <c r="E179" s="74">
        <f>C179+D179</f>
        <v>2451618.7200000002</v>
      </c>
      <c r="F179" s="75"/>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7"/>
      <c r="AV179" s="75"/>
      <c r="AW179" s="76"/>
      <c r="AX179" s="76"/>
      <c r="AY179" s="76"/>
      <c r="AZ179" s="76"/>
      <c r="BA179" s="76"/>
      <c r="BB179" s="76"/>
      <c r="BC179" s="76"/>
      <c r="BD179" s="76"/>
      <c r="BE179" s="76"/>
      <c r="BF179" s="76"/>
      <c r="BG179" s="76"/>
      <c r="BH179" s="76"/>
      <c r="BI179" s="76"/>
      <c r="BJ179" s="76"/>
      <c r="BK179" s="76"/>
      <c r="BL179" s="76"/>
      <c r="BM179" s="76"/>
      <c r="BN179" s="76"/>
      <c r="BO179" s="76"/>
      <c r="BP179" s="76"/>
      <c r="BQ179" s="76"/>
      <c r="BR179" s="76"/>
      <c r="BS179" s="76"/>
      <c r="BT179" s="76"/>
      <c r="BU179" s="76"/>
      <c r="BV179" s="76"/>
      <c r="BW179" s="76"/>
      <c r="BX179" s="76"/>
      <c r="BY179" s="76"/>
      <c r="BZ179" s="76"/>
      <c r="CA179" s="76"/>
      <c r="CB179" s="76"/>
      <c r="CC179" s="76"/>
      <c r="CD179" s="76"/>
      <c r="CE179" s="76"/>
      <c r="CF179" s="76"/>
      <c r="CG179" s="76"/>
      <c r="CH179" s="76"/>
      <c r="CI179" s="76"/>
      <c r="CJ179" s="76"/>
      <c r="CK179" s="76"/>
      <c r="CL179" s="76"/>
      <c r="CM179" s="76"/>
      <c r="CN179" s="76"/>
      <c r="CO179" s="76"/>
      <c r="CP179" s="76"/>
      <c r="CQ179" s="76"/>
      <c r="CR179" s="76"/>
      <c r="CS179" s="76"/>
      <c r="CT179" s="76"/>
      <c r="CU179" s="76"/>
      <c r="CV179" s="76"/>
      <c r="CW179" s="76"/>
      <c r="CX179" s="76"/>
      <c r="CY179" s="76"/>
      <c r="CZ179" s="76"/>
      <c r="DA179" s="76"/>
      <c r="DB179" s="76"/>
      <c r="DC179" s="76"/>
      <c r="DD179" s="76"/>
      <c r="DE179" s="76"/>
      <c r="DF179" s="76"/>
      <c r="DG179" s="76"/>
      <c r="DH179" s="76"/>
      <c r="DI179" s="76"/>
      <c r="DJ179" s="76"/>
      <c r="DK179" s="76"/>
      <c r="DL179" s="76"/>
      <c r="DM179" s="76"/>
      <c r="DN179" s="76"/>
      <c r="DO179" s="76"/>
      <c r="DP179" s="76"/>
      <c r="DQ179" s="76"/>
      <c r="DR179" s="76"/>
      <c r="DS179" s="76"/>
      <c r="DT179" s="76"/>
      <c r="DU179" s="76"/>
      <c r="DV179" s="76"/>
      <c r="DW179" s="76"/>
      <c r="DX179" s="76"/>
      <c r="DY179" s="76"/>
      <c r="DZ179" s="76"/>
      <c r="EA179" s="76"/>
      <c r="EB179" s="76"/>
      <c r="EC179" s="76"/>
      <c r="ED179" s="76"/>
      <c r="EE179" s="76"/>
      <c r="EF179" s="76"/>
      <c r="EG179" s="76"/>
      <c r="EH179" s="76"/>
      <c r="EI179" s="76"/>
      <c r="EJ179" s="76"/>
      <c r="EK179" s="76"/>
      <c r="EL179" s="76"/>
      <c r="EM179" s="76"/>
      <c r="EN179" s="76"/>
      <c r="EO179" s="76"/>
      <c r="EP179" s="76"/>
      <c r="EQ179" s="76"/>
      <c r="ER179" s="76"/>
      <c r="ES179" s="76"/>
      <c r="ET179" s="76"/>
      <c r="EU179" s="76"/>
      <c r="EV179" s="76"/>
      <c r="EW179" s="76"/>
      <c r="EX179" s="76"/>
      <c r="EY179" s="76"/>
      <c r="EZ179" s="76"/>
      <c r="FA179" s="76"/>
      <c r="FB179" s="76"/>
      <c r="FC179" s="76"/>
      <c r="FD179" s="76"/>
      <c r="FE179" s="76"/>
      <c r="FF179" s="76"/>
      <c r="FG179" s="76"/>
      <c r="FH179" s="76"/>
      <c r="FI179" s="76"/>
      <c r="FJ179" s="76"/>
      <c r="FK179" s="76"/>
      <c r="FL179" s="76"/>
      <c r="FM179" s="76"/>
      <c r="FN179" s="76"/>
      <c r="FO179" s="76"/>
      <c r="FP179" s="76"/>
      <c r="FQ179" s="76"/>
      <c r="FR179" s="76"/>
      <c r="FS179" s="76"/>
      <c r="FT179" s="76"/>
      <c r="FU179" s="76"/>
      <c r="FV179" s="76"/>
      <c r="FW179" s="76"/>
      <c r="FX179" s="76"/>
      <c r="FY179" s="76"/>
      <c r="FZ179" s="76"/>
      <c r="GA179" s="76"/>
      <c r="GB179" s="76"/>
      <c r="GC179" s="76"/>
      <c r="GD179" s="76"/>
      <c r="GE179" s="76"/>
      <c r="GF179" s="76"/>
      <c r="GG179" s="76"/>
      <c r="GH179" s="76"/>
      <c r="GI179" s="76"/>
      <c r="GJ179" s="76"/>
      <c r="GK179" s="76"/>
      <c r="GL179" s="76"/>
      <c r="GM179" s="76"/>
      <c r="GN179" s="76"/>
      <c r="GO179" s="76"/>
      <c r="GP179" s="76"/>
      <c r="GQ179" s="76"/>
      <c r="GR179" s="76"/>
      <c r="GS179" s="76"/>
      <c r="GT179" s="76"/>
      <c r="GU179" s="76"/>
      <c r="GV179" s="76"/>
      <c r="GW179" s="76"/>
      <c r="GX179" s="76"/>
      <c r="GY179" s="76"/>
      <c r="GZ179" s="76"/>
      <c r="HA179" s="76"/>
      <c r="HB179" s="76"/>
      <c r="HC179" s="76"/>
      <c r="HD179" s="76"/>
      <c r="HE179" s="76"/>
      <c r="HF179" s="76"/>
      <c r="HG179" s="76"/>
      <c r="HH179" s="76"/>
      <c r="HI179" s="76"/>
      <c r="HJ179" s="76"/>
      <c r="HK179" s="76"/>
      <c r="HL179" s="76"/>
      <c r="HM179" s="76"/>
      <c r="HN179" s="76"/>
      <c r="HO179" s="76"/>
      <c r="HP179" s="76"/>
      <c r="HQ179" s="76"/>
      <c r="HR179" s="76"/>
      <c r="HS179" s="76"/>
      <c r="HT179" s="76"/>
      <c r="HU179" s="76"/>
      <c r="HV179" s="76"/>
      <c r="HW179" s="76"/>
      <c r="HX179" s="76"/>
      <c r="HY179" s="76"/>
      <c r="HZ179" s="76"/>
      <c r="IA179" s="76"/>
      <c r="IB179" s="76"/>
      <c r="IC179" s="76"/>
      <c r="ID179" s="76"/>
      <c r="IE179" s="76"/>
      <c r="IF179" s="76"/>
      <c r="IG179" s="76"/>
      <c r="IH179" s="76"/>
      <c r="II179" s="76"/>
      <c r="IJ179" s="76"/>
      <c r="IK179" s="76"/>
      <c r="IL179" s="76"/>
      <c r="IM179" s="76"/>
      <c r="IN179" s="76"/>
      <c r="IO179" s="76"/>
      <c r="IP179" s="76"/>
      <c r="IQ179" s="76"/>
      <c r="IR179" s="76"/>
      <c r="IS179" s="76"/>
      <c r="IT179" s="76"/>
      <c r="IU179" s="76"/>
      <c r="IV179" s="76"/>
    </row>
    <row r="180" spans="1:256" s="78" customFormat="1" ht="25.5" customHeight="1" x14ac:dyDescent="0.25">
      <c r="A180" s="71" t="s">
        <v>810</v>
      </c>
      <c r="B180" s="72" t="s">
        <v>556</v>
      </c>
      <c r="C180" s="109">
        <v>0</v>
      </c>
      <c r="D180" s="109"/>
      <c r="E180" s="74">
        <f>C180+D180</f>
        <v>0</v>
      </c>
      <c r="F180" s="75"/>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7"/>
      <c r="AV180" s="75"/>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c r="BY180" s="76"/>
      <c r="BZ180" s="76"/>
      <c r="CA180" s="76"/>
      <c r="CB180" s="76"/>
      <c r="CC180" s="76"/>
      <c r="CD180" s="76"/>
      <c r="CE180" s="76"/>
      <c r="CF180" s="76"/>
      <c r="CG180" s="76"/>
      <c r="CH180" s="76"/>
      <c r="CI180" s="76"/>
      <c r="CJ180" s="76"/>
      <c r="CK180" s="76"/>
      <c r="CL180" s="76"/>
      <c r="CM180" s="76"/>
      <c r="CN180" s="76"/>
      <c r="CO180" s="76"/>
      <c r="CP180" s="76"/>
      <c r="CQ180" s="76"/>
      <c r="CR180" s="76"/>
      <c r="CS180" s="76"/>
      <c r="CT180" s="76"/>
      <c r="CU180" s="76"/>
      <c r="CV180" s="76"/>
      <c r="CW180" s="76"/>
      <c r="CX180" s="76"/>
      <c r="CY180" s="76"/>
      <c r="CZ180" s="76"/>
      <c r="DA180" s="76"/>
      <c r="DB180" s="76"/>
      <c r="DC180" s="76"/>
      <c r="DD180" s="76"/>
      <c r="DE180" s="76"/>
      <c r="DF180" s="76"/>
      <c r="DG180" s="76"/>
      <c r="DH180" s="76"/>
      <c r="DI180" s="76"/>
      <c r="DJ180" s="76"/>
      <c r="DK180" s="76"/>
      <c r="DL180" s="76"/>
      <c r="DM180" s="76"/>
      <c r="DN180" s="76"/>
      <c r="DO180" s="76"/>
      <c r="DP180" s="76"/>
      <c r="DQ180" s="76"/>
      <c r="DR180" s="76"/>
      <c r="DS180" s="76"/>
      <c r="DT180" s="76"/>
      <c r="DU180" s="76"/>
      <c r="DV180" s="76"/>
      <c r="DW180" s="76"/>
      <c r="DX180" s="76"/>
      <c r="DY180" s="76"/>
      <c r="DZ180" s="76"/>
      <c r="EA180" s="76"/>
      <c r="EB180" s="76"/>
      <c r="EC180" s="76"/>
      <c r="ED180" s="76"/>
      <c r="EE180" s="76"/>
      <c r="EF180" s="76"/>
      <c r="EG180" s="76"/>
      <c r="EH180" s="76"/>
      <c r="EI180" s="76"/>
      <c r="EJ180" s="76"/>
      <c r="EK180" s="76"/>
      <c r="EL180" s="76"/>
      <c r="EM180" s="76"/>
      <c r="EN180" s="76"/>
      <c r="EO180" s="76"/>
      <c r="EP180" s="76"/>
      <c r="EQ180" s="76"/>
      <c r="ER180" s="76"/>
      <c r="ES180" s="76"/>
      <c r="ET180" s="76"/>
      <c r="EU180" s="76"/>
      <c r="EV180" s="76"/>
      <c r="EW180" s="76"/>
      <c r="EX180" s="76"/>
      <c r="EY180" s="76"/>
      <c r="EZ180" s="76"/>
      <c r="FA180" s="76"/>
      <c r="FB180" s="76"/>
      <c r="FC180" s="76"/>
      <c r="FD180" s="76"/>
      <c r="FE180" s="76"/>
      <c r="FF180" s="76"/>
      <c r="FG180" s="76"/>
      <c r="FH180" s="76"/>
      <c r="FI180" s="76"/>
      <c r="FJ180" s="76"/>
      <c r="FK180" s="76"/>
      <c r="FL180" s="76"/>
      <c r="FM180" s="76"/>
      <c r="FN180" s="76"/>
      <c r="FO180" s="76"/>
      <c r="FP180" s="76"/>
      <c r="FQ180" s="76"/>
      <c r="FR180" s="76"/>
      <c r="FS180" s="76"/>
      <c r="FT180" s="76"/>
      <c r="FU180" s="76"/>
      <c r="FV180" s="76"/>
      <c r="FW180" s="76"/>
      <c r="FX180" s="76"/>
      <c r="FY180" s="76"/>
      <c r="FZ180" s="76"/>
      <c r="GA180" s="76"/>
      <c r="GB180" s="76"/>
      <c r="GC180" s="76"/>
      <c r="GD180" s="76"/>
      <c r="GE180" s="76"/>
      <c r="GF180" s="76"/>
      <c r="GG180" s="76"/>
      <c r="GH180" s="76"/>
      <c r="GI180" s="76"/>
      <c r="GJ180" s="76"/>
      <c r="GK180" s="76"/>
      <c r="GL180" s="76"/>
      <c r="GM180" s="76"/>
      <c r="GN180" s="76"/>
      <c r="GO180" s="76"/>
      <c r="GP180" s="76"/>
      <c r="GQ180" s="76"/>
      <c r="GR180" s="76"/>
      <c r="GS180" s="76"/>
      <c r="GT180" s="76"/>
      <c r="GU180" s="76"/>
      <c r="GV180" s="76"/>
      <c r="GW180" s="76"/>
      <c r="GX180" s="76"/>
      <c r="GY180" s="76"/>
      <c r="GZ180" s="76"/>
      <c r="HA180" s="76"/>
      <c r="HB180" s="76"/>
      <c r="HC180" s="76"/>
      <c r="HD180" s="76"/>
      <c r="HE180" s="76"/>
      <c r="HF180" s="76"/>
      <c r="HG180" s="76"/>
      <c r="HH180" s="76"/>
      <c r="HI180" s="76"/>
      <c r="HJ180" s="76"/>
      <c r="HK180" s="76"/>
      <c r="HL180" s="76"/>
      <c r="HM180" s="76"/>
      <c r="HN180" s="76"/>
      <c r="HO180" s="76"/>
      <c r="HP180" s="76"/>
      <c r="HQ180" s="76"/>
      <c r="HR180" s="76"/>
      <c r="HS180" s="76"/>
      <c r="HT180" s="76"/>
      <c r="HU180" s="76"/>
      <c r="HV180" s="76"/>
      <c r="HW180" s="76"/>
      <c r="HX180" s="76"/>
      <c r="HY180" s="76"/>
      <c r="HZ180" s="76"/>
      <c r="IA180" s="76"/>
      <c r="IB180" s="76"/>
      <c r="IC180" s="76"/>
      <c r="ID180" s="76"/>
      <c r="IE180" s="76"/>
      <c r="IF180" s="76"/>
      <c r="IG180" s="76"/>
      <c r="IH180" s="76"/>
      <c r="II180" s="76"/>
      <c r="IJ180" s="76"/>
      <c r="IK180" s="76"/>
      <c r="IL180" s="76"/>
      <c r="IM180" s="76"/>
      <c r="IN180" s="76"/>
      <c r="IO180" s="76"/>
      <c r="IP180" s="76"/>
      <c r="IQ180" s="76"/>
      <c r="IR180" s="76"/>
      <c r="IS180" s="76"/>
      <c r="IT180" s="76"/>
      <c r="IU180" s="76"/>
      <c r="IV180" s="76"/>
    </row>
    <row r="181" spans="1:256" s="78" customFormat="1" ht="25.5" customHeight="1" x14ac:dyDescent="0.25">
      <c r="A181" s="71" t="s">
        <v>811</v>
      </c>
      <c r="B181" s="72" t="s">
        <v>558</v>
      </c>
      <c r="C181" s="109"/>
      <c r="D181" s="109"/>
      <c r="E181" s="74">
        <f>C181+D181</f>
        <v>0</v>
      </c>
      <c r="F181" s="75"/>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7"/>
      <c r="AV181" s="75"/>
      <c r="AW181" s="76"/>
      <c r="AX181" s="76"/>
      <c r="AY181" s="76"/>
      <c r="AZ181" s="76"/>
      <c r="BA181" s="76"/>
      <c r="BB181" s="76"/>
      <c r="BC181" s="76"/>
      <c r="BD181" s="76"/>
      <c r="BE181" s="76"/>
      <c r="BF181" s="76"/>
      <c r="BG181" s="76"/>
      <c r="BH181" s="76"/>
      <c r="BI181" s="76"/>
      <c r="BJ181" s="76"/>
      <c r="BK181" s="76"/>
      <c r="BL181" s="76"/>
      <c r="BM181" s="76"/>
      <c r="BN181" s="76"/>
      <c r="BO181" s="76"/>
      <c r="BP181" s="76"/>
      <c r="BQ181" s="76"/>
      <c r="BR181" s="76"/>
      <c r="BS181" s="76"/>
      <c r="BT181" s="76"/>
      <c r="BU181" s="76"/>
      <c r="BV181" s="76"/>
      <c r="BW181" s="76"/>
      <c r="BX181" s="76"/>
      <c r="BY181" s="76"/>
      <c r="BZ181" s="76"/>
      <c r="CA181" s="76"/>
      <c r="CB181" s="76"/>
      <c r="CC181" s="76"/>
      <c r="CD181" s="76"/>
      <c r="CE181" s="76"/>
      <c r="CF181" s="76"/>
      <c r="CG181" s="76"/>
      <c r="CH181" s="76"/>
      <c r="CI181" s="76"/>
      <c r="CJ181" s="76"/>
      <c r="CK181" s="76"/>
      <c r="CL181" s="76"/>
      <c r="CM181" s="76"/>
      <c r="CN181" s="76"/>
      <c r="CO181" s="76"/>
      <c r="CP181" s="76"/>
      <c r="CQ181" s="76"/>
      <c r="CR181" s="76"/>
      <c r="CS181" s="76"/>
      <c r="CT181" s="76"/>
      <c r="CU181" s="76"/>
      <c r="CV181" s="76"/>
      <c r="CW181" s="76"/>
      <c r="CX181" s="76"/>
      <c r="CY181" s="76"/>
      <c r="CZ181" s="76"/>
      <c r="DA181" s="76"/>
      <c r="DB181" s="76"/>
      <c r="DC181" s="76"/>
      <c r="DD181" s="76"/>
      <c r="DE181" s="76"/>
      <c r="DF181" s="76"/>
      <c r="DG181" s="76"/>
      <c r="DH181" s="76"/>
      <c r="DI181" s="76"/>
      <c r="DJ181" s="76"/>
      <c r="DK181" s="76"/>
      <c r="DL181" s="76"/>
      <c r="DM181" s="76"/>
      <c r="DN181" s="76"/>
      <c r="DO181" s="76"/>
      <c r="DP181" s="76"/>
      <c r="DQ181" s="76"/>
      <c r="DR181" s="76"/>
      <c r="DS181" s="76"/>
      <c r="DT181" s="76"/>
      <c r="DU181" s="76"/>
      <c r="DV181" s="76"/>
      <c r="DW181" s="76"/>
      <c r="DX181" s="76"/>
      <c r="DY181" s="76"/>
      <c r="DZ181" s="76"/>
      <c r="EA181" s="76"/>
      <c r="EB181" s="76"/>
      <c r="EC181" s="76"/>
      <c r="ED181" s="76"/>
      <c r="EE181" s="76"/>
      <c r="EF181" s="76"/>
      <c r="EG181" s="76"/>
      <c r="EH181" s="76"/>
      <c r="EI181" s="76"/>
      <c r="EJ181" s="76"/>
      <c r="EK181" s="76"/>
      <c r="EL181" s="76"/>
      <c r="EM181" s="76"/>
      <c r="EN181" s="76"/>
      <c r="EO181" s="76"/>
      <c r="EP181" s="76"/>
      <c r="EQ181" s="76"/>
      <c r="ER181" s="76"/>
      <c r="ES181" s="76"/>
      <c r="ET181" s="76"/>
      <c r="EU181" s="76"/>
      <c r="EV181" s="76"/>
      <c r="EW181" s="76"/>
      <c r="EX181" s="76"/>
      <c r="EY181" s="76"/>
      <c r="EZ181" s="76"/>
      <c r="FA181" s="76"/>
      <c r="FB181" s="76"/>
      <c r="FC181" s="76"/>
      <c r="FD181" s="76"/>
      <c r="FE181" s="76"/>
      <c r="FF181" s="76"/>
      <c r="FG181" s="76"/>
      <c r="FH181" s="76"/>
      <c r="FI181" s="76"/>
      <c r="FJ181" s="76"/>
      <c r="FK181" s="76"/>
      <c r="FL181" s="76"/>
      <c r="FM181" s="76"/>
      <c r="FN181" s="76"/>
      <c r="FO181" s="76"/>
      <c r="FP181" s="76"/>
      <c r="FQ181" s="76"/>
      <c r="FR181" s="76"/>
      <c r="FS181" s="76"/>
      <c r="FT181" s="76"/>
      <c r="FU181" s="76"/>
      <c r="FV181" s="76"/>
      <c r="FW181" s="76"/>
      <c r="FX181" s="76"/>
      <c r="FY181" s="76"/>
      <c r="FZ181" s="76"/>
      <c r="GA181" s="76"/>
      <c r="GB181" s="76"/>
      <c r="GC181" s="76"/>
      <c r="GD181" s="76"/>
      <c r="GE181" s="76"/>
      <c r="GF181" s="76"/>
      <c r="GG181" s="76"/>
      <c r="GH181" s="76"/>
      <c r="GI181" s="76"/>
      <c r="GJ181" s="76"/>
      <c r="GK181" s="76"/>
      <c r="GL181" s="76"/>
      <c r="GM181" s="76"/>
      <c r="GN181" s="76"/>
      <c r="GO181" s="76"/>
      <c r="GP181" s="76"/>
      <c r="GQ181" s="76"/>
      <c r="GR181" s="76"/>
      <c r="GS181" s="76"/>
      <c r="GT181" s="76"/>
      <c r="GU181" s="76"/>
      <c r="GV181" s="76"/>
      <c r="GW181" s="76"/>
      <c r="GX181" s="76"/>
      <c r="GY181" s="76"/>
      <c r="GZ181" s="76"/>
      <c r="HA181" s="76"/>
      <c r="HB181" s="76"/>
      <c r="HC181" s="76"/>
      <c r="HD181" s="76"/>
      <c r="HE181" s="76"/>
      <c r="HF181" s="76"/>
      <c r="HG181" s="76"/>
      <c r="HH181" s="76"/>
      <c r="HI181" s="76"/>
      <c r="HJ181" s="76"/>
      <c r="HK181" s="76"/>
      <c r="HL181" s="76"/>
      <c r="HM181" s="76"/>
      <c r="HN181" s="76"/>
      <c r="HO181" s="76"/>
      <c r="HP181" s="76"/>
      <c r="HQ181" s="76"/>
      <c r="HR181" s="76"/>
      <c r="HS181" s="76"/>
      <c r="HT181" s="76"/>
      <c r="HU181" s="76"/>
      <c r="HV181" s="76"/>
      <c r="HW181" s="76"/>
      <c r="HX181" s="76"/>
      <c r="HY181" s="76"/>
      <c r="HZ181" s="76"/>
      <c r="IA181" s="76"/>
      <c r="IB181" s="76"/>
      <c r="IC181" s="76"/>
      <c r="ID181" s="76"/>
      <c r="IE181" s="76"/>
      <c r="IF181" s="76"/>
      <c r="IG181" s="76"/>
      <c r="IH181" s="76"/>
      <c r="II181" s="76"/>
      <c r="IJ181" s="76"/>
      <c r="IK181" s="76"/>
      <c r="IL181" s="76"/>
      <c r="IM181" s="76"/>
      <c r="IN181" s="76"/>
      <c r="IO181" s="76"/>
      <c r="IP181" s="76"/>
      <c r="IQ181" s="76"/>
      <c r="IR181" s="76"/>
      <c r="IS181" s="76"/>
      <c r="IT181" s="76"/>
      <c r="IU181" s="76"/>
      <c r="IV181" s="76"/>
    </row>
    <row r="182" spans="1:256" s="78" customFormat="1" ht="25.5" customHeight="1" x14ac:dyDescent="0.25">
      <c r="A182" s="60" t="s">
        <v>812</v>
      </c>
      <c r="B182" s="84" t="s">
        <v>560</v>
      </c>
      <c r="C182" s="69">
        <v>1610916</v>
      </c>
      <c r="D182" s="69">
        <f>+D183</f>
        <v>0</v>
      </c>
      <c r="E182" s="70">
        <f>+D182+C182</f>
        <v>1610916</v>
      </c>
      <c r="F182" s="75"/>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7"/>
      <c r="AV182" s="75"/>
      <c r="AW182" s="76"/>
      <c r="AX182" s="76"/>
      <c r="AY182" s="76"/>
      <c r="AZ182" s="76"/>
      <c r="BA182" s="76"/>
      <c r="BB182" s="76"/>
      <c r="BC182" s="76"/>
      <c r="BD182" s="76"/>
      <c r="BE182" s="76"/>
      <c r="BF182" s="76"/>
      <c r="BG182" s="76"/>
      <c r="BH182" s="76"/>
      <c r="BI182" s="76"/>
      <c r="BJ182" s="76"/>
      <c r="BK182" s="76"/>
      <c r="BL182" s="76"/>
      <c r="BM182" s="76"/>
      <c r="BN182" s="76"/>
      <c r="BO182" s="76"/>
      <c r="BP182" s="76"/>
      <c r="BQ182" s="76"/>
      <c r="BR182" s="76"/>
      <c r="BS182" s="76"/>
      <c r="BT182" s="76"/>
      <c r="BU182" s="76"/>
      <c r="BV182" s="76"/>
      <c r="BW182" s="76"/>
      <c r="BX182" s="76"/>
      <c r="BY182" s="76"/>
      <c r="BZ182" s="76"/>
      <c r="CA182" s="76"/>
      <c r="CB182" s="76"/>
      <c r="CC182" s="76"/>
      <c r="CD182" s="76"/>
      <c r="CE182" s="76"/>
      <c r="CF182" s="76"/>
      <c r="CG182" s="76"/>
      <c r="CH182" s="76"/>
      <c r="CI182" s="76"/>
      <c r="CJ182" s="76"/>
      <c r="CK182" s="76"/>
      <c r="CL182" s="76"/>
      <c r="CM182" s="76"/>
      <c r="CN182" s="76"/>
      <c r="CO182" s="76"/>
      <c r="CP182" s="76"/>
      <c r="CQ182" s="76"/>
      <c r="CR182" s="76"/>
      <c r="CS182" s="76"/>
      <c r="CT182" s="76"/>
      <c r="CU182" s="76"/>
      <c r="CV182" s="76"/>
      <c r="CW182" s="76"/>
      <c r="CX182" s="76"/>
      <c r="CY182" s="76"/>
      <c r="CZ182" s="76"/>
      <c r="DA182" s="76"/>
      <c r="DB182" s="76"/>
      <c r="DC182" s="76"/>
      <c r="DD182" s="76"/>
      <c r="DE182" s="76"/>
      <c r="DF182" s="76"/>
      <c r="DG182" s="76"/>
      <c r="DH182" s="76"/>
      <c r="DI182" s="76"/>
      <c r="DJ182" s="76"/>
      <c r="DK182" s="76"/>
      <c r="DL182" s="76"/>
      <c r="DM182" s="76"/>
      <c r="DN182" s="76"/>
      <c r="DO182" s="76"/>
      <c r="DP182" s="76"/>
      <c r="DQ182" s="76"/>
      <c r="DR182" s="76"/>
      <c r="DS182" s="76"/>
      <c r="DT182" s="76"/>
      <c r="DU182" s="76"/>
      <c r="DV182" s="76"/>
      <c r="DW182" s="76"/>
      <c r="DX182" s="76"/>
      <c r="DY182" s="76"/>
      <c r="DZ182" s="76"/>
      <c r="EA182" s="76"/>
      <c r="EB182" s="76"/>
      <c r="EC182" s="76"/>
      <c r="ED182" s="76"/>
      <c r="EE182" s="76"/>
      <c r="EF182" s="76"/>
      <c r="EG182" s="76"/>
      <c r="EH182" s="76"/>
      <c r="EI182" s="76"/>
      <c r="EJ182" s="76"/>
      <c r="EK182" s="76"/>
      <c r="EL182" s="76"/>
      <c r="EM182" s="76"/>
      <c r="EN182" s="76"/>
      <c r="EO182" s="76"/>
      <c r="EP182" s="76"/>
      <c r="EQ182" s="76"/>
      <c r="ER182" s="76"/>
      <c r="ES182" s="76"/>
      <c r="ET182" s="76"/>
      <c r="EU182" s="76"/>
      <c r="EV182" s="76"/>
      <c r="EW182" s="76"/>
      <c r="EX182" s="76"/>
      <c r="EY182" s="76"/>
      <c r="EZ182" s="76"/>
      <c r="FA182" s="76"/>
      <c r="FB182" s="76"/>
      <c r="FC182" s="76"/>
      <c r="FD182" s="76"/>
      <c r="FE182" s="76"/>
      <c r="FF182" s="76"/>
      <c r="FG182" s="76"/>
      <c r="FH182" s="76"/>
      <c r="FI182" s="76"/>
      <c r="FJ182" s="76"/>
      <c r="FK182" s="76"/>
      <c r="FL182" s="76"/>
      <c r="FM182" s="76"/>
      <c r="FN182" s="76"/>
      <c r="FO182" s="76"/>
      <c r="FP182" s="76"/>
      <c r="FQ182" s="76"/>
      <c r="FR182" s="76"/>
      <c r="FS182" s="76"/>
      <c r="FT182" s="76"/>
      <c r="FU182" s="76"/>
      <c r="FV182" s="76"/>
      <c r="FW182" s="76"/>
      <c r="FX182" s="76"/>
      <c r="FY182" s="76"/>
      <c r="FZ182" s="76"/>
      <c r="GA182" s="76"/>
      <c r="GB182" s="76"/>
      <c r="GC182" s="76"/>
      <c r="GD182" s="76"/>
      <c r="GE182" s="76"/>
      <c r="GF182" s="76"/>
      <c r="GG182" s="76"/>
      <c r="GH182" s="76"/>
      <c r="GI182" s="76"/>
      <c r="GJ182" s="76"/>
      <c r="GK182" s="76"/>
      <c r="GL182" s="76"/>
      <c r="GM182" s="76"/>
      <c r="GN182" s="76"/>
      <c r="GO182" s="76"/>
      <c r="GP182" s="76"/>
      <c r="GQ182" s="76"/>
      <c r="GR182" s="76"/>
      <c r="GS182" s="76"/>
      <c r="GT182" s="76"/>
      <c r="GU182" s="76"/>
      <c r="GV182" s="76"/>
      <c r="GW182" s="76"/>
      <c r="GX182" s="76"/>
      <c r="GY182" s="76"/>
      <c r="GZ182" s="76"/>
      <c r="HA182" s="76"/>
      <c r="HB182" s="76"/>
      <c r="HC182" s="76"/>
      <c r="HD182" s="76"/>
      <c r="HE182" s="76"/>
      <c r="HF182" s="76"/>
      <c r="HG182" s="76"/>
      <c r="HH182" s="76"/>
      <c r="HI182" s="76"/>
      <c r="HJ182" s="76"/>
      <c r="HK182" s="76"/>
      <c r="HL182" s="76"/>
      <c r="HM182" s="76"/>
      <c r="HN182" s="76"/>
      <c r="HO182" s="76"/>
      <c r="HP182" s="76"/>
      <c r="HQ182" s="76"/>
      <c r="HR182" s="76"/>
      <c r="HS182" s="76"/>
      <c r="HT182" s="76"/>
      <c r="HU182" s="76"/>
      <c r="HV182" s="76"/>
      <c r="HW182" s="76"/>
      <c r="HX182" s="76"/>
      <c r="HY182" s="76"/>
      <c r="HZ182" s="76"/>
      <c r="IA182" s="76"/>
      <c r="IB182" s="76"/>
      <c r="IC182" s="76"/>
      <c r="ID182" s="76"/>
      <c r="IE182" s="76"/>
      <c r="IF182" s="76"/>
      <c r="IG182" s="76"/>
      <c r="IH182" s="76"/>
      <c r="II182" s="76"/>
      <c r="IJ182" s="76"/>
      <c r="IK182" s="76"/>
      <c r="IL182" s="76"/>
      <c r="IM182" s="76"/>
      <c r="IN182" s="76"/>
      <c r="IO182" s="76"/>
      <c r="IP182" s="76"/>
      <c r="IQ182" s="76"/>
      <c r="IR182" s="76"/>
      <c r="IS182" s="76"/>
      <c r="IT182" s="76"/>
      <c r="IU182" s="76"/>
      <c r="IV182" s="76"/>
    </row>
    <row r="183" spans="1:256" s="78" customFormat="1" ht="25.5" customHeight="1" x14ac:dyDescent="0.25">
      <c r="A183" s="71" t="s">
        <v>813</v>
      </c>
      <c r="B183" s="72" t="s">
        <v>560</v>
      </c>
      <c r="C183" s="73">
        <v>1610916.37</v>
      </c>
      <c r="D183" s="73"/>
      <c r="E183" s="74">
        <f>+D183+C183</f>
        <v>1610916.37</v>
      </c>
      <c r="F183" s="75"/>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7"/>
      <c r="AV183" s="75"/>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76"/>
      <c r="CJ183" s="76"/>
      <c r="CK183" s="76"/>
      <c r="CL183" s="76"/>
      <c r="CM183" s="76"/>
      <c r="CN183" s="76"/>
      <c r="CO183" s="76"/>
      <c r="CP183" s="76"/>
      <c r="CQ183" s="76"/>
      <c r="CR183" s="76"/>
      <c r="CS183" s="76"/>
      <c r="CT183" s="76"/>
      <c r="CU183" s="76"/>
      <c r="CV183" s="76"/>
      <c r="CW183" s="76"/>
      <c r="CX183" s="76"/>
      <c r="CY183" s="76"/>
      <c r="CZ183" s="76"/>
      <c r="DA183" s="76"/>
      <c r="DB183" s="76"/>
      <c r="DC183" s="76"/>
      <c r="DD183" s="76"/>
      <c r="DE183" s="76"/>
      <c r="DF183" s="76"/>
      <c r="DG183" s="76"/>
      <c r="DH183" s="76"/>
      <c r="DI183" s="76"/>
      <c r="DJ183" s="76"/>
      <c r="DK183" s="76"/>
      <c r="DL183" s="76"/>
      <c r="DM183" s="76"/>
      <c r="DN183" s="76"/>
      <c r="DO183" s="76"/>
      <c r="DP183" s="76"/>
      <c r="DQ183" s="76"/>
      <c r="DR183" s="76"/>
      <c r="DS183" s="76"/>
      <c r="DT183" s="76"/>
      <c r="DU183" s="76"/>
      <c r="DV183" s="76"/>
      <c r="DW183" s="76"/>
      <c r="DX183" s="76"/>
      <c r="DY183" s="76"/>
      <c r="DZ183" s="76"/>
      <c r="EA183" s="76"/>
      <c r="EB183" s="76"/>
      <c r="EC183" s="76"/>
      <c r="ED183" s="76"/>
      <c r="EE183" s="76"/>
      <c r="EF183" s="76"/>
      <c r="EG183" s="76"/>
      <c r="EH183" s="76"/>
      <c r="EI183" s="76"/>
      <c r="EJ183" s="76"/>
      <c r="EK183" s="76"/>
      <c r="EL183" s="76"/>
      <c r="EM183" s="76"/>
      <c r="EN183" s="76"/>
      <c r="EO183" s="76"/>
      <c r="EP183" s="76"/>
      <c r="EQ183" s="76"/>
      <c r="ER183" s="76"/>
      <c r="ES183" s="76"/>
      <c r="ET183" s="76"/>
      <c r="EU183" s="76"/>
      <c r="EV183" s="76"/>
      <c r="EW183" s="76"/>
      <c r="EX183" s="76"/>
      <c r="EY183" s="76"/>
      <c r="EZ183" s="76"/>
      <c r="FA183" s="76"/>
      <c r="FB183" s="76"/>
      <c r="FC183" s="76"/>
      <c r="FD183" s="76"/>
      <c r="FE183" s="76"/>
      <c r="FF183" s="76"/>
      <c r="FG183" s="76"/>
      <c r="FH183" s="76"/>
      <c r="FI183" s="76"/>
      <c r="FJ183" s="76"/>
      <c r="FK183" s="76"/>
      <c r="FL183" s="76"/>
      <c r="FM183" s="76"/>
      <c r="FN183" s="76"/>
      <c r="FO183" s="76"/>
      <c r="FP183" s="76"/>
      <c r="FQ183" s="76"/>
      <c r="FR183" s="76"/>
      <c r="FS183" s="76"/>
      <c r="FT183" s="76"/>
      <c r="FU183" s="76"/>
      <c r="FV183" s="76"/>
      <c r="FW183" s="76"/>
      <c r="FX183" s="76"/>
      <c r="FY183" s="76"/>
      <c r="FZ183" s="76"/>
      <c r="GA183" s="76"/>
      <c r="GB183" s="76"/>
      <c r="GC183" s="76"/>
      <c r="GD183" s="76"/>
      <c r="GE183" s="76"/>
      <c r="GF183" s="76"/>
      <c r="GG183" s="76"/>
      <c r="GH183" s="76"/>
      <c r="GI183" s="76"/>
      <c r="GJ183" s="76"/>
      <c r="GK183" s="76"/>
      <c r="GL183" s="76"/>
      <c r="GM183" s="76"/>
      <c r="GN183" s="76"/>
      <c r="GO183" s="76"/>
      <c r="GP183" s="76"/>
      <c r="GQ183" s="76"/>
      <c r="GR183" s="76"/>
      <c r="GS183" s="76"/>
      <c r="GT183" s="76"/>
      <c r="GU183" s="76"/>
      <c r="GV183" s="76"/>
      <c r="GW183" s="76"/>
      <c r="GX183" s="76"/>
      <c r="GY183" s="76"/>
      <c r="GZ183" s="76"/>
      <c r="HA183" s="76"/>
      <c r="HB183" s="76"/>
      <c r="HC183" s="76"/>
      <c r="HD183" s="76"/>
      <c r="HE183" s="76"/>
      <c r="HF183" s="76"/>
      <c r="HG183" s="76"/>
      <c r="HH183" s="76"/>
      <c r="HI183" s="76"/>
      <c r="HJ183" s="76"/>
      <c r="HK183" s="76"/>
      <c r="HL183" s="76"/>
      <c r="HM183" s="76"/>
      <c r="HN183" s="76"/>
      <c r="HO183" s="76"/>
      <c r="HP183" s="76"/>
      <c r="HQ183" s="76"/>
      <c r="HR183" s="76"/>
      <c r="HS183" s="76"/>
      <c r="HT183" s="76"/>
      <c r="HU183" s="76"/>
      <c r="HV183" s="76"/>
      <c r="HW183" s="76"/>
      <c r="HX183" s="76"/>
      <c r="HY183" s="76"/>
      <c r="HZ183" s="76"/>
      <c r="IA183" s="76"/>
      <c r="IB183" s="76"/>
      <c r="IC183" s="76"/>
      <c r="ID183" s="76"/>
      <c r="IE183" s="76"/>
      <c r="IF183" s="76"/>
      <c r="IG183" s="76"/>
      <c r="IH183" s="76"/>
      <c r="II183" s="76"/>
      <c r="IJ183" s="76"/>
      <c r="IK183" s="76"/>
      <c r="IL183" s="76"/>
      <c r="IM183" s="76"/>
      <c r="IN183" s="76"/>
      <c r="IO183" s="76"/>
      <c r="IP183" s="76"/>
      <c r="IQ183" s="76"/>
      <c r="IR183" s="76"/>
      <c r="IS183" s="76"/>
      <c r="IT183" s="76"/>
      <c r="IU183" s="76"/>
      <c r="IV183" s="76"/>
    </row>
    <row r="184" spans="1:256" s="78" customFormat="1" ht="27.75" customHeight="1" x14ac:dyDescent="0.25">
      <c r="A184" s="60" t="s">
        <v>814</v>
      </c>
      <c r="B184" s="84" t="s">
        <v>563</v>
      </c>
      <c r="C184" s="69">
        <v>0</v>
      </c>
      <c r="D184" s="69">
        <f>SUM(D185)</f>
        <v>0</v>
      </c>
      <c r="E184" s="70">
        <f>+D184+C184</f>
        <v>0</v>
      </c>
      <c r="F184" s="75"/>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7"/>
      <c r="AV184" s="75"/>
      <c r="AW184" s="76"/>
      <c r="AX184" s="76"/>
      <c r="AY184" s="76"/>
      <c r="AZ184" s="76"/>
      <c r="BA184" s="76"/>
      <c r="BB184" s="76"/>
      <c r="BC184" s="76"/>
      <c r="BD184" s="76"/>
      <c r="BE184" s="76"/>
      <c r="BF184" s="76"/>
      <c r="BG184" s="76"/>
      <c r="BH184" s="76"/>
      <c r="BI184" s="76"/>
      <c r="BJ184" s="76"/>
      <c r="BK184" s="76"/>
      <c r="BL184" s="76"/>
      <c r="BM184" s="76"/>
      <c r="BN184" s="76"/>
      <c r="BO184" s="76"/>
      <c r="BP184" s="76"/>
      <c r="BQ184" s="76"/>
      <c r="BR184" s="76"/>
      <c r="BS184" s="76"/>
      <c r="BT184" s="76"/>
      <c r="BU184" s="76"/>
      <c r="BV184" s="76"/>
      <c r="BW184" s="76"/>
      <c r="BX184" s="76"/>
      <c r="BY184" s="76"/>
      <c r="BZ184" s="76"/>
      <c r="CA184" s="76"/>
      <c r="CB184" s="76"/>
      <c r="CC184" s="76"/>
      <c r="CD184" s="76"/>
      <c r="CE184" s="76"/>
      <c r="CF184" s="76"/>
      <c r="CG184" s="76"/>
      <c r="CH184" s="76"/>
      <c r="CI184" s="76"/>
      <c r="CJ184" s="76"/>
      <c r="CK184" s="76"/>
      <c r="CL184" s="76"/>
      <c r="CM184" s="76"/>
      <c r="CN184" s="76"/>
      <c r="CO184" s="76"/>
      <c r="CP184" s="76"/>
      <c r="CQ184" s="76"/>
      <c r="CR184" s="76"/>
      <c r="CS184" s="76"/>
      <c r="CT184" s="76"/>
      <c r="CU184" s="76"/>
      <c r="CV184" s="76"/>
      <c r="CW184" s="76"/>
      <c r="CX184" s="76"/>
      <c r="CY184" s="76"/>
      <c r="CZ184" s="76"/>
      <c r="DA184" s="76"/>
      <c r="DB184" s="76"/>
      <c r="DC184" s="76"/>
      <c r="DD184" s="76"/>
      <c r="DE184" s="76"/>
      <c r="DF184" s="76"/>
      <c r="DG184" s="76"/>
      <c r="DH184" s="76"/>
      <c r="DI184" s="76"/>
      <c r="DJ184" s="76"/>
      <c r="DK184" s="76"/>
      <c r="DL184" s="76"/>
      <c r="DM184" s="76"/>
      <c r="DN184" s="76"/>
      <c r="DO184" s="76"/>
      <c r="DP184" s="76"/>
      <c r="DQ184" s="76"/>
      <c r="DR184" s="76"/>
      <c r="DS184" s="76"/>
      <c r="DT184" s="76"/>
      <c r="DU184" s="76"/>
      <c r="DV184" s="76"/>
      <c r="DW184" s="76"/>
      <c r="DX184" s="76"/>
      <c r="DY184" s="76"/>
      <c r="DZ184" s="76"/>
      <c r="EA184" s="76"/>
      <c r="EB184" s="76"/>
      <c r="EC184" s="76"/>
      <c r="ED184" s="76"/>
      <c r="EE184" s="76"/>
      <c r="EF184" s="76"/>
      <c r="EG184" s="76"/>
      <c r="EH184" s="76"/>
      <c r="EI184" s="76"/>
      <c r="EJ184" s="76"/>
      <c r="EK184" s="76"/>
      <c r="EL184" s="76"/>
      <c r="EM184" s="76"/>
      <c r="EN184" s="76"/>
      <c r="EO184" s="76"/>
      <c r="EP184" s="76"/>
      <c r="EQ184" s="76"/>
      <c r="ER184" s="76"/>
      <c r="ES184" s="76"/>
      <c r="ET184" s="76"/>
      <c r="EU184" s="76"/>
      <c r="EV184" s="76"/>
      <c r="EW184" s="76"/>
      <c r="EX184" s="76"/>
      <c r="EY184" s="76"/>
      <c r="EZ184" s="76"/>
      <c r="FA184" s="76"/>
      <c r="FB184" s="76"/>
      <c r="FC184" s="76"/>
      <c r="FD184" s="76"/>
      <c r="FE184" s="76"/>
      <c r="FF184" s="76"/>
      <c r="FG184" s="76"/>
      <c r="FH184" s="76"/>
      <c r="FI184" s="76"/>
      <c r="FJ184" s="76"/>
      <c r="FK184" s="76"/>
      <c r="FL184" s="76"/>
      <c r="FM184" s="76"/>
      <c r="FN184" s="76"/>
      <c r="FO184" s="76"/>
      <c r="FP184" s="76"/>
      <c r="FQ184" s="76"/>
      <c r="FR184" s="76"/>
      <c r="FS184" s="76"/>
      <c r="FT184" s="76"/>
      <c r="FU184" s="76"/>
      <c r="FV184" s="76"/>
      <c r="FW184" s="76"/>
      <c r="FX184" s="76"/>
      <c r="FY184" s="76"/>
      <c r="FZ184" s="76"/>
      <c r="GA184" s="76"/>
      <c r="GB184" s="76"/>
      <c r="GC184" s="76"/>
      <c r="GD184" s="76"/>
      <c r="GE184" s="76"/>
      <c r="GF184" s="76"/>
      <c r="GG184" s="76"/>
      <c r="GH184" s="76"/>
      <c r="GI184" s="76"/>
      <c r="GJ184" s="76"/>
      <c r="GK184" s="76"/>
      <c r="GL184" s="76"/>
      <c r="GM184" s="76"/>
      <c r="GN184" s="76"/>
      <c r="GO184" s="76"/>
      <c r="GP184" s="76"/>
      <c r="GQ184" s="76"/>
      <c r="GR184" s="76"/>
      <c r="GS184" s="76"/>
      <c r="GT184" s="76"/>
      <c r="GU184" s="76"/>
      <c r="GV184" s="76"/>
      <c r="GW184" s="76"/>
      <c r="GX184" s="76"/>
      <c r="GY184" s="76"/>
      <c r="GZ184" s="76"/>
      <c r="HA184" s="76"/>
      <c r="HB184" s="76"/>
      <c r="HC184" s="76"/>
      <c r="HD184" s="76"/>
      <c r="HE184" s="76"/>
      <c r="HF184" s="76"/>
      <c r="HG184" s="76"/>
      <c r="HH184" s="76"/>
      <c r="HI184" s="76"/>
      <c r="HJ184" s="76"/>
      <c r="HK184" s="76"/>
      <c r="HL184" s="76"/>
      <c r="HM184" s="76"/>
      <c r="HN184" s="76"/>
      <c r="HO184" s="76"/>
      <c r="HP184" s="76"/>
      <c r="HQ184" s="76"/>
      <c r="HR184" s="76"/>
      <c r="HS184" s="76"/>
      <c r="HT184" s="76"/>
      <c r="HU184" s="76"/>
      <c r="HV184" s="76"/>
      <c r="HW184" s="76"/>
      <c r="HX184" s="76"/>
      <c r="HY184" s="76"/>
      <c r="HZ184" s="76"/>
      <c r="IA184" s="76"/>
      <c r="IB184" s="76"/>
      <c r="IC184" s="76"/>
      <c r="ID184" s="76"/>
      <c r="IE184" s="76"/>
      <c r="IF184" s="76"/>
      <c r="IG184" s="76"/>
      <c r="IH184" s="76"/>
      <c r="II184" s="76"/>
      <c r="IJ184" s="76"/>
      <c r="IK184" s="76"/>
      <c r="IL184" s="76"/>
      <c r="IM184" s="76"/>
      <c r="IN184" s="76"/>
      <c r="IO184" s="76"/>
      <c r="IP184" s="76"/>
      <c r="IQ184" s="76"/>
      <c r="IR184" s="76"/>
      <c r="IS184" s="76"/>
      <c r="IT184" s="76"/>
      <c r="IU184" s="76"/>
      <c r="IV184" s="76"/>
    </row>
    <row r="185" spans="1:256" s="78" customFormat="1" ht="25.5" customHeight="1" x14ac:dyDescent="0.25">
      <c r="A185" s="71" t="s">
        <v>815</v>
      </c>
      <c r="B185" s="72" t="s">
        <v>565</v>
      </c>
      <c r="C185" s="109">
        <v>0</v>
      </c>
      <c r="D185" s="109"/>
      <c r="E185" s="74">
        <f>C185+D185</f>
        <v>0</v>
      </c>
      <c r="F185" s="75"/>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7"/>
      <c r="AV185" s="75"/>
      <c r="AW185" s="76"/>
      <c r="AX185" s="76"/>
      <c r="AY185" s="76"/>
      <c r="AZ185" s="76"/>
      <c r="BA185" s="76"/>
      <c r="BB185" s="76"/>
      <c r="BC185" s="76"/>
      <c r="BD185" s="76"/>
      <c r="BE185" s="76"/>
      <c r="BF185" s="76"/>
      <c r="BG185" s="76"/>
      <c r="BH185" s="76"/>
      <c r="BI185" s="76"/>
      <c r="BJ185" s="76"/>
      <c r="BK185" s="76"/>
      <c r="BL185" s="76"/>
      <c r="BM185" s="76"/>
      <c r="BN185" s="76"/>
      <c r="BO185" s="76"/>
      <c r="BP185" s="76"/>
      <c r="BQ185" s="76"/>
      <c r="BR185" s="76"/>
      <c r="BS185" s="76"/>
      <c r="BT185" s="76"/>
      <c r="BU185" s="76"/>
      <c r="BV185" s="76"/>
      <c r="BW185" s="76"/>
      <c r="BX185" s="76"/>
      <c r="BY185" s="76"/>
      <c r="BZ185" s="76"/>
      <c r="CA185" s="76"/>
      <c r="CB185" s="76"/>
      <c r="CC185" s="76"/>
      <c r="CD185" s="76"/>
      <c r="CE185" s="76"/>
      <c r="CF185" s="76"/>
      <c r="CG185" s="76"/>
      <c r="CH185" s="76"/>
      <c r="CI185" s="76"/>
      <c r="CJ185" s="76"/>
      <c r="CK185" s="76"/>
      <c r="CL185" s="76"/>
      <c r="CM185" s="76"/>
      <c r="CN185" s="76"/>
      <c r="CO185" s="76"/>
      <c r="CP185" s="76"/>
      <c r="CQ185" s="76"/>
      <c r="CR185" s="76"/>
      <c r="CS185" s="76"/>
      <c r="CT185" s="76"/>
      <c r="CU185" s="76"/>
      <c r="CV185" s="76"/>
      <c r="CW185" s="76"/>
      <c r="CX185" s="76"/>
      <c r="CY185" s="76"/>
      <c r="CZ185" s="76"/>
      <c r="DA185" s="76"/>
      <c r="DB185" s="76"/>
      <c r="DC185" s="76"/>
      <c r="DD185" s="76"/>
      <c r="DE185" s="76"/>
      <c r="DF185" s="76"/>
      <c r="DG185" s="76"/>
      <c r="DH185" s="76"/>
      <c r="DI185" s="76"/>
      <c r="DJ185" s="76"/>
      <c r="DK185" s="76"/>
      <c r="DL185" s="76"/>
      <c r="DM185" s="76"/>
      <c r="DN185" s="76"/>
      <c r="DO185" s="76"/>
      <c r="DP185" s="76"/>
      <c r="DQ185" s="76"/>
      <c r="DR185" s="76"/>
      <c r="DS185" s="76"/>
      <c r="DT185" s="76"/>
      <c r="DU185" s="76"/>
      <c r="DV185" s="76"/>
      <c r="DW185" s="76"/>
      <c r="DX185" s="76"/>
      <c r="DY185" s="76"/>
      <c r="DZ185" s="76"/>
      <c r="EA185" s="76"/>
      <c r="EB185" s="76"/>
      <c r="EC185" s="76"/>
      <c r="ED185" s="76"/>
      <c r="EE185" s="76"/>
      <c r="EF185" s="76"/>
      <c r="EG185" s="76"/>
      <c r="EH185" s="76"/>
      <c r="EI185" s="76"/>
      <c r="EJ185" s="76"/>
      <c r="EK185" s="76"/>
      <c r="EL185" s="76"/>
      <c r="EM185" s="76"/>
      <c r="EN185" s="76"/>
      <c r="EO185" s="76"/>
      <c r="EP185" s="76"/>
      <c r="EQ185" s="76"/>
      <c r="ER185" s="76"/>
      <c r="ES185" s="76"/>
      <c r="ET185" s="76"/>
      <c r="EU185" s="76"/>
      <c r="EV185" s="76"/>
      <c r="EW185" s="76"/>
      <c r="EX185" s="76"/>
      <c r="EY185" s="76"/>
      <c r="EZ185" s="76"/>
      <c r="FA185" s="76"/>
      <c r="FB185" s="76"/>
      <c r="FC185" s="76"/>
      <c r="FD185" s="76"/>
      <c r="FE185" s="76"/>
      <c r="FF185" s="76"/>
      <c r="FG185" s="76"/>
      <c r="FH185" s="76"/>
      <c r="FI185" s="76"/>
      <c r="FJ185" s="76"/>
      <c r="FK185" s="76"/>
      <c r="FL185" s="76"/>
      <c r="FM185" s="76"/>
      <c r="FN185" s="76"/>
      <c r="FO185" s="76"/>
      <c r="FP185" s="76"/>
      <c r="FQ185" s="76"/>
      <c r="FR185" s="76"/>
      <c r="FS185" s="76"/>
      <c r="FT185" s="76"/>
      <c r="FU185" s="76"/>
      <c r="FV185" s="76"/>
      <c r="FW185" s="76"/>
      <c r="FX185" s="76"/>
      <c r="FY185" s="76"/>
      <c r="FZ185" s="76"/>
      <c r="GA185" s="76"/>
      <c r="GB185" s="76"/>
      <c r="GC185" s="76"/>
      <c r="GD185" s="76"/>
      <c r="GE185" s="76"/>
      <c r="GF185" s="76"/>
      <c r="GG185" s="76"/>
      <c r="GH185" s="76"/>
      <c r="GI185" s="76"/>
      <c r="GJ185" s="76"/>
      <c r="GK185" s="76"/>
      <c r="GL185" s="76"/>
      <c r="GM185" s="76"/>
      <c r="GN185" s="76"/>
      <c r="GO185" s="76"/>
      <c r="GP185" s="76"/>
      <c r="GQ185" s="76"/>
      <c r="GR185" s="76"/>
      <c r="GS185" s="76"/>
      <c r="GT185" s="76"/>
      <c r="GU185" s="76"/>
      <c r="GV185" s="76"/>
      <c r="GW185" s="76"/>
      <c r="GX185" s="76"/>
      <c r="GY185" s="76"/>
      <c r="GZ185" s="76"/>
      <c r="HA185" s="76"/>
      <c r="HB185" s="76"/>
      <c r="HC185" s="76"/>
      <c r="HD185" s="76"/>
      <c r="HE185" s="76"/>
      <c r="HF185" s="76"/>
      <c r="HG185" s="76"/>
      <c r="HH185" s="76"/>
      <c r="HI185" s="76"/>
      <c r="HJ185" s="76"/>
      <c r="HK185" s="76"/>
      <c r="HL185" s="76"/>
      <c r="HM185" s="76"/>
      <c r="HN185" s="76"/>
      <c r="HO185" s="76"/>
      <c r="HP185" s="76"/>
      <c r="HQ185" s="76"/>
      <c r="HR185" s="76"/>
      <c r="HS185" s="76"/>
      <c r="HT185" s="76"/>
      <c r="HU185" s="76"/>
      <c r="HV185" s="76"/>
      <c r="HW185" s="76"/>
      <c r="HX185" s="76"/>
      <c r="HY185" s="76"/>
      <c r="HZ185" s="76"/>
      <c r="IA185" s="76"/>
      <c r="IB185" s="76"/>
      <c r="IC185" s="76"/>
      <c r="ID185" s="76"/>
      <c r="IE185" s="76"/>
      <c r="IF185" s="76"/>
      <c r="IG185" s="76"/>
      <c r="IH185" s="76"/>
      <c r="II185" s="76"/>
      <c r="IJ185" s="76"/>
      <c r="IK185" s="76"/>
      <c r="IL185" s="76"/>
      <c r="IM185" s="76"/>
      <c r="IN185" s="76"/>
      <c r="IO185" s="76"/>
      <c r="IP185" s="76"/>
      <c r="IQ185" s="76"/>
      <c r="IR185" s="76"/>
      <c r="IS185" s="76"/>
      <c r="IT185" s="76"/>
      <c r="IU185" s="76"/>
      <c r="IV185" s="76"/>
    </row>
    <row r="186" spans="1:256" s="78" customFormat="1" ht="25.5" customHeight="1" x14ac:dyDescent="0.25">
      <c r="A186" s="103">
        <v>5</v>
      </c>
      <c r="B186" s="140" t="s">
        <v>816</v>
      </c>
      <c r="C186" s="141">
        <f>+C187+C209+C212</f>
        <v>25537866</v>
      </c>
      <c r="D186" s="141">
        <f>D187+D209+D212</f>
        <v>0</v>
      </c>
      <c r="E186" s="142">
        <f>+D186+C186</f>
        <v>25537866</v>
      </c>
      <c r="F186" s="75"/>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7"/>
      <c r="AV186" s="75"/>
      <c r="AW186" s="76"/>
      <c r="AX186" s="76"/>
      <c r="AY186" s="76"/>
      <c r="AZ186" s="76"/>
      <c r="BA186" s="76"/>
      <c r="BB186" s="76"/>
      <c r="BC186" s="76"/>
      <c r="BD186" s="76"/>
      <c r="BE186" s="76"/>
      <c r="BF186" s="76"/>
      <c r="BG186" s="76"/>
      <c r="BH186" s="76"/>
      <c r="BI186" s="76"/>
      <c r="BJ186" s="76"/>
      <c r="BK186" s="76"/>
      <c r="BL186" s="76"/>
      <c r="BM186" s="76"/>
      <c r="BN186" s="76"/>
      <c r="BO186" s="76"/>
      <c r="BP186" s="76"/>
      <c r="BQ186" s="76"/>
      <c r="BR186" s="76"/>
      <c r="BS186" s="76"/>
      <c r="BT186" s="76"/>
      <c r="BU186" s="76"/>
      <c r="BV186" s="76"/>
      <c r="BW186" s="76"/>
      <c r="BX186" s="76"/>
      <c r="BY186" s="76"/>
      <c r="BZ186" s="76"/>
      <c r="CA186" s="76"/>
      <c r="CB186" s="76"/>
      <c r="CC186" s="76"/>
      <c r="CD186" s="76"/>
      <c r="CE186" s="76"/>
      <c r="CF186" s="76"/>
      <c r="CG186" s="76"/>
      <c r="CH186" s="76"/>
      <c r="CI186" s="76"/>
      <c r="CJ186" s="76"/>
      <c r="CK186" s="76"/>
      <c r="CL186" s="76"/>
      <c r="CM186" s="76"/>
      <c r="CN186" s="76"/>
      <c r="CO186" s="76"/>
      <c r="CP186" s="76"/>
      <c r="CQ186" s="76"/>
      <c r="CR186" s="76"/>
      <c r="CS186" s="76"/>
      <c r="CT186" s="76"/>
      <c r="CU186" s="76"/>
      <c r="CV186" s="76"/>
      <c r="CW186" s="76"/>
      <c r="CX186" s="76"/>
      <c r="CY186" s="76"/>
      <c r="CZ186" s="76"/>
      <c r="DA186" s="76"/>
      <c r="DB186" s="76"/>
      <c r="DC186" s="76"/>
      <c r="DD186" s="76"/>
      <c r="DE186" s="76"/>
      <c r="DF186" s="76"/>
      <c r="DG186" s="76"/>
      <c r="DH186" s="76"/>
      <c r="DI186" s="76"/>
      <c r="DJ186" s="76"/>
      <c r="DK186" s="76"/>
      <c r="DL186" s="76"/>
      <c r="DM186" s="76"/>
      <c r="DN186" s="76"/>
      <c r="DO186" s="76"/>
      <c r="DP186" s="76"/>
      <c r="DQ186" s="76"/>
      <c r="DR186" s="76"/>
      <c r="DS186" s="76"/>
      <c r="DT186" s="76"/>
      <c r="DU186" s="76"/>
      <c r="DV186" s="76"/>
      <c r="DW186" s="76"/>
      <c r="DX186" s="76"/>
      <c r="DY186" s="76"/>
      <c r="DZ186" s="76"/>
      <c r="EA186" s="76"/>
      <c r="EB186" s="76"/>
      <c r="EC186" s="76"/>
      <c r="ED186" s="76"/>
      <c r="EE186" s="76"/>
      <c r="EF186" s="76"/>
      <c r="EG186" s="76"/>
      <c r="EH186" s="76"/>
      <c r="EI186" s="76"/>
      <c r="EJ186" s="76"/>
      <c r="EK186" s="76"/>
      <c r="EL186" s="76"/>
      <c r="EM186" s="76"/>
      <c r="EN186" s="76"/>
      <c r="EO186" s="76"/>
      <c r="EP186" s="76"/>
      <c r="EQ186" s="76"/>
      <c r="ER186" s="76"/>
      <c r="ES186" s="76"/>
      <c r="ET186" s="76"/>
      <c r="EU186" s="76"/>
      <c r="EV186" s="76"/>
      <c r="EW186" s="76"/>
      <c r="EX186" s="76"/>
      <c r="EY186" s="76"/>
      <c r="EZ186" s="76"/>
      <c r="FA186" s="76"/>
      <c r="FB186" s="76"/>
      <c r="FC186" s="76"/>
      <c r="FD186" s="76"/>
      <c r="FE186" s="76"/>
      <c r="FF186" s="76"/>
      <c r="FG186" s="76"/>
      <c r="FH186" s="76"/>
      <c r="FI186" s="76"/>
      <c r="FJ186" s="76"/>
      <c r="FK186" s="76"/>
      <c r="FL186" s="76"/>
      <c r="FM186" s="76"/>
      <c r="FN186" s="76"/>
      <c r="FO186" s="76"/>
      <c r="FP186" s="76"/>
      <c r="FQ186" s="76"/>
      <c r="FR186" s="76"/>
      <c r="FS186" s="76"/>
      <c r="FT186" s="76"/>
      <c r="FU186" s="76"/>
      <c r="FV186" s="76"/>
      <c r="FW186" s="76"/>
      <c r="FX186" s="76"/>
      <c r="FY186" s="76"/>
      <c r="FZ186" s="76"/>
      <c r="GA186" s="76"/>
      <c r="GB186" s="76"/>
      <c r="GC186" s="76"/>
      <c r="GD186" s="76"/>
      <c r="GE186" s="76"/>
      <c r="GF186" s="76"/>
      <c r="GG186" s="76"/>
      <c r="GH186" s="76"/>
      <c r="GI186" s="76"/>
      <c r="GJ186" s="76"/>
      <c r="GK186" s="76"/>
      <c r="GL186" s="76"/>
      <c r="GM186" s="76"/>
      <c r="GN186" s="76"/>
      <c r="GO186" s="76"/>
      <c r="GP186" s="76"/>
      <c r="GQ186" s="76"/>
      <c r="GR186" s="76"/>
      <c r="GS186" s="76"/>
      <c r="GT186" s="76"/>
      <c r="GU186" s="76"/>
      <c r="GV186" s="76"/>
      <c r="GW186" s="76"/>
      <c r="GX186" s="76"/>
      <c r="GY186" s="76"/>
      <c r="GZ186" s="76"/>
      <c r="HA186" s="76"/>
      <c r="HB186" s="76"/>
      <c r="HC186" s="76"/>
      <c r="HD186" s="76"/>
      <c r="HE186" s="76"/>
      <c r="HF186" s="76"/>
      <c r="HG186" s="76"/>
      <c r="HH186" s="76"/>
      <c r="HI186" s="76"/>
      <c r="HJ186" s="76"/>
      <c r="HK186" s="76"/>
      <c r="HL186" s="76"/>
      <c r="HM186" s="76"/>
      <c r="HN186" s="76"/>
      <c r="HO186" s="76"/>
      <c r="HP186" s="76"/>
      <c r="HQ186" s="76"/>
      <c r="HR186" s="76"/>
      <c r="HS186" s="76"/>
      <c r="HT186" s="76"/>
      <c r="HU186" s="76"/>
      <c r="HV186" s="76"/>
      <c r="HW186" s="76"/>
      <c r="HX186" s="76"/>
      <c r="HY186" s="76"/>
      <c r="HZ186" s="76"/>
      <c r="IA186" s="76"/>
      <c r="IB186" s="76"/>
      <c r="IC186" s="76"/>
      <c r="ID186" s="76"/>
      <c r="IE186" s="76"/>
      <c r="IF186" s="76"/>
      <c r="IG186" s="76"/>
      <c r="IH186" s="76"/>
      <c r="II186" s="76"/>
      <c r="IJ186" s="76"/>
      <c r="IK186" s="76"/>
      <c r="IL186" s="76"/>
      <c r="IM186" s="76"/>
      <c r="IN186" s="76"/>
      <c r="IO186" s="76"/>
      <c r="IP186" s="76"/>
      <c r="IQ186" s="76"/>
      <c r="IR186" s="76"/>
      <c r="IS186" s="76"/>
      <c r="IT186" s="76"/>
      <c r="IU186" s="76"/>
      <c r="IV186" s="76"/>
    </row>
    <row r="187" spans="1:256" s="78" customFormat="1" ht="25.5" customHeight="1" x14ac:dyDescent="0.25">
      <c r="A187" s="60">
        <v>5.0999999999999996</v>
      </c>
      <c r="B187" s="111" t="s">
        <v>817</v>
      </c>
      <c r="C187" s="62">
        <v>25537866</v>
      </c>
      <c r="D187" s="62">
        <f>D188+D194+D199</f>
        <v>0</v>
      </c>
      <c r="E187" s="122">
        <f>+D187+C187</f>
        <v>25537866</v>
      </c>
      <c r="F187" s="75"/>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7"/>
      <c r="AV187" s="75"/>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c r="BS187" s="76"/>
      <c r="BT187" s="76"/>
      <c r="BU187" s="76"/>
      <c r="BV187" s="76"/>
      <c r="BW187" s="76"/>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6"/>
      <c r="CY187" s="76"/>
      <c r="CZ187" s="76"/>
      <c r="DA187" s="76"/>
      <c r="DB187" s="76"/>
      <c r="DC187" s="76"/>
      <c r="DD187" s="76"/>
      <c r="DE187" s="76"/>
      <c r="DF187" s="76"/>
      <c r="DG187" s="76"/>
      <c r="DH187" s="76"/>
      <c r="DI187" s="76"/>
      <c r="DJ187" s="76"/>
      <c r="DK187" s="76"/>
      <c r="DL187" s="76"/>
      <c r="DM187" s="76"/>
      <c r="DN187" s="76"/>
      <c r="DO187" s="76"/>
      <c r="DP187" s="76"/>
      <c r="DQ187" s="76"/>
      <c r="DR187" s="76"/>
      <c r="DS187" s="76"/>
      <c r="DT187" s="76"/>
      <c r="DU187" s="76"/>
      <c r="DV187" s="76"/>
      <c r="DW187" s="76"/>
      <c r="DX187" s="76"/>
      <c r="DY187" s="76"/>
      <c r="DZ187" s="76"/>
      <c r="EA187" s="76"/>
      <c r="EB187" s="76"/>
      <c r="EC187" s="76"/>
      <c r="ED187" s="76"/>
      <c r="EE187" s="76"/>
      <c r="EF187" s="76"/>
      <c r="EG187" s="76"/>
      <c r="EH187" s="76"/>
      <c r="EI187" s="76"/>
      <c r="EJ187" s="76"/>
      <c r="EK187" s="76"/>
      <c r="EL187" s="76"/>
      <c r="EM187" s="76"/>
      <c r="EN187" s="76"/>
      <c r="EO187" s="76"/>
      <c r="EP187" s="76"/>
      <c r="EQ187" s="76"/>
      <c r="ER187" s="76"/>
      <c r="ES187" s="76"/>
      <c r="ET187" s="76"/>
      <c r="EU187" s="76"/>
      <c r="EV187" s="76"/>
      <c r="EW187" s="76"/>
      <c r="EX187" s="76"/>
      <c r="EY187" s="76"/>
      <c r="EZ187" s="76"/>
      <c r="FA187" s="76"/>
      <c r="FB187" s="76"/>
      <c r="FC187" s="76"/>
      <c r="FD187" s="76"/>
      <c r="FE187" s="76"/>
      <c r="FF187" s="76"/>
      <c r="FG187" s="76"/>
      <c r="FH187" s="76"/>
      <c r="FI187" s="76"/>
      <c r="FJ187" s="76"/>
      <c r="FK187" s="76"/>
      <c r="FL187" s="76"/>
      <c r="FM187" s="76"/>
      <c r="FN187" s="76"/>
      <c r="FO187" s="76"/>
      <c r="FP187" s="76"/>
      <c r="FQ187" s="76"/>
      <c r="FR187" s="76"/>
      <c r="FS187" s="76"/>
      <c r="FT187" s="76"/>
      <c r="FU187" s="76"/>
      <c r="FV187" s="76"/>
      <c r="FW187" s="76"/>
      <c r="FX187" s="76"/>
      <c r="FY187" s="76"/>
      <c r="FZ187" s="76"/>
      <c r="GA187" s="76"/>
      <c r="GB187" s="76"/>
      <c r="GC187" s="76"/>
      <c r="GD187" s="76"/>
      <c r="GE187" s="76"/>
      <c r="GF187" s="76"/>
      <c r="GG187" s="76"/>
      <c r="GH187" s="76"/>
      <c r="GI187" s="76"/>
      <c r="GJ187" s="76"/>
      <c r="GK187" s="76"/>
      <c r="GL187" s="76"/>
      <c r="GM187" s="76"/>
      <c r="GN187" s="76"/>
      <c r="GO187" s="76"/>
      <c r="GP187" s="76"/>
      <c r="GQ187" s="76"/>
      <c r="GR187" s="76"/>
      <c r="GS187" s="76"/>
      <c r="GT187" s="76"/>
      <c r="GU187" s="76"/>
      <c r="GV187" s="76"/>
      <c r="GW187" s="76"/>
      <c r="GX187" s="76"/>
      <c r="GY187" s="76"/>
      <c r="GZ187" s="76"/>
      <c r="HA187" s="76"/>
      <c r="HB187" s="76"/>
      <c r="HC187" s="76"/>
      <c r="HD187" s="76"/>
      <c r="HE187" s="76"/>
      <c r="HF187" s="76"/>
      <c r="HG187" s="76"/>
      <c r="HH187" s="76"/>
      <c r="HI187" s="76"/>
      <c r="HJ187" s="76"/>
      <c r="HK187" s="76"/>
      <c r="HL187" s="76"/>
      <c r="HM187" s="76"/>
      <c r="HN187" s="76"/>
      <c r="HO187" s="76"/>
      <c r="HP187" s="76"/>
      <c r="HQ187" s="76"/>
      <c r="HR187" s="76"/>
      <c r="HS187" s="76"/>
      <c r="HT187" s="76"/>
      <c r="HU187" s="76"/>
      <c r="HV187" s="76"/>
      <c r="HW187" s="76"/>
      <c r="HX187" s="76"/>
      <c r="HY187" s="76"/>
      <c r="HZ187" s="76"/>
      <c r="IA187" s="76"/>
      <c r="IB187" s="76"/>
      <c r="IC187" s="76"/>
      <c r="ID187" s="76"/>
      <c r="IE187" s="76"/>
      <c r="IF187" s="76"/>
      <c r="IG187" s="76"/>
      <c r="IH187" s="76"/>
      <c r="II187" s="76"/>
      <c r="IJ187" s="76"/>
      <c r="IK187" s="76"/>
      <c r="IL187" s="76"/>
      <c r="IM187" s="76"/>
      <c r="IN187" s="76"/>
      <c r="IO187" s="76"/>
      <c r="IP187" s="76"/>
      <c r="IQ187" s="76"/>
      <c r="IR187" s="76"/>
      <c r="IS187" s="76"/>
      <c r="IT187" s="76"/>
      <c r="IU187" s="76"/>
      <c r="IV187" s="76"/>
    </row>
    <row r="188" spans="1:256" s="78" customFormat="1" ht="25.5" customHeight="1" x14ac:dyDescent="0.25">
      <c r="A188" s="60" t="s">
        <v>818</v>
      </c>
      <c r="B188" s="84" t="s">
        <v>819</v>
      </c>
      <c r="C188" s="69">
        <f>SUM(C189:C193)</f>
        <v>607951</v>
      </c>
      <c r="D188" s="69">
        <f>SUM(D189:D193)</f>
        <v>0</v>
      </c>
      <c r="E188" s="70">
        <f>+D188+C188</f>
        <v>607951</v>
      </c>
      <c r="F188" s="75"/>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7"/>
      <c r="AV188" s="75"/>
      <c r="AW188" s="76"/>
      <c r="AX188" s="76"/>
      <c r="AY188" s="76"/>
      <c r="AZ188" s="76"/>
      <c r="BA188" s="76"/>
      <c r="BB188" s="76"/>
      <c r="BC188" s="76"/>
      <c r="BD188" s="76"/>
      <c r="BE188" s="76"/>
      <c r="BF188" s="76"/>
      <c r="BG188" s="76"/>
      <c r="BH188" s="76"/>
      <c r="BI188" s="76"/>
      <c r="BJ188" s="76"/>
      <c r="BK188" s="76"/>
      <c r="BL188" s="76"/>
      <c r="BM188" s="76"/>
      <c r="BN188" s="76"/>
      <c r="BO188" s="76"/>
      <c r="BP188" s="76"/>
      <c r="BQ188" s="76"/>
      <c r="BR188" s="76"/>
      <c r="BS188" s="76"/>
      <c r="BT188" s="76"/>
      <c r="BU188" s="76"/>
      <c r="BV188" s="76"/>
      <c r="BW188" s="76"/>
      <c r="BX188" s="76"/>
      <c r="BY188" s="76"/>
      <c r="BZ188" s="76"/>
      <c r="CA188" s="76"/>
      <c r="CB188" s="76"/>
      <c r="CC188" s="76"/>
      <c r="CD188" s="76"/>
      <c r="CE188" s="76"/>
      <c r="CF188" s="76"/>
      <c r="CG188" s="76"/>
      <c r="CH188" s="76"/>
      <c r="CI188" s="76"/>
      <c r="CJ188" s="76"/>
      <c r="CK188" s="76"/>
      <c r="CL188" s="76"/>
      <c r="CM188" s="76"/>
      <c r="CN188" s="76"/>
      <c r="CO188" s="76"/>
      <c r="CP188" s="76"/>
      <c r="CQ188" s="76"/>
      <c r="CR188" s="76"/>
      <c r="CS188" s="76"/>
      <c r="CT188" s="76"/>
      <c r="CU188" s="76"/>
      <c r="CV188" s="76"/>
      <c r="CW188" s="76"/>
      <c r="CX188" s="76"/>
      <c r="CY188" s="76"/>
      <c r="CZ188" s="76"/>
      <c r="DA188" s="76"/>
      <c r="DB188" s="76"/>
      <c r="DC188" s="76"/>
      <c r="DD188" s="76"/>
      <c r="DE188" s="76"/>
      <c r="DF188" s="76"/>
      <c r="DG188" s="76"/>
      <c r="DH188" s="76"/>
      <c r="DI188" s="76"/>
      <c r="DJ188" s="76"/>
      <c r="DK188" s="76"/>
      <c r="DL188" s="76"/>
      <c r="DM188" s="76"/>
      <c r="DN188" s="76"/>
      <c r="DO188" s="76"/>
      <c r="DP188" s="76"/>
      <c r="DQ188" s="76"/>
      <c r="DR188" s="76"/>
      <c r="DS188" s="76"/>
      <c r="DT188" s="76"/>
      <c r="DU188" s="76"/>
      <c r="DV188" s="76"/>
      <c r="DW188" s="76"/>
      <c r="DX188" s="76"/>
      <c r="DY188" s="76"/>
      <c r="DZ188" s="76"/>
      <c r="EA188" s="76"/>
      <c r="EB188" s="76"/>
      <c r="EC188" s="76"/>
      <c r="ED188" s="76"/>
      <c r="EE188" s="76"/>
      <c r="EF188" s="76"/>
      <c r="EG188" s="76"/>
      <c r="EH188" s="76"/>
      <c r="EI188" s="76"/>
      <c r="EJ188" s="76"/>
      <c r="EK188" s="76"/>
      <c r="EL188" s="76"/>
      <c r="EM188" s="76"/>
      <c r="EN188" s="76"/>
      <c r="EO188" s="76"/>
      <c r="EP188" s="76"/>
      <c r="EQ188" s="76"/>
      <c r="ER188" s="76"/>
      <c r="ES188" s="76"/>
      <c r="ET188" s="76"/>
      <c r="EU188" s="76"/>
      <c r="EV188" s="76"/>
      <c r="EW188" s="76"/>
      <c r="EX188" s="76"/>
      <c r="EY188" s="76"/>
      <c r="EZ188" s="76"/>
      <c r="FA188" s="76"/>
      <c r="FB188" s="76"/>
      <c r="FC188" s="76"/>
      <c r="FD188" s="76"/>
      <c r="FE188" s="76"/>
      <c r="FF188" s="76"/>
      <c r="FG188" s="76"/>
      <c r="FH188" s="76"/>
      <c r="FI188" s="76"/>
      <c r="FJ188" s="76"/>
      <c r="FK188" s="76"/>
      <c r="FL188" s="76"/>
      <c r="FM188" s="76"/>
      <c r="FN188" s="76"/>
      <c r="FO188" s="76"/>
      <c r="FP188" s="76"/>
      <c r="FQ188" s="76"/>
      <c r="FR188" s="76"/>
      <c r="FS188" s="76"/>
      <c r="FT188" s="76"/>
      <c r="FU188" s="76"/>
      <c r="FV188" s="76"/>
      <c r="FW188" s="76"/>
      <c r="FX188" s="76"/>
      <c r="FY188" s="76"/>
      <c r="FZ188" s="76"/>
      <c r="GA188" s="76"/>
      <c r="GB188" s="76"/>
      <c r="GC188" s="76"/>
      <c r="GD188" s="76"/>
      <c r="GE188" s="76"/>
      <c r="GF188" s="76"/>
      <c r="GG188" s="76"/>
      <c r="GH188" s="76"/>
      <c r="GI188" s="76"/>
      <c r="GJ188" s="76"/>
      <c r="GK188" s="76"/>
      <c r="GL188" s="76"/>
      <c r="GM188" s="76"/>
      <c r="GN188" s="76"/>
      <c r="GO188" s="76"/>
      <c r="GP188" s="76"/>
      <c r="GQ188" s="76"/>
      <c r="GR188" s="76"/>
      <c r="GS188" s="76"/>
      <c r="GT188" s="76"/>
      <c r="GU188" s="76"/>
      <c r="GV188" s="76"/>
      <c r="GW188" s="76"/>
      <c r="GX188" s="76"/>
      <c r="GY188" s="76"/>
      <c r="GZ188" s="76"/>
      <c r="HA188" s="76"/>
      <c r="HB188" s="76"/>
      <c r="HC188" s="76"/>
      <c r="HD188" s="76"/>
      <c r="HE188" s="76"/>
      <c r="HF188" s="76"/>
      <c r="HG188" s="76"/>
      <c r="HH188" s="76"/>
      <c r="HI188" s="76"/>
      <c r="HJ188" s="76"/>
      <c r="HK188" s="76"/>
      <c r="HL188" s="76"/>
      <c r="HM188" s="76"/>
      <c r="HN188" s="76"/>
      <c r="HO188" s="76"/>
      <c r="HP188" s="76"/>
      <c r="HQ188" s="76"/>
      <c r="HR188" s="76"/>
      <c r="HS188" s="76"/>
      <c r="HT188" s="76"/>
      <c r="HU188" s="76"/>
      <c r="HV188" s="76"/>
      <c r="HW188" s="76"/>
      <c r="HX188" s="76"/>
      <c r="HY188" s="76"/>
      <c r="HZ188" s="76"/>
      <c r="IA188" s="76"/>
      <c r="IB188" s="76"/>
      <c r="IC188" s="76"/>
      <c r="ID188" s="76"/>
      <c r="IE188" s="76"/>
      <c r="IF188" s="76"/>
      <c r="IG188" s="76"/>
      <c r="IH188" s="76"/>
      <c r="II188" s="76"/>
      <c r="IJ188" s="76"/>
      <c r="IK188" s="76"/>
      <c r="IL188" s="76"/>
      <c r="IM188" s="76"/>
      <c r="IN188" s="76"/>
      <c r="IO188" s="76"/>
      <c r="IP188" s="76"/>
      <c r="IQ188" s="76"/>
      <c r="IR188" s="76"/>
      <c r="IS188" s="76"/>
      <c r="IT188" s="76"/>
      <c r="IU188" s="76"/>
      <c r="IV188" s="76"/>
    </row>
    <row r="189" spans="1:256" s="78" customFormat="1" ht="25.5" customHeight="1" x14ac:dyDescent="0.25">
      <c r="A189" s="71" t="s">
        <v>820</v>
      </c>
      <c r="B189" s="72" t="s">
        <v>614</v>
      </c>
      <c r="C189" s="109">
        <v>0</v>
      </c>
      <c r="D189" s="109"/>
      <c r="E189" s="74">
        <f>C189+D189</f>
        <v>0</v>
      </c>
      <c r="F189" s="75"/>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7"/>
      <c r="AV189" s="75"/>
      <c r="AW189" s="76"/>
      <c r="AX189" s="76"/>
      <c r="AY189" s="76"/>
      <c r="AZ189" s="76"/>
      <c r="BA189" s="76"/>
      <c r="BB189" s="76"/>
      <c r="BC189" s="76"/>
      <c r="BD189" s="76"/>
      <c r="BE189" s="76"/>
      <c r="BF189" s="76"/>
      <c r="BG189" s="76"/>
      <c r="BH189" s="76"/>
      <c r="BI189" s="76"/>
      <c r="BJ189" s="76"/>
      <c r="BK189" s="76"/>
      <c r="BL189" s="76"/>
      <c r="BM189" s="76"/>
      <c r="BN189" s="76"/>
      <c r="BO189" s="76"/>
      <c r="BP189" s="76"/>
      <c r="BQ189" s="76"/>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DX189" s="76"/>
      <c r="DY189" s="76"/>
      <c r="DZ189" s="76"/>
      <c r="EA189" s="76"/>
      <c r="EB189" s="76"/>
      <c r="EC189" s="76"/>
      <c r="ED189" s="76"/>
      <c r="EE189" s="76"/>
      <c r="EF189" s="76"/>
      <c r="EG189" s="76"/>
      <c r="EH189" s="76"/>
      <c r="EI189" s="76"/>
      <c r="EJ189" s="76"/>
      <c r="EK189" s="76"/>
      <c r="EL189" s="76"/>
      <c r="EM189" s="76"/>
      <c r="EN189" s="76"/>
      <c r="EO189" s="76"/>
      <c r="EP189" s="76"/>
      <c r="EQ189" s="76"/>
      <c r="ER189" s="76"/>
      <c r="ES189" s="76"/>
      <c r="ET189" s="76"/>
      <c r="EU189" s="76"/>
      <c r="EV189" s="76"/>
      <c r="EW189" s="76"/>
      <c r="EX189" s="76"/>
      <c r="EY189" s="76"/>
      <c r="EZ189" s="76"/>
      <c r="FA189" s="76"/>
      <c r="FB189" s="76"/>
      <c r="FC189" s="76"/>
      <c r="FD189" s="76"/>
      <c r="FE189" s="76"/>
      <c r="FF189" s="76"/>
      <c r="FG189" s="76"/>
      <c r="FH189" s="76"/>
      <c r="FI189" s="76"/>
      <c r="FJ189" s="76"/>
      <c r="FK189" s="76"/>
      <c r="FL189" s="76"/>
      <c r="FM189" s="76"/>
      <c r="FN189" s="76"/>
      <c r="FO189" s="76"/>
      <c r="FP189" s="76"/>
      <c r="FQ189" s="76"/>
      <c r="FR189" s="76"/>
      <c r="FS189" s="76"/>
      <c r="FT189" s="76"/>
      <c r="FU189" s="76"/>
      <c r="FV189" s="76"/>
      <c r="FW189" s="76"/>
      <c r="FX189" s="76"/>
      <c r="FY189" s="76"/>
      <c r="FZ189" s="76"/>
      <c r="GA189" s="76"/>
      <c r="GB189" s="76"/>
      <c r="GC189" s="76"/>
      <c r="GD189" s="76"/>
      <c r="GE189" s="76"/>
      <c r="GF189" s="76"/>
      <c r="GG189" s="76"/>
      <c r="GH189" s="76"/>
      <c r="GI189" s="76"/>
      <c r="GJ189" s="76"/>
      <c r="GK189" s="76"/>
      <c r="GL189" s="76"/>
      <c r="GM189" s="76"/>
      <c r="GN189" s="76"/>
      <c r="GO189" s="76"/>
      <c r="GP189" s="76"/>
      <c r="GQ189" s="76"/>
      <c r="GR189" s="76"/>
      <c r="GS189" s="76"/>
      <c r="GT189" s="76"/>
      <c r="GU189" s="76"/>
      <c r="GV189" s="76"/>
      <c r="GW189" s="76"/>
      <c r="GX189" s="76"/>
      <c r="GY189" s="76"/>
      <c r="GZ189" s="76"/>
      <c r="HA189" s="76"/>
      <c r="HB189" s="76"/>
      <c r="HC189" s="76"/>
      <c r="HD189" s="76"/>
      <c r="HE189" s="76"/>
      <c r="HF189" s="76"/>
      <c r="HG189" s="76"/>
      <c r="HH189" s="76"/>
      <c r="HI189" s="76"/>
      <c r="HJ189" s="76"/>
      <c r="HK189" s="76"/>
      <c r="HL189" s="76"/>
      <c r="HM189" s="76"/>
      <c r="HN189" s="76"/>
      <c r="HO189" s="76"/>
      <c r="HP189" s="76"/>
      <c r="HQ189" s="76"/>
      <c r="HR189" s="76"/>
      <c r="HS189" s="76"/>
      <c r="HT189" s="76"/>
      <c r="HU189" s="76"/>
      <c r="HV189" s="76"/>
      <c r="HW189" s="76"/>
      <c r="HX189" s="76"/>
      <c r="HY189" s="76"/>
      <c r="HZ189" s="76"/>
      <c r="IA189" s="76"/>
      <c r="IB189" s="76"/>
      <c r="IC189" s="76"/>
      <c r="ID189" s="76"/>
      <c r="IE189" s="76"/>
      <c r="IF189" s="76"/>
      <c r="IG189" s="76"/>
      <c r="IH189" s="76"/>
      <c r="II189" s="76"/>
      <c r="IJ189" s="76"/>
      <c r="IK189" s="76"/>
      <c r="IL189" s="76"/>
      <c r="IM189" s="76"/>
      <c r="IN189" s="76"/>
      <c r="IO189" s="76"/>
      <c r="IP189" s="76"/>
      <c r="IQ189" s="76"/>
      <c r="IR189" s="76"/>
      <c r="IS189" s="76"/>
      <c r="IT189" s="76"/>
      <c r="IU189" s="76"/>
      <c r="IV189" s="76"/>
    </row>
    <row r="190" spans="1:256" s="78" customFormat="1" ht="25.5" customHeight="1" x14ac:dyDescent="0.25">
      <c r="A190" s="71" t="s">
        <v>821</v>
      </c>
      <c r="B190" s="72" t="s">
        <v>616</v>
      </c>
      <c r="C190" s="109">
        <v>0</v>
      </c>
      <c r="D190" s="109"/>
      <c r="E190" s="74">
        <f>C190+D190</f>
        <v>0</v>
      </c>
      <c r="F190" s="75"/>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7"/>
      <c r="AV190" s="75"/>
      <c r="AW190" s="76"/>
      <c r="AX190" s="76"/>
      <c r="AY190" s="76"/>
      <c r="AZ190" s="76"/>
      <c r="BA190" s="76"/>
      <c r="BB190" s="76"/>
      <c r="BC190" s="76"/>
      <c r="BD190" s="76"/>
      <c r="BE190" s="76"/>
      <c r="BF190" s="76"/>
      <c r="BG190" s="76"/>
      <c r="BH190" s="76"/>
      <c r="BI190" s="76"/>
      <c r="BJ190" s="76"/>
      <c r="BK190" s="76"/>
      <c r="BL190" s="76"/>
      <c r="BM190" s="76"/>
      <c r="BN190" s="76"/>
      <c r="BO190" s="76"/>
      <c r="BP190" s="76"/>
      <c r="BQ190" s="76"/>
      <c r="BR190" s="76"/>
      <c r="BS190" s="76"/>
      <c r="BT190" s="76"/>
      <c r="BU190" s="76"/>
      <c r="BV190" s="76"/>
      <c r="BW190" s="76"/>
      <c r="BX190" s="76"/>
      <c r="BY190" s="76"/>
      <c r="BZ190" s="76"/>
      <c r="CA190" s="76"/>
      <c r="CB190" s="76"/>
      <c r="CC190" s="76"/>
      <c r="CD190" s="76"/>
      <c r="CE190" s="76"/>
      <c r="CF190" s="76"/>
      <c r="CG190" s="76"/>
      <c r="CH190" s="76"/>
      <c r="CI190" s="76"/>
      <c r="CJ190" s="76"/>
      <c r="CK190" s="76"/>
      <c r="CL190" s="76"/>
      <c r="CM190" s="76"/>
      <c r="CN190" s="76"/>
      <c r="CO190" s="76"/>
      <c r="CP190" s="76"/>
      <c r="CQ190" s="76"/>
      <c r="CR190" s="76"/>
      <c r="CS190" s="76"/>
      <c r="CT190" s="76"/>
      <c r="CU190" s="76"/>
      <c r="CV190" s="76"/>
      <c r="CW190" s="76"/>
      <c r="CX190" s="76"/>
      <c r="CY190" s="76"/>
      <c r="CZ190" s="76"/>
      <c r="DA190" s="76"/>
      <c r="DB190" s="76"/>
      <c r="DC190" s="76"/>
      <c r="DD190" s="76"/>
      <c r="DE190" s="76"/>
      <c r="DF190" s="76"/>
      <c r="DG190" s="76"/>
      <c r="DH190" s="76"/>
      <c r="DI190" s="76"/>
      <c r="DJ190" s="76"/>
      <c r="DK190" s="76"/>
      <c r="DL190" s="76"/>
      <c r="DM190" s="76"/>
      <c r="DN190" s="76"/>
      <c r="DO190" s="76"/>
      <c r="DP190" s="76"/>
      <c r="DQ190" s="76"/>
      <c r="DR190" s="76"/>
      <c r="DS190" s="76"/>
      <c r="DT190" s="76"/>
      <c r="DU190" s="76"/>
      <c r="DV190" s="76"/>
      <c r="DW190" s="76"/>
      <c r="DX190" s="76"/>
      <c r="DY190" s="76"/>
      <c r="DZ190" s="76"/>
      <c r="EA190" s="76"/>
      <c r="EB190" s="76"/>
      <c r="EC190" s="76"/>
      <c r="ED190" s="76"/>
      <c r="EE190" s="76"/>
      <c r="EF190" s="76"/>
      <c r="EG190" s="76"/>
      <c r="EH190" s="76"/>
      <c r="EI190" s="76"/>
      <c r="EJ190" s="76"/>
      <c r="EK190" s="76"/>
      <c r="EL190" s="76"/>
      <c r="EM190" s="76"/>
      <c r="EN190" s="76"/>
      <c r="EO190" s="76"/>
      <c r="EP190" s="76"/>
      <c r="EQ190" s="76"/>
      <c r="ER190" s="76"/>
      <c r="ES190" s="76"/>
      <c r="ET190" s="76"/>
      <c r="EU190" s="76"/>
      <c r="EV190" s="76"/>
      <c r="EW190" s="76"/>
      <c r="EX190" s="76"/>
      <c r="EY190" s="76"/>
      <c r="EZ190" s="76"/>
      <c r="FA190" s="76"/>
      <c r="FB190" s="76"/>
      <c r="FC190" s="76"/>
      <c r="FD190" s="76"/>
      <c r="FE190" s="76"/>
      <c r="FF190" s="76"/>
      <c r="FG190" s="76"/>
      <c r="FH190" s="76"/>
      <c r="FI190" s="76"/>
      <c r="FJ190" s="76"/>
      <c r="FK190" s="76"/>
      <c r="FL190" s="76"/>
      <c r="FM190" s="76"/>
      <c r="FN190" s="76"/>
      <c r="FO190" s="76"/>
      <c r="FP190" s="76"/>
      <c r="FQ190" s="76"/>
      <c r="FR190" s="76"/>
      <c r="FS190" s="76"/>
      <c r="FT190" s="76"/>
      <c r="FU190" s="76"/>
      <c r="FV190" s="76"/>
      <c r="FW190" s="76"/>
      <c r="FX190" s="76"/>
      <c r="FY190" s="76"/>
      <c r="FZ190" s="76"/>
      <c r="GA190" s="76"/>
      <c r="GB190" s="76"/>
      <c r="GC190" s="76"/>
      <c r="GD190" s="76"/>
      <c r="GE190" s="76"/>
      <c r="GF190" s="76"/>
      <c r="GG190" s="76"/>
      <c r="GH190" s="76"/>
      <c r="GI190" s="76"/>
      <c r="GJ190" s="76"/>
      <c r="GK190" s="76"/>
      <c r="GL190" s="76"/>
      <c r="GM190" s="76"/>
      <c r="GN190" s="76"/>
      <c r="GO190" s="76"/>
      <c r="GP190" s="76"/>
      <c r="GQ190" s="76"/>
      <c r="GR190" s="76"/>
      <c r="GS190" s="76"/>
      <c r="GT190" s="76"/>
      <c r="GU190" s="76"/>
      <c r="GV190" s="76"/>
      <c r="GW190" s="76"/>
      <c r="GX190" s="76"/>
      <c r="GY190" s="76"/>
      <c r="GZ190" s="76"/>
      <c r="HA190" s="76"/>
      <c r="HB190" s="76"/>
      <c r="HC190" s="76"/>
      <c r="HD190" s="76"/>
      <c r="HE190" s="76"/>
      <c r="HF190" s="76"/>
      <c r="HG190" s="76"/>
      <c r="HH190" s="76"/>
      <c r="HI190" s="76"/>
      <c r="HJ190" s="76"/>
      <c r="HK190" s="76"/>
      <c r="HL190" s="76"/>
      <c r="HM190" s="76"/>
      <c r="HN190" s="76"/>
      <c r="HO190" s="76"/>
      <c r="HP190" s="76"/>
      <c r="HQ190" s="76"/>
      <c r="HR190" s="76"/>
      <c r="HS190" s="76"/>
      <c r="HT190" s="76"/>
      <c r="HU190" s="76"/>
      <c r="HV190" s="76"/>
      <c r="HW190" s="76"/>
      <c r="HX190" s="76"/>
      <c r="HY190" s="76"/>
      <c r="HZ190" s="76"/>
      <c r="IA190" s="76"/>
      <c r="IB190" s="76"/>
      <c r="IC190" s="76"/>
      <c r="ID190" s="76"/>
      <c r="IE190" s="76"/>
      <c r="IF190" s="76"/>
      <c r="IG190" s="76"/>
      <c r="IH190" s="76"/>
      <c r="II190" s="76"/>
      <c r="IJ190" s="76"/>
      <c r="IK190" s="76"/>
      <c r="IL190" s="76"/>
      <c r="IM190" s="76"/>
      <c r="IN190" s="76"/>
      <c r="IO190" s="76"/>
      <c r="IP190" s="76"/>
      <c r="IQ190" s="76"/>
      <c r="IR190" s="76"/>
      <c r="IS190" s="76"/>
      <c r="IT190" s="76"/>
      <c r="IU190" s="76"/>
      <c r="IV190" s="76"/>
    </row>
    <row r="191" spans="1:256" s="78" customFormat="1" ht="25.5" customHeight="1" x14ac:dyDescent="0.25">
      <c r="A191" s="71" t="s">
        <v>822</v>
      </c>
      <c r="B191" s="72" t="s">
        <v>618</v>
      </c>
      <c r="C191" s="109">
        <v>0</v>
      </c>
      <c r="D191" s="109"/>
      <c r="E191" s="74">
        <f>C191+D191</f>
        <v>0</v>
      </c>
      <c r="F191" s="75"/>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7"/>
      <c r="AV191" s="75"/>
      <c r="AW191" s="76"/>
      <c r="AX191" s="76"/>
      <c r="AY191" s="76"/>
      <c r="AZ191" s="76"/>
      <c r="BA191" s="76"/>
      <c r="BB191" s="76"/>
      <c r="BC191" s="76"/>
      <c r="BD191" s="76"/>
      <c r="BE191" s="76"/>
      <c r="BF191" s="76"/>
      <c r="BG191" s="76"/>
      <c r="BH191" s="76"/>
      <c r="BI191" s="76"/>
      <c r="BJ191" s="76"/>
      <c r="BK191" s="76"/>
      <c r="BL191" s="76"/>
      <c r="BM191" s="76"/>
      <c r="BN191" s="76"/>
      <c r="BO191" s="76"/>
      <c r="BP191" s="76"/>
      <c r="BQ191" s="76"/>
      <c r="BR191" s="76"/>
      <c r="BS191" s="76"/>
      <c r="BT191" s="76"/>
      <c r="BU191" s="76"/>
      <c r="BV191" s="76"/>
      <c r="BW191" s="76"/>
      <c r="BX191" s="76"/>
      <c r="BY191" s="76"/>
      <c r="BZ191" s="76"/>
      <c r="CA191" s="76"/>
      <c r="CB191" s="76"/>
      <c r="CC191" s="76"/>
      <c r="CD191" s="76"/>
      <c r="CE191" s="76"/>
      <c r="CF191" s="76"/>
      <c r="CG191" s="76"/>
      <c r="CH191" s="76"/>
      <c r="CI191" s="76"/>
      <c r="CJ191" s="76"/>
      <c r="CK191" s="76"/>
      <c r="CL191" s="76"/>
      <c r="CM191" s="76"/>
      <c r="CN191" s="76"/>
      <c r="CO191" s="76"/>
      <c r="CP191" s="76"/>
      <c r="CQ191" s="76"/>
      <c r="CR191" s="76"/>
      <c r="CS191" s="76"/>
      <c r="CT191" s="76"/>
      <c r="CU191" s="76"/>
      <c r="CV191" s="76"/>
      <c r="CW191" s="76"/>
      <c r="CX191" s="76"/>
      <c r="CY191" s="76"/>
      <c r="CZ191" s="76"/>
      <c r="DA191" s="76"/>
      <c r="DB191" s="76"/>
      <c r="DC191" s="76"/>
      <c r="DD191" s="76"/>
      <c r="DE191" s="76"/>
      <c r="DF191" s="76"/>
      <c r="DG191" s="76"/>
      <c r="DH191" s="76"/>
      <c r="DI191" s="76"/>
      <c r="DJ191" s="76"/>
      <c r="DK191" s="76"/>
      <c r="DL191" s="76"/>
      <c r="DM191" s="76"/>
      <c r="DN191" s="76"/>
      <c r="DO191" s="76"/>
      <c r="DP191" s="76"/>
      <c r="DQ191" s="76"/>
      <c r="DR191" s="76"/>
      <c r="DS191" s="76"/>
      <c r="DT191" s="76"/>
      <c r="DU191" s="76"/>
      <c r="DV191" s="76"/>
      <c r="DW191" s="76"/>
      <c r="DX191" s="76"/>
      <c r="DY191" s="76"/>
      <c r="DZ191" s="76"/>
      <c r="EA191" s="76"/>
      <c r="EB191" s="76"/>
      <c r="EC191" s="76"/>
      <c r="ED191" s="76"/>
      <c r="EE191" s="76"/>
      <c r="EF191" s="76"/>
      <c r="EG191" s="76"/>
      <c r="EH191" s="76"/>
      <c r="EI191" s="76"/>
      <c r="EJ191" s="76"/>
      <c r="EK191" s="76"/>
      <c r="EL191" s="76"/>
      <c r="EM191" s="76"/>
      <c r="EN191" s="76"/>
      <c r="EO191" s="76"/>
      <c r="EP191" s="76"/>
      <c r="EQ191" s="76"/>
      <c r="ER191" s="76"/>
      <c r="ES191" s="76"/>
      <c r="ET191" s="76"/>
      <c r="EU191" s="76"/>
      <c r="EV191" s="76"/>
      <c r="EW191" s="76"/>
      <c r="EX191" s="76"/>
      <c r="EY191" s="76"/>
      <c r="EZ191" s="76"/>
      <c r="FA191" s="76"/>
      <c r="FB191" s="76"/>
      <c r="FC191" s="76"/>
      <c r="FD191" s="76"/>
      <c r="FE191" s="76"/>
      <c r="FF191" s="76"/>
      <c r="FG191" s="76"/>
      <c r="FH191" s="76"/>
      <c r="FI191" s="76"/>
      <c r="FJ191" s="76"/>
      <c r="FK191" s="76"/>
      <c r="FL191" s="76"/>
      <c r="FM191" s="76"/>
      <c r="FN191" s="76"/>
      <c r="FO191" s="76"/>
      <c r="FP191" s="76"/>
      <c r="FQ191" s="76"/>
      <c r="FR191" s="76"/>
      <c r="FS191" s="76"/>
      <c r="FT191" s="76"/>
      <c r="FU191" s="76"/>
      <c r="FV191" s="76"/>
      <c r="FW191" s="76"/>
      <c r="FX191" s="76"/>
      <c r="FY191" s="76"/>
      <c r="FZ191" s="76"/>
      <c r="GA191" s="76"/>
      <c r="GB191" s="76"/>
      <c r="GC191" s="76"/>
      <c r="GD191" s="76"/>
      <c r="GE191" s="76"/>
      <c r="GF191" s="76"/>
      <c r="GG191" s="76"/>
      <c r="GH191" s="76"/>
      <c r="GI191" s="76"/>
      <c r="GJ191" s="76"/>
      <c r="GK191" s="76"/>
      <c r="GL191" s="76"/>
      <c r="GM191" s="76"/>
      <c r="GN191" s="76"/>
      <c r="GO191" s="76"/>
      <c r="GP191" s="76"/>
      <c r="GQ191" s="76"/>
      <c r="GR191" s="76"/>
      <c r="GS191" s="76"/>
      <c r="GT191" s="76"/>
      <c r="GU191" s="76"/>
      <c r="GV191" s="76"/>
      <c r="GW191" s="76"/>
      <c r="GX191" s="76"/>
      <c r="GY191" s="76"/>
      <c r="GZ191" s="76"/>
      <c r="HA191" s="76"/>
      <c r="HB191" s="76"/>
      <c r="HC191" s="76"/>
      <c r="HD191" s="76"/>
      <c r="HE191" s="76"/>
      <c r="HF191" s="76"/>
      <c r="HG191" s="76"/>
      <c r="HH191" s="76"/>
      <c r="HI191" s="76"/>
      <c r="HJ191" s="76"/>
      <c r="HK191" s="76"/>
      <c r="HL191" s="76"/>
      <c r="HM191" s="76"/>
      <c r="HN191" s="76"/>
      <c r="HO191" s="76"/>
      <c r="HP191" s="76"/>
      <c r="HQ191" s="76"/>
      <c r="HR191" s="76"/>
      <c r="HS191" s="76"/>
      <c r="HT191" s="76"/>
      <c r="HU191" s="76"/>
      <c r="HV191" s="76"/>
      <c r="HW191" s="76"/>
      <c r="HX191" s="76"/>
      <c r="HY191" s="76"/>
      <c r="HZ191" s="76"/>
      <c r="IA191" s="76"/>
      <c r="IB191" s="76"/>
      <c r="IC191" s="76"/>
      <c r="ID191" s="76"/>
      <c r="IE191" s="76"/>
      <c r="IF191" s="76"/>
      <c r="IG191" s="76"/>
      <c r="IH191" s="76"/>
      <c r="II191" s="76"/>
      <c r="IJ191" s="76"/>
      <c r="IK191" s="76"/>
      <c r="IL191" s="76"/>
      <c r="IM191" s="76"/>
      <c r="IN191" s="76"/>
      <c r="IO191" s="76"/>
      <c r="IP191" s="76"/>
      <c r="IQ191" s="76"/>
      <c r="IR191" s="76"/>
      <c r="IS191" s="76"/>
      <c r="IT191" s="76"/>
      <c r="IU191" s="76"/>
      <c r="IV191" s="76"/>
    </row>
    <row r="192" spans="1:256" s="78" customFormat="1" ht="25.5" customHeight="1" x14ac:dyDescent="0.25">
      <c r="A192" s="71" t="s">
        <v>823</v>
      </c>
      <c r="B192" s="72" t="s">
        <v>620</v>
      </c>
      <c r="C192" s="109">
        <v>0</v>
      </c>
      <c r="D192" s="109"/>
      <c r="E192" s="74">
        <f>C192+D192</f>
        <v>0</v>
      </c>
      <c r="F192" s="75"/>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7"/>
      <c r="AV192" s="75"/>
      <c r="AW192" s="76"/>
      <c r="AX192" s="76"/>
      <c r="AY192" s="76"/>
      <c r="AZ192" s="76"/>
      <c r="BA192" s="76"/>
      <c r="BB192" s="76"/>
      <c r="BC192" s="76"/>
      <c r="BD192" s="76"/>
      <c r="BE192" s="76"/>
      <c r="BF192" s="76"/>
      <c r="BG192" s="76"/>
      <c r="BH192" s="76"/>
      <c r="BI192" s="76"/>
      <c r="BJ192" s="76"/>
      <c r="BK192" s="76"/>
      <c r="BL192" s="76"/>
      <c r="BM192" s="76"/>
      <c r="BN192" s="76"/>
      <c r="BO192" s="76"/>
      <c r="BP192" s="76"/>
      <c r="BQ192" s="76"/>
      <c r="BR192" s="76"/>
      <c r="BS192" s="76"/>
      <c r="BT192" s="76"/>
      <c r="BU192" s="76"/>
      <c r="BV192" s="76"/>
      <c r="BW192" s="76"/>
      <c r="BX192" s="76"/>
      <c r="BY192" s="76"/>
      <c r="BZ192" s="76"/>
      <c r="CA192" s="76"/>
      <c r="CB192" s="76"/>
      <c r="CC192" s="76"/>
      <c r="CD192" s="76"/>
      <c r="CE192" s="76"/>
      <c r="CF192" s="76"/>
      <c r="CG192" s="76"/>
      <c r="CH192" s="76"/>
      <c r="CI192" s="76"/>
      <c r="CJ192" s="76"/>
      <c r="CK192" s="76"/>
      <c r="CL192" s="76"/>
      <c r="CM192" s="76"/>
      <c r="CN192" s="76"/>
      <c r="CO192" s="76"/>
      <c r="CP192" s="76"/>
      <c r="CQ192" s="76"/>
      <c r="CR192" s="76"/>
      <c r="CS192" s="76"/>
      <c r="CT192" s="76"/>
      <c r="CU192" s="76"/>
      <c r="CV192" s="76"/>
      <c r="CW192" s="76"/>
      <c r="CX192" s="76"/>
      <c r="CY192" s="76"/>
      <c r="CZ192" s="76"/>
      <c r="DA192" s="76"/>
      <c r="DB192" s="76"/>
      <c r="DC192" s="76"/>
      <c r="DD192" s="76"/>
      <c r="DE192" s="76"/>
      <c r="DF192" s="76"/>
      <c r="DG192" s="76"/>
      <c r="DH192" s="76"/>
      <c r="DI192" s="76"/>
      <c r="DJ192" s="76"/>
      <c r="DK192" s="76"/>
      <c r="DL192" s="76"/>
      <c r="DM192" s="76"/>
      <c r="DN192" s="76"/>
      <c r="DO192" s="76"/>
      <c r="DP192" s="76"/>
      <c r="DQ192" s="76"/>
      <c r="DR192" s="76"/>
      <c r="DS192" s="76"/>
      <c r="DT192" s="76"/>
      <c r="DU192" s="76"/>
      <c r="DV192" s="76"/>
      <c r="DW192" s="76"/>
      <c r="DX192" s="76"/>
      <c r="DY192" s="76"/>
      <c r="DZ192" s="76"/>
      <c r="EA192" s="76"/>
      <c r="EB192" s="76"/>
      <c r="EC192" s="76"/>
      <c r="ED192" s="76"/>
      <c r="EE192" s="76"/>
      <c r="EF192" s="76"/>
      <c r="EG192" s="76"/>
      <c r="EH192" s="76"/>
      <c r="EI192" s="76"/>
      <c r="EJ192" s="76"/>
      <c r="EK192" s="76"/>
      <c r="EL192" s="76"/>
      <c r="EM192" s="76"/>
      <c r="EN192" s="76"/>
      <c r="EO192" s="76"/>
      <c r="EP192" s="76"/>
      <c r="EQ192" s="76"/>
      <c r="ER192" s="76"/>
      <c r="ES192" s="76"/>
      <c r="ET192" s="76"/>
      <c r="EU192" s="76"/>
      <c r="EV192" s="76"/>
      <c r="EW192" s="76"/>
      <c r="EX192" s="76"/>
      <c r="EY192" s="76"/>
      <c r="EZ192" s="76"/>
      <c r="FA192" s="76"/>
      <c r="FB192" s="76"/>
      <c r="FC192" s="76"/>
      <c r="FD192" s="76"/>
      <c r="FE192" s="76"/>
      <c r="FF192" s="76"/>
      <c r="FG192" s="76"/>
      <c r="FH192" s="76"/>
      <c r="FI192" s="76"/>
      <c r="FJ192" s="76"/>
      <c r="FK192" s="76"/>
      <c r="FL192" s="76"/>
      <c r="FM192" s="76"/>
      <c r="FN192" s="76"/>
      <c r="FO192" s="76"/>
      <c r="FP192" s="76"/>
      <c r="FQ192" s="76"/>
      <c r="FR192" s="76"/>
      <c r="FS192" s="76"/>
      <c r="FT192" s="76"/>
      <c r="FU192" s="76"/>
      <c r="FV192" s="76"/>
      <c r="FW192" s="76"/>
      <c r="FX192" s="76"/>
      <c r="FY192" s="76"/>
      <c r="FZ192" s="76"/>
      <c r="GA192" s="76"/>
      <c r="GB192" s="76"/>
      <c r="GC192" s="76"/>
      <c r="GD192" s="76"/>
      <c r="GE192" s="76"/>
      <c r="GF192" s="76"/>
      <c r="GG192" s="76"/>
      <c r="GH192" s="76"/>
      <c r="GI192" s="76"/>
      <c r="GJ192" s="76"/>
      <c r="GK192" s="76"/>
      <c r="GL192" s="76"/>
      <c r="GM192" s="76"/>
      <c r="GN192" s="76"/>
      <c r="GO192" s="76"/>
      <c r="GP192" s="76"/>
      <c r="GQ192" s="76"/>
      <c r="GR192" s="76"/>
      <c r="GS192" s="76"/>
      <c r="GT192" s="76"/>
      <c r="GU192" s="76"/>
      <c r="GV192" s="76"/>
      <c r="GW192" s="76"/>
      <c r="GX192" s="76"/>
      <c r="GY192" s="76"/>
      <c r="GZ192" s="76"/>
      <c r="HA192" s="76"/>
      <c r="HB192" s="76"/>
      <c r="HC192" s="76"/>
      <c r="HD192" s="76"/>
      <c r="HE192" s="76"/>
      <c r="HF192" s="76"/>
      <c r="HG192" s="76"/>
      <c r="HH192" s="76"/>
      <c r="HI192" s="76"/>
      <c r="HJ192" s="76"/>
      <c r="HK192" s="76"/>
      <c r="HL192" s="76"/>
      <c r="HM192" s="76"/>
      <c r="HN192" s="76"/>
      <c r="HO192" s="76"/>
      <c r="HP192" s="76"/>
      <c r="HQ192" s="76"/>
      <c r="HR192" s="76"/>
      <c r="HS192" s="76"/>
      <c r="HT192" s="76"/>
      <c r="HU192" s="76"/>
      <c r="HV192" s="76"/>
      <c r="HW192" s="76"/>
      <c r="HX192" s="76"/>
      <c r="HY192" s="76"/>
      <c r="HZ192" s="76"/>
      <c r="IA192" s="76"/>
      <c r="IB192" s="76"/>
      <c r="IC192" s="76"/>
      <c r="ID192" s="76"/>
      <c r="IE192" s="76"/>
      <c r="IF192" s="76"/>
      <c r="IG192" s="76"/>
      <c r="IH192" s="76"/>
      <c r="II192" s="76"/>
      <c r="IJ192" s="76"/>
      <c r="IK192" s="76"/>
      <c r="IL192" s="76"/>
      <c r="IM192" s="76"/>
      <c r="IN192" s="76"/>
      <c r="IO192" s="76"/>
      <c r="IP192" s="76"/>
      <c r="IQ192" s="76"/>
      <c r="IR192" s="76"/>
      <c r="IS192" s="76"/>
      <c r="IT192" s="76"/>
      <c r="IU192" s="76"/>
      <c r="IV192" s="76"/>
    </row>
    <row r="193" spans="1:256" s="78" customFormat="1" ht="25.5" customHeight="1" x14ac:dyDescent="0.25">
      <c r="A193" s="71" t="s">
        <v>824</v>
      </c>
      <c r="B193" s="72" t="s">
        <v>622</v>
      </c>
      <c r="C193" s="73">
        <v>607951</v>
      </c>
      <c r="D193" s="73"/>
      <c r="E193" s="74">
        <f>C193+D193</f>
        <v>607951</v>
      </c>
      <c r="F193" s="75"/>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7"/>
      <c r="AV193" s="75"/>
      <c r="AW193" s="76"/>
      <c r="AX193" s="76"/>
      <c r="AY193" s="76"/>
      <c r="AZ193" s="76"/>
      <c r="BA193" s="76"/>
      <c r="BB193" s="76"/>
      <c r="BC193" s="76"/>
      <c r="BD193" s="76"/>
      <c r="BE193" s="76"/>
      <c r="BF193" s="76"/>
      <c r="BG193" s="76"/>
      <c r="BH193" s="76"/>
      <c r="BI193" s="76"/>
      <c r="BJ193" s="76"/>
      <c r="BK193" s="76"/>
      <c r="BL193" s="76"/>
      <c r="BM193" s="76"/>
      <c r="BN193" s="76"/>
      <c r="BO193" s="76"/>
      <c r="BP193" s="76"/>
      <c r="BQ193" s="76"/>
      <c r="BR193" s="76"/>
      <c r="BS193" s="76"/>
      <c r="BT193" s="76"/>
      <c r="BU193" s="76"/>
      <c r="BV193" s="76"/>
      <c r="BW193" s="76"/>
      <c r="BX193" s="76"/>
      <c r="BY193" s="76"/>
      <c r="BZ193" s="76"/>
      <c r="CA193" s="76"/>
      <c r="CB193" s="76"/>
      <c r="CC193" s="76"/>
      <c r="CD193" s="76"/>
      <c r="CE193" s="76"/>
      <c r="CF193" s="76"/>
      <c r="CG193" s="76"/>
      <c r="CH193" s="76"/>
      <c r="CI193" s="76"/>
      <c r="CJ193" s="76"/>
      <c r="CK193" s="76"/>
      <c r="CL193" s="76"/>
      <c r="CM193" s="76"/>
      <c r="CN193" s="76"/>
      <c r="CO193" s="76"/>
      <c r="CP193" s="76"/>
      <c r="CQ193" s="76"/>
      <c r="CR193" s="76"/>
      <c r="CS193" s="76"/>
      <c r="CT193" s="76"/>
      <c r="CU193" s="76"/>
      <c r="CV193" s="76"/>
      <c r="CW193" s="76"/>
      <c r="CX193" s="76"/>
      <c r="CY193" s="76"/>
      <c r="CZ193" s="76"/>
      <c r="DA193" s="76"/>
      <c r="DB193" s="76"/>
      <c r="DC193" s="76"/>
      <c r="DD193" s="76"/>
      <c r="DE193" s="76"/>
      <c r="DF193" s="76"/>
      <c r="DG193" s="76"/>
      <c r="DH193" s="76"/>
      <c r="DI193" s="76"/>
      <c r="DJ193" s="76"/>
      <c r="DK193" s="76"/>
      <c r="DL193" s="76"/>
      <c r="DM193" s="76"/>
      <c r="DN193" s="76"/>
      <c r="DO193" s="76"/>
      <c r="DP193" s="76"/>
      <c r="DQ193" s="76"/>
      <c r="DR193" s="76"/>
      <c r="DS193" s="76"/>
      <c r="DT193" s="76"/>
      <c r="DU193" s="76"/>
      <c r="DV193" s="76"/>
      <c r="DW193" s="76"/>
      <c r="DX193" s="76"/>
      <c r="DY193" s="76"/>
      <c r="DZ193" s="76"/>
      <c r="EA193" s="76"/>
      <c r="EB193" s="76"/>
      <c r="EC193" s="76"/>
      <c r="ED193" s="76"/>
      <c r="EE193" s="76"/>
      <c r="EF193" s="76"/>
      <c r="EG193" s="76"/>
      <c r="EH193" s="76"/>
      <c r="EI193" s="76"/>
      <c r="EJ193" s="76"/>
      <c r="EK193" s="76"/>
      <c r="EL193" s="76"/>
      <c r="EM193" s="76"/>
      <c r="EN193" s="76"/>
      <c r="EO193" s="76"/>
      <c r="EP193" s="76"/>
      <c r="EQ193" s="76"/>
      <c r="ER193" s="76"/>
      <c r="ES193" s="76"/>
      <c r="ET193" s="76"/>
      <c r="EU193" s="76"/>
      <c r="EV193" s="76"/>
      <c r="EW193" s="76"/>
      <c r="EX193" s="76"/>
      <c r="EY193" s="76"/>
      <c r="EZ193" s="76"/>
      <c r="FA193" s="76"/>
      <c r="FB193" s="76"/>
      <c r="FC193" s="76"/>
      <c r="FD193" s="76"/>
      <c r="FE193" s="76"/>
      <c r="FF193" s="76"/>
      <c r="FG193" s="76"/>
      <c r="FH193" s="76"/>
      <c r="FI193" s="76"/>
      <c r="FJ193" s="76"/>
      <c r="FK193" s="76"/>
      <c r="FL193" s="76"/>
      <c r="FM193" s="76"/>
      <c r="FN193" s="76"/>
      <c r="FO193" s="76"/>
      <c r="FP193" s="76"/>
      <c r="FQ193" s="76"/>
      <c r="FR193" s="76"/>
      <c r="FS193" s="76"/>
      <c r="FT193" s="76"/>
      <c r="FU193" s="76"/>
      <c r="FV193" s="76"/>
      <c r="FW193" s="76"/>
      <c r="FX193" s="76"/>
      <c r="FY193" s="76"/>
      <c r="FZ193" s="76"/>
      <c r="GA193" s="76"/>
      <c r="GB193" s="76"/>
      <c r="GC193" s="76"/>
      <c r="GD193" s="76"/>
      <c r="GE193" s="76"/>
      <c r="GF193" s="76"/>
      <c r="GG193" s="76"/>
      <c r="GH193" s="76"/>
      <c r="GI193" s="76"/>
      <c r="GJ193" s="76"/>
      <c r="GK193" s="76"/>
      <c r="GL193" s="76"/>
      <c r="GM193" s="76"/>
      <c r="GN193" s="76"/>
      <c r="GO193" s="76"/>
      <c r="GP193" s="76"/>
      <c r="GQ193" s="76"/>
      <c r="GR193" s="76"/>
      <c r="GS193" s="76"/>
      <c r="GT193" s="76"/>
      <c r="GU193" s="76"/>
      <c r="GV193" s="76"/>
      <c r="GW193" s="76"/>
      <c r="GX193" s="76"/>
      <c r="GY193" s="76"/>
      <c r="GZ193" s="76"/>
      <c r="HA193" s="76"/>
      <c r="HB193" s="76"/>
      <c r="HC193" s="76"/>
      <c r="HD193" s="76"/>
      <c r="HE193" s="76"/>
      <c r="HF193" s="76"/>
      <c r="HG193" s="76"/>
      <c r="HH193" s="76"/>
      <c r="HI193" s="76"/>
      <c r="HJ193" s="76"/>
      <c r="HK193" s="76"/>
      <c r="HL193" s="76"/>
      <c r="HM193" s="76"/>
      <c r="HN193" s="76"/>
      <c r="HO193" s="76"/>
      <c r="HP193" s="76"/>
      <c r="HQ193" s="76"/>
      <c r="HR193" s="76"/>
      <c r="HS193" s="76"/>
      <c r="HT193" s="76"/>
      <c r="HU193" s="76"/>
      <c r="HV193" s="76"/>
      <c r="HW193" s="76"/>
      <c r="HX193" s="76"/>
      <c r="HY193" s="76"/>
      <c r="HZ193" s="76"/>
      <c r="IA193" s="76"/>
      <c r="IB193" s="76"/>
      <c r="IC193" s="76"/>
      <c r="ID193" s="76"/>
      <c r="IE193" s="76"/>
      <c r="IF193" s="76"/>
      <c r="IG193" s="76"/>
      <c r="IH193" s="76"/>
      <c r="II193" s="76"/>
      <c r="IJ193" s="76"/>
      <c r="IK193" s="76"/>
      <c r="IL193" s="76"/>
      <c r="IM193" s="76"/>
      <c r="IN193" s="76"/>
      <c r="IO193" s="76"/>
      <c r="IP193" s="76"/>
      <c r="IQ193" s="76"/>
      <c r="IR193" s="76"/>
      <c r="IS193" s="76"/>
      <c r="IT193" s="76"/>
      <c r="IU193" s="76"/>
      <c r="IV193" s="76"/>
    </row>
    <row r="194" spans="1:256" s="78" customFormat="1" ht="25.5" customHeight="1" x14ac:dyDescent="0.25">
      <c r="A194" s="60" t="s">
        <v>825</v>
      </c>
      <c r="B194" s="84" t="s">
        <v>826</v>
      </c>
      <c r="C194" s="69">
        <v>0</v>
      </c>
      <c r="D194" s="69">
        <f>SUM(D195:D198)</f>
        <v>0</v>
      </c>
      <c r="E194" s="70">
        <f>+D194+C194</f>
        <v>0</v>
      </c>
      <c r="F194" s="75"/>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7"/>
      <c r="AV194" s="75"/>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6"/>
      <c r="CB194" s="76"/>
      <c r="CC194" s="76"/>
      <c r="CD194" s="76"/>
      <c r="CE194" s="76"/>
      <c r="CF194" s="76"/>
      <c r="CG194" s="76"/>
      <c r="CH194" s="76"/>
      <c r="CI194" s="76"/>
      <c r="CJ194" s="76"/>
      <c r="CK194" s="76"/>
      <c r="CL194" s="76"/>
      <c r="CM194" s="76"/>
      <c r="CN194" s="76"/>
      <c r="CO194" s="76"/>
      <c r="CP194" s="76"/>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c r="DO194" s="76"/>
      <c r="DP194" s="76"/>
      <c r="DQ194" s="76"/>
      <c r="DR194" s="76"/>
      <c r="DS194" s="76"/>
      <c r="DT194" s="76"/>
      <c r="DU194" s="76"/>
      <c r="DV194" s="76"/>
      <c r="DW194" s="76"/>
      <c r="DX194" s="76"/>
      <c r="DY194" s="76"/>
      <c r="DZ194" s="76"/>
      <c r="EA194" s="76"/>
      <c r="EB194" s="76"/>
      <c r="EC194" s="76"/>
      <c r="ED194" s="76"/>
      <c r="EE194" s="76"/>
      <c r="EF194" s="76"/>
      <c r="EG194" s="76"/>
      <c r="EH194" s="76"/>
      <c r="EI194" s="76"/>
      <c r="EJ194" s="76"/>
      <c r="EK194" s="76"/>
      <c r="EL194" s="76"/>
      <c r="EM194" s="76"/>
      <c r="EN194" s="76"/>
      <c r="EO194" s="76"/>
      <c r="EP194" s="76"/>
      <c r="EQ194" s="76"/>
      <c r="ER194" s="76"/>
      <c r="ES194" s="76"/>
      <c r="ET194" s="76"/>
      <c r="EU194" s="76"/>
      <c r="EV194" s="76"/>
      <c r="EW194" s="76"/>
      <c r="EX194" s="76"/>
      <c r="EY194" s="76"/>
      <c r="EZ194" s="76"/>
      <c r="FA194" s="76"/>
      <c r="FB194" s="76"/>
      <c r="FC194" s="76"/>
      <c r="FD194" s="76"/>
      <c r="FE194" s="76"/>
      <c r="FF194" s="76"/>
      <c r="FG194" s="76"/>
      <c r="FH194" s="76"/>
      <c r="FI194" s="76"/>
      <c r="FJ194" s="76"/>
      <c r="FK194" s="76"/>
      <c r="FL194" s="76"/>
      <c r="FM194" s="76"/>
      <c r="FN194" s="76"/>
      <c r="FO194" s="76"/>
      <c r="FP194" s="76"/>
      <c r="FQ194" s="76"/>
      <c r="FR194" s="76"/>
      <c r="FS194" s="76"/>
      <c r="FT194" s="76"/>
      <c r="FU194" s="76"/>
      <c r="FV194" s="76"/>
      <c r="FW194" s="76"/>
      <c r="FX194" s="76"/>
      <c r="FY194" s="76"/>
      <c r="FZ194" s="76"/>
      <c r="GA194" s="76"/>
      <c r="GB194" s="76"/>
      <c r="GC194" s="76"/>
      <c r="GD194" s="76"/>
      <c r="GE194" s="76"/>
      <c r="GF194" s="76"/>
      <c r="GG194" s="76"/>
      <c r="GH194" s="76"/>
      <c r="GI194" s="76"/>
      <c r="GJ194" s="76"/>
      <c r="GK194" s="76"/>
      <c r="GL194" s="76"/>
      <c r="GM194" s="76"/>
      <c r="GN194" s="76"/>
      <c r="GO194" s="76"/>
      <c r="GP194" s="76"/>
      <c r="GQ194" s="76"/>
      <c r="GR194" s="76"/>
      <c r="GS194" s="76"/>
      <c r="GT194" s="76"/>
      <c r="GU194" s="76"/>
      <c r="GV194" s="76"/>
      <c r="GW194" s="76"/>
      <c r="GX194" s="76"/>
      <c r="GY194" s="76"/>
      <c r="GZ194" s="76"/>
      <c r="HA194" s="76"/>
      <c r="HB194" s="76"/>
      <c r="HC194" s="76"/>
      <c r="HD194" s="76"/>
      <c r="HE194" s="76"/>
      <c r="HF194" s="76"/>
      <c r="HG194" s="76"/>
      <c r="HH194" s="76"/>
      <c r="HI194" s="76"/>
      <c r="HJ194" s="76"/>
      <c r="HK194" s="76"/>
      <c r="HL194" s="76"/>
      <c r="HM194" s="76"/>
      <c r="HN194" s="76"/>
      <c r="HO194" s="76"/>
      <c r="HP194" s="76"/>
      <c r="HQ194" s="76"/>
      <c r="HR194" s="76"/>
      <c r="HS194" s="76"/>
      <c r="HT194" s="76"/>
      <c r="HU194" s="76"/>
      <c r="HV194" s="76"/>
      <c r="HW194" s="76"/>
      <c r="HX194" s="76"/>
      <c r="HY194" s="76"/>
      <c r="HZ194" s="76"/>
      <c r="IA194" s="76"/>
      <c r="IB194" s="76"/>
      <c r="IC194" s="76"/>
      <c r="ID194" s="76"/>
      <c r="IE194" s="76"/>
      <c r="IF194" s="76"/>
      <c r="IG194" s="76"/>
      <c r="IH194" s="76"/>
      <c r="II194" s="76"/>
      <c r="IJ194" s="76"/>
      <c r="IK194" s="76"/>
      <c r="IL194" s="76"/>
      <c r="IM194" s="76"/>
      <c r="IN194" s="76"/>
      <c r="IO194" s="76"/>
      <c r="IP194" s="76"/>
      <c r="IQ194" s="76"/>
      <c r="IR194" s="76"/>
      <c r="IS194" s="76"/>
      <c r="IT194" s="76"/>
      <c r="IU194" s="76"/>
      <c r="IV194" s="76"/>
    </row>
    <row r="195" spans="1:256" s="78" customFormat="1" ht="25.5" customHeight="1" x14ac:dyDescent="0.25">
      <c r="A195" s="71" t="s">
        <v>827</v>
      </c>
      <c r="B195" s="72" t="s">
        <v>604</v>
      </c>
      <c r="C195" s="109">
        <v>0</v>
      </c>
      <c r="D195" s="109"/>
      <c r="E195" s="74">
        <f>C195+D195</f>
        <v>0</v>
      </c>
      <c r="F195" s="75"/>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7"/>
      <c r="AV195" s="75"/>
      <c r="AW195" s="76"/>
      <c r="AX195" s="76"/>
      <c r="AY195" s="76"/>
      <c r="AZ195" s="76"/>
      <c r="BA195" s="76"/>
      <c r="BB195" s="76"/>
      <c r="BC195" s="76"/>
      <c r="BD195" s="76"/>
      <c r="BE195" s="76"/>
      <c r="BF195" s="76"/>
      <c r="BG195" s="76"/>
      <c r="BH195" s="76"/>
      <c r="BI195" s="76"/>
      <c r="BJ195" s="76"/>
      <c r="BK195" s="76"/>
      <c r="BL195" s="76"/>
      <c r="BM195" s="76"/>
      <c r="BN195" s="76"/>
      <c r="BO195" s="76"/>
      <c r="BP195" s="76"/>
      <c r="BQ195" s="76"/>
      <c r="BR195" s="76"/>
      <c r="BS195" s="76"/>
      <c r="BT195" s="76"/>
      <c r="BU195" s="76"/>
      <c r="BV195" s="76"/>
      <c r="BW195" s="76"/>
      <c r="BX195" s="76"/>
      <c r="BY195" s="76"/>
      <c r="BZ195" s="76"/>
      <c r="CA195" s="76"/>
      <c r="CB195" s="76"/>
      <c r="CC195" s="76"/>
      <c r="CD195" s="76"/>
      <c r="CE195" s="76"/>
      <c r="CF195" s="76"/>
      <c r="CG195" s="76"/>
      <c r="CH195" s="76"/>
      <c r="CI195" s="76"/>
      <c r="CJ195" s="76"/>
      <c r="CK195" s="76"/>
      <c r="CL195" s="76"/>
      <c r="CM195" s="76"/>
      <c r="CN195" s="76"/>
      <c r="CO195" s="76"/>
      <c r="CP195" s="76"/>
      <c r="CQ195" s="76"/>
      <c r="CR195" s="76"/>
      <c r="CS195" s="76"/>
      <c r="CT195" s="76"/>
      <c r="CU195" s="76"/>
      <c r="CV195" s="76"/>
      <c r="CW195" s="76"/>
      <c r="CX195" s="76"/>
      <c r="CY195" s="76"/>
      <c r="CZ195" s="76"/>
      <c r="DA195" s="76"/>
      <c r="DB195" s="76"/>
      <c r="DC195" s="76"/>
      <c r="DD195" s="76"/>
      <c r="DE195" s="76"/>
      <c r="DF195" s="76"/>
      <c r="DG195" s="76"/>
      <c r="DH195" s="76"/>
      <c r="DI195" s="76"/>
      <c r="DJ195" s="76"/>
      <c r="DK195" s="76"/>
      <c r="DL195" s="76"/>
      <c r="DM195" s="76"/>
      <c r="DN195" s="76"/>
      <c r="DO195" s="76"/>
      <c r="DP195" s="76"/>
      <c r="DQ195" s="76"/>
      <c r="DR195" s="76"/>
      <c r="DS195" s="76"/>
      <c r="DT195" s="76"/>
      <c r="DU195" s="76"/>
      <c r="DV195" s="76"/>
      <c r="DW195" s="76"/>
      <c r="DX195" s="76"/>
      <c r="DY195" s="76"/>
      <c r="DZ195" s="76"/>
      <c r="EA195" s="76"/>
      <c r="EB195" s="76"/>
      <c r="EC195" s="76"/>
      <c r="ED195" s="76"/>
      <c r="EE195" s="76"/>
      <c r="EF195" s="76"/>
      <c r="EG195" s="76"/>
      <c r="EH195" s="76"/>
      <c r="EI195" s="76"/>
      <c r="EJ195" s="76"/>
      <c r="EK195" s="76"/>
      <c r="EL195" s="76"/>
      <c r="EM195" s="76"/>
      <c r="EN195" s="76"/>
      <c r="EO195" s="76"/>
      <c r="EP195" s="76"/>
      <c r="EQ195" s="76"/>
      <c r="ER195" s="76"/>
      <c r="ES195" s="76"/>
      <c r="ET195" s="76"/>
      <c r="EU195" s="76"/>
      <c r="EV195" s="76"/>
      <c r="EW195" s="76"/>
      <c r="EX195" s="76"/>
      <c r="EY195" s="76"/>
      <c r="EZ195" s="76"/>
      <c r="FA195" s="76"/>
      <c r="FB195" s="76"/>
      <c r="FC195" s="76"/>
      <c r="FD195" s="76"/>
      <c r="FE195" s="76"/>
      <c r="FF195" s="76"/>
      <c r="FG195" s="76"/>
      <c r="FH195" s="76"/>
      <c r="FI195" s="76"/>
      <c r="FJ195" s="76"/>
      <c r="FK195" s="76"/>
      <c r="FL195" s="76"/>
      <c r="FM195" s="76"/>
      <c r="FN195" s="76"/>
      <c r="FO195" s="76"/>
      <c r="FP195" s="76"/>
      <c r="FQ195" s="76"/>
      <c r="FR195" s="76"/>
      <c r="FS195" s="76"/>
      <c r="FT195" s="76"/>
      <c r="FU195" s="76"/>
      <c r="FV195" s="76"/>
      <c r="FW195" s="76"/>
      <c r="FX195" s="76"/>
      <c r="FY195" s="76"/>
      <c r="FZ195" s="76"/>
      <c r="GA195" s="76"/>
      <c r="GB195" s="76"/>
      <c r="GC195" s="76"/>
      <c r="GD195" s="76"/>
      <c r="GE195" s="76"/>
      <c r="GF195" s="76"/>
      <c r="GG195" s="76"/>
      <c r="GH195" s="76"/>
      <c r="GI195" s="76"/>
      <c r="GJ195" s="76"/>
      <c r="GK195" s="76"/>
      <c r="GL195" s="76"/>
      <c r="GM195" s="76"/>
      <c r="GN195" s="76"/>
      <c r="GO195" s="76"/>
      <c r="GP195" s="76"/>
      <c r="GQ195" s="76"/>
      <c r="GR195" s="76"/>
      <c r="GS195" s="76"/>
      <c r="GT195" s="76"/>
      <c r="GU195" s="76"/>
      <c r="GV195" s="76"/>
      <c r="GW195" s="76"/>
      <c r="GX195" s="76"/>
      <c r="GY195" s="76"/>
      <c r="GZ195" s="76"/>
      <c r="HA195" s="76"/>
      <c r="HB195" s="76"/>
      <c r="HC195" s="76"/>
      <c r="HD195" s="76"/>
      <c r="HE195" s="76"/>
      <c r="HF195" s="76"/>
      <c r="HG195" s="76"/>
      <c r="HH195" s="76"/>
      <c r="HI195" s="76"/>
      <c r="HJ195" s="76"/>
      <c r="HK195" s="76"/>
      <c r="HL195" s="76"/>
      <c r="HM195" s="76"/>
      <c r="HN195" s="76"/>
      <c r="HO195" s="76"/>
      <c r="HP195" s="76"/>
      <c r="HQ195" s="76"/>
      <c r="HR195" s="76"/>
      <c r="HS195" s="76"/>
      <c r="HT195" s="76"/>
      <c r="HU195" s="76"/>
      <c r="HV195" s="76"/>
      <c r="HW195" s="76"/>
      <c r="HX195" s="76"/>
      <c r="HY195" s="76"/>
      <c r="HZ195" s="76"/>
      <c r="IA195" s="76"/>
      <c r="IB195" s="76"/>
      <c r="IC195" s="76"/>
      <c r="ID195" s="76"/>
      <c r="IE195" s="76"/>
      <c r="IF195" s="76"/>
      <c r="IG195" s="76"/>
      <c r="IH195" s="76"/>
      <c r="II195" s="76"/>
      <c r="IJ195" s="76"/>
      <c r="IK195" s="76"/>
      <c r="IL195" s="76"/>
      <c r="IM195" s="76"/>
      <c r="IN195" s="76"/>
      <c r="IO195" s="76"/>
      <c r="IP195" s="76"/>
      <c r="IQ195" s="76"/>
      <c r="IR195" s="76"/>
      <c r="IS195" s="76"/>
      <c r="IT195" s="76"/>
      <c r="IU195" s="76"/>
      <c r="IV195" s="76"/>
    </row>
    <row r="196" spans="1:256" s="78" customFormat="1" ht="25.5" customHeight="1" x14ac:dyDescent="0.25">
      <c r="A196" s="71" t="s">
        <v>828</v>
      </c>
      <c r="B196" s="72" t="s">
        <v>606</v>
      </c>
      <c r="C196" s="109">
        <v>0</v>
      </c>
      <c r="D196" s="109"/>
      <c r="E196" s="74">
        <f>C196+D196</f>
        <v>0</v>
      </c>
      <c r="F196" s="75"/>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7"/>
      <c r="AV196" s="75"/>
      <c r="AW196" s="76"/>
      <c r="AX196" s="76"/>
      <c r="AY196" s="76"/>
      <c r="AZ196" s="76"/>
      <c r="BA196" s="76"/>
      <c r="BB196" s="76"/>
      <c r="BC196" s="76"/>
      <c r="BD196" s="76"/>
      <c r="BE196" s="76"/>
      <c r="BF196" s="76"/>
      <c r="BG196" s="76"/>
      <c r="BH196" s="76"/>
      <c r="BI196" s="76"/>
      <c r="BJ196" s="76"/>
      <c r="BK196" s="76"/>
      <c r="BL196" s="76"/>
      <c r="BM196" s="76"/>
      <c r="BN196" s="76"/>
      <c r="BO196" s="76"/>
      <c r="BP196" s="76"/>
      <c r="BQ196" s="76"/>
      <c r="BR196" s="76"/>
      <c r="BS196" s="76"/>
      <c r="BT196" s="76"/>
      <c r="BU196" s="76"/>
      <c r="BV196" s="76"/>
      <c r="BW196" s="76"/>
      <c r="BX196" s="76"/>
      <c r="BY196" s="76"/>
      <c r="BZ196" s="76"/>
      <c r="CA196" s="76"/>
      <c r="CB196" s="76"/>
      <c r="CC196" s="76"/>
      <c r="CD196" s="76"/>
      <c r="CE196" s="76"/>
      <c r="CF196" s="76"/>
      <c r="CG196" s="76"/>
      <c r="CH196" s="76"/>
      <c r="CI196" s="76"/>
      <c r="CJ196" s="76"/>
      <c r="CK196" s="76"/>
      <c r="CL196" s="76"/>
      <c r="CM196" s="76"/>
      <c r="CN196" s="76"/>
      <c r="CO196" s="76"/>
      <c r="CP196" s="76"/>
      <c r="CQ196" s="76"/>
      <c r="CR196" s="76"/>
      <c r="CS196" s="76"/>
      <c r="CT196" s="76"/>
      <c r="CU196" s="76"/>
      <c r="CV196" s="76"/>
      <c r="CW196" s="76"/>
      <c r="CX196" s="76"/>
      <c r="CY196" s="76"/>
      <c r="CZ196" s="76"/>
      <c r="DA196" s="76"/>
      <c r="DB196" s="76"/>
      <c r="DC196" s="76"/>
      <c r="DD196" s="76"/>
      <c r="DE196" s="76"/>
      <c r="DF196" s="76"/>
      <c r="DG196" s="76"/>
      <c r="DH196" s="76"/>
      <c r="DI196" s="76"/>
      <c r="DJ196" s="76"/>
      <c r="DK196" s="76"/>
      <c r="DL196" s="76"/>
      <c r="DM196" s="76"/>
      <c r="DN196" s="76"/>
      <c r="DO196" s="76"/>
      <c r="DP196" s="76"/>
      <c r="DQ196" s="76"/>
      <c r="DR196" s="76"/>
      <c r="DS196" s="76"/>
      <c r="DT196" s="76"/>
      <c r="DU196" s="76"/>
      <c r="DV196" s="76"/>
      <c r="DW196" s="76"/>
      <c r="DX196" s="76"/>
      <c r="DY196" s="76"/>
      <c r="DZ196" s="76"/>
      <c r="EA196" s="76"/>
      <c r="EB196" s="76"/>
      <c r="EC196" s="76"/>
      <c r="ED196" s="76"/>
      <c r="EE196" s="76"/>
      <c r="EF196" s="76"/>
      <c r="EG196" s="76"/>
      <c r="EH196" s="76"/>
      <c r="EI196" s="76"/>
      <c r="EJ196" s="76"/>
      <c r="EK196" s="76"/>
      <c r="EL196" s="76"/>
      <c r="EM196" s="76"/>
      <c r="EN196" s="76"/>
      <c r="EO196" s="76"/>
      <c r="EP196" s="76"/>
      <c r="EQ196" s="76"/>
      <c r="ER196" s="76"/>
      <c r="ES196" s="76"/>
      <c r="ET196" s="76"/>
      <c r="EU196" s="76"/>
      <c r="EV196" s="76"/>
      <c r="EW196" s="76"/>
      <c r="EX196" s="76"/>
      <c r="EY196" s="76"/>
      <c r="EZ196" s="76"/>
      <c r="FA196" s="76"/>
      <c r="FB196" s="76"/>
      <c r="FC196" s="76"/>
      <c r="FD196" s="76"/>
      <c r="FE196" s="76"/>
      <c r="FF196" s="76"/>
      <c r="FG196" s="76"/>
      <c r="FH196" s="76"/>
      <c r="FI196" s="76"/>
      <c r="FJ196" s="76"/>
      <c r="FK196" s="76"/>
      <c r="FL196" s="76"/>
      <c r="FM196" s="76"/>
      <c r="FN196" s="76"/>
      <c r="FO196" s="76"/>
      <c r="FP196" s="76"/>
      <c r="FQ196" s="76"/>
      <c r="FR196" s="76"/>
      <c r="FS196" s="76"/>
      <c r="FT196" s="76"/>
      <c r="FU196" s="76"/>
      <c r="FV196" s="76"/>
      <c r="FW196" s="76"/>
      <c r="FX196" s="76"/>
      <c r="FY196" s="76"/>
      <c r="FZ196" s="76"/>
      <c r="GA196" s="76"/>
      <c r="GB196" s="76"/>
      <c r="GC196" s="76"/>
      <c r="GD196" s="76"/>
      <c r="GE196" s="76"/>
      <c r="GF196" s="76"/>
      <c r="GG196" s="76"/>
      <c r="GH196" s="76"/>
      <c r="GI196" s="76"/>
      <c r="GJ196" s="76"/>
      <c r="GK196" s="76"/>
      <c r="GL196" s="76"/>
      <c r="GM196" s="76"/>
      <c r="GN196" s="76"/>
      <c r="GO196" s="76"/>
      <c r="GP196" s="76"/>
      <c r="GQ196" s="76"/>
      <c r="GR196" s="76"/>
      <c r="GS196" s="76"/>
      <c r="GT196" s="76"/>
      <c r="GU196" s="76"/>
      <c r="GV196" s="76"/>
      <c r="GW196" s="76"/>
      <c r="GX196" s="76"/>
      <c r="GY196" s="76"/>
      <c r="GZ196" s="76"/>
      <c r="HA196" s="76"/>
      <c r="HB196" s="76"/>
      <c r="HC196" s="76"/>
      <c r="HD196" s="76"/>
      <c r="HE196" s="76"/>
      <c r="HF196" s="76"/>
      <c r="HG196" s="76"/>
      <c r="HH196" s="76"/>
      <c r="HI196" s="76"/>
      <c r="HJ196" s="76"/>
      <c r="HK196" s="76"/>
      <c r="HL196" s="76"/>
      <c r="HM196" s="76"/>
      <c r="HN196" s="76"/>
      <c r="HO196" s="76"/>
      <c r="HP196" s="76"/>
      <c r="HQ196" s="76"/>
      <c r="HR196" s="76"/>
      <c r="HS196" s="76"/>
      <c r="HT196" s="76"/>
      <c r="HU196" s="76"/>
      <c r="HV196" s="76"/>
      <c r="HW196" s="76"/>
      <c r="HX196" s="76"/>
      <c r="HY196" s="76"/>
      <c r="HZ196" s="76"/>
      <c r="IA196" s="76"/>
      <c r="IB196" s="76"/>
      <c r="IC196" s="76"/>
      <c r="ID196" s="76"/>
      <c r="IE196" s="76"/>
      <c r="IF196" s="76"/>
      <c r="IG196" s="76"/>
      <c r="IH196" s="76"/>
      <c r="II196" s="76"/>
      <c r="IJ196" s="76"/>
      <c r="IK196" s="76"/>
      <c r="IL196" s="76"/>
      <c r="IM196" s="76"/>
      <c r="IN196" s="76"/>
      <c r="IO196" s="76"/>
      <c r="IP196" s="76"/>
      <c r="IQ196" s="76"/>
      <c r="IR196" s="76"/>
      <c r="IS196" s="76"/>
      <c r="IT196" s="76"/>
      <c r="IU196" s="76"/>
      <c r="IV196" s="76"/>
    </row>
    <row r="197" spans="1:256" s="78" customFormat="1" ht="25.5" customHeight="1" x14ac:dyDescent="0.25">
      <c r="A197" s="71" t="s">
        <v>829</v>
      </c>
      <c r="B197" s="72" t="s">
        <v>608</v>
      </c>
      <c r="C197" s="109">
        <v>0</v>
      </c>
      <c r="D197" s="109"/>
      <c r="E197" s="74">
        <f>C197+D197</f>
        <v>0</v>
      </c>
      <c r="F197" s="75"/>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7"/>
      <c r="AV197" s="75"/>
      <c r="AW197" s="76"/>
      <c r="AX197" s="76"/>
      <c r="AY197" s="76"/>
      <c r="AZ197" s="76"/>
      <c r="BA197" s="76"/>
      <c r="BB197" s="76"/>
      <c r="BC197" s="76"/>
      <c r="BD197" s="76"/>
      <c r="BE197" s="76"/>
      <c r="BF197" s="76"/>
      <c r="BG197" s="76"/>
      <c r="BH197" s="76"/>
      <c r="BI197" s="76"/>
      <c r="BJ197" s="76"/>
      <c r="BK197" s="76"/>
      <c r="BL197" s="76"/>
      <c r="BM197" s="76"/>
      <c r="BN197" s="76"/>
      <c r="BO197" s="76"/>
      <c r="BP197" s="76"/>
      <c r="BQ197" s="76"/>
      <c r="BR197" s="76"/>
      <c r="BS197" s="76"/>
      <c r="BT197" s="76"/>
      <c r="BU197" s="76"/>
      <c r="BV197" s="76"/>
      <c r="BW197" s="76"/>
      <c r="BX197" s="76"/>
      <c r="BY197" s="76"/>
      <c r="BZ197" s="76"/>
      <c r="CA197" s="76"/>
      <c r="CB197" s="76"/>
      <c r="CC197" s="76"/>
      <c r="CD197" s="76"/>
      <c r="CE197" s="76"/>
      <c r="CF197" s="76"/>
      <c r="CG197" s="76"/>
      <c r="CH197" s="76"/>
      <c r="CI197" s="76"/>
      <c r="CJ197" s="76"/>
      <c r="CK197" s="76"/>
      <c r="CL197" s="76"/>
      <c r="CM197" s="76"/>
      <c r="CN197" s="76"/>
      <c r="CO197" s="76"/>
      <c r="CP197" s="76"/>
      <c r="CQ197" s="76"/>
      <c r="CR197" s="76"/>
      <c r="CS197" s="76"/>
      <c r="CT197" s="76"/>
      <c r="CU197" s="76"/>
      <c r="CV197" s="76"/>
      <c r="CW197" s="76"/>
      <c r="CX197" s="76"/>
      <c r="CY197" s="76"/>
      <c r="CZ197" s="76"/>
      <c r="DA197" s="76"/>
      <c r="DB197" s="76"/>
      <c r="DC197" s="76"/>
      <c r="DD197" s="76"/>
      <c r="DE197" s="76"/>
      <c r="DF197" s="76"/>
      <c r="DG197" s="76"/>
      <c r="DH197" s="76"/>
      <c r="DI197" s="76"/>
      <c r="DJ197" s="76"/>
      <c r="DK197" s="76"/>
      <c r="DL197" s="76"/>
      <c r="DM197" s="76"/>
      <c r="DN197" s="76"/>
      <c r="DO197" s="76"/>
      <c r="DP197" s="76"/>
      <c r="DQ197" s="76"/>
      <c r="DR197" s="76"/>
      <c r="DS197" s="76"/>
      <c r="DT197" s="76"/>
      <c r="DU197" s="76"/>
      <c r="DV197" s="76"/>
      <c r="DW197" s="76"/>
      <c r="DX197" s="76"/>
      <c r="DY197" s="76"/>
      <c r="DZ197" s="76"/>
      <c r="EA197" s="76"/>
      <c r="EB197" s="76"/>
      <c r="EC197" s="76"/>
      <c r="ED197" s="76"/>
      <c r="EE197" s="76"/>
      <c r="EF197" s="76"/>
      <c r="EG197" s="76"/>
      <c r="EH197" s="76"/>
      <c r="EI197" s="76"/>
      <c r="EJ197" s="76"/>
      <c r="EK197" s="76"/>
      <c r="EL197" s="76"/>
      <c r="EM197" s="76"/>
      <c r="EN197" s="76"/>
      <c r="EO197" s="76"/>
      <c r="EP197" s="76"/>
      <c r="EQ197" s="76"/>
      <c r="ER197" s="76"/>
      <c r="ES197" s="76"/>
      <c r="ET197" s="76"/>
      <c r="EU197" s="76"/>
      <c r="EV197" s="76"/>
      <c r="EW197" s="76"/>
      <c r="EX197" s="76"/>
      <c r="EY197" s="76"/>
      <c r="EZ197" s="76"/>
      <c r="FA197" s="76"/>
      <c r="FB197" s="76"/>
      <c r="FC197" s="76"/>
      <c r="FD197" s="76"/>
      <c r="FE197" s="76"/>
      <c r="FF197" s="76"/>
      <c r="FG197" s="76"/>
      <c r="FH197" s="76"/>
      <c r="FI197" s="76"/>
      <c r="FJ197" s="76"/>
      <c r="FK197" s="76"/>
      <c r="FL197" s="76"/>
      <c r="FM197" s="76"/>
      <c r="FN197" s="76"/>
      <c r="FO197" s="76"/>
      <c r="FP197" s="76"/>
      <c r="FQ197" s="76"/>
      <c r="FR197" s="76"/>
      <c r="FS197" s="76"/>
      <c r="FT197" s="76"/>
      <c r="FU197" s="76"/>
      <c r="FV197" s="76"/>
      <c r="FW197" s="76"/>
      <c r="FX197" s="76"/>
      <c r="FY197" s="76"/>
      <c r="FZ197" s="76"/>
      <c r="GA197" s="76"/>
      <c r="GB197" s="76"/>
      <c r="GC197" s="76"/>
      <c r="GD197" s="76"/>
      <c r="GE197" s="76"/>
      <c r="GF197" s="76"/>
      <c r="GG197" s="76"/>
      <c r="GH197" s="76"/>
      <c r="GI197" s="76"/>
      <c r="GJ197" s="76"/>
      <c r="GK197" s="76"/>
      <c r="GL197" s="76"/>
      <c r="GM197" s="76"/>
      <c r="GN197" s="76"/>
      <c r="GO197" s="76"/>
      <c r="GP197" s="76"/>
      <c r="GQ197" s="76"/>
      <c r="GR197" s="76"/>
      <c r="GS197" s="76"/>
      <c r="GT197" s="76"/>
      <c r="GU197" s="76"/>
      <c r="GV197" s="76"/>
      <c r="GW197" s="76"/>
      <c r="GX197" s="76"/>
      <c r="GY197" s="76"/>
      <c r="GZ197" s="76"/>
      <c r="HA197" s="76"/>
      <c r="HB197" s="76"/>
      <c r="HC197" s="76"/>
      <c r="HD197" s="76"/>
      <c r="HE197" s="76"/>
      <c r="HF197" s="76"/>
      <c r="HG197" s="76"/>
      <c r="HH197" s="76"/>
      <c r="HI197" s="76"/>
      <c r="HJ197" s="76"/>
      <c r="HK197" s="76"/>
      <c r="HL197" s="76"/>
      <c r="HM197" s="76"/>
      <c r="HN197" s="76"/>
      <c r="HO197" s="76"/>
      <c r="HP197" s="76"/>
      <c r="HQ197" s="76"/>
      <c r="HR197" s="76"/>
      <c r="HS197" s="76"/>
      <c r="HT197" s="76"/>
      <c r="HU197" s="76"/>
      <c r="HV197" s="76"/>
      <c r="HW197" s="76"/>
      <c r="HX197" s="76"/>
      <c r="HY197" s="76"/>
      <c r="HZ197" s="76"/>
      <c r="IA197" s="76"/>
      <c r="IB197" s="76"/>
      <c r="IC197" s="76"/>
      <c r="ID197" s="76"/>
      <c r="IE197" s="76"/>
      <c r="IF197" s="76"/>
      <c r="IG197" s="76"/>
      <c r="IH197" s="76"/>
      <c r="II197" s="76"/>
      <c r="IJ197" s="76"/>
      <c r="IK197" s="76"/>
      <c r="IL197" s="76"/>
      <c r="IM197" s="76"/>
      <c r="IN197" s="76"/>
      <c r="IO197" s="76"/>
      <c r="IP197" s="76"/>
      <c r="IQ197" s="76"/>
      <c r="IR197" s="76"/>
      <c r="IS197" s="76"/>
      <c r="IT197" s="76"/>
      <c r="IU197" s="76"/>
      <c r="IV197" s="76"/>
    </row>
    <row r="198" spans="1:256" s="78" customFormat="1" ht="25.5" customHeight="1" x14ac:dyDescent="0.25">
      <c r="A198" s="71" t="s">
        <v>830</v>
      </c>
      <c r="B198" s="72" t="s">
        <v>610</v>
      </c>
      <c r="C198" s="109">
        <v>0</v>
      </c>
      <c r="D198" s="109"/>
      <c r="E198" s="74">
        <f>C198+D198</f>
        <v>0</v>
      </c>
      <c r="F198" s="75"/>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7"/>
      <c r="AV198" s="75"/>
      <c r="AW198" s="76"/>
      <c r="AX198" s="76"/>
      <c r="AY198" s="76"/>
      <c r="AZ198" s="76"/>
      <c r="BA198" s="76"/>
      <c r="BB198" s="76"/>
      <c r="BC198" s="76"/>
      <c r="BD198" s="76"/>
      <c r="BE198" s="76"/>
      <c r="BF198" s="76"/>
      <c r="BG198" s="76"/>
      <c r="BH198" s="76"/>
      <c r="BI198" s="76"/>
      <c r="BJ198" s="76"/>
      <c r="BK198" s="76"/>
      <c r="BL198" s="76"/>
      <c r="BM198" s="76"/>
      <c r="BN198" s="76"/>
      <c r="BO198" s="76"/>
      <c r="BP198" s="76"/>
      <c r="BQ198" s="76"/>
      <c r="BR198" s="76"/>
      <c r="BS198" s="76"/>
      <c r="BT198" s="76"/>
      <c r="BU198" s="76"/>
      <c r="BV198" s="76"/>
      <c r="BW198" s="76"/>
      <c r="BX198" s="76"/>
      <c r="BY198" s="76"/>
      <c r="BZ198" s="76"/>
      <c r="CA198" s="76"/>
      <c r="CB198" s="76"/>
      <c r="CC198" s="76"/>
      <c r="CD198" s="76"/>
      <c r="CE198" s="76"/>
      <c r="CF198" s="76"/>
      <c r="CG198" s="76"/>
      <c r="CH198" s="76"/>
      <c r="CI198" s="76"/>
      <c r="CJ198" s="76"/>
      <c r="CK198" s="76"/>
      <c r="CL198" s="76"/>
      <c r="CM198" s="76"/>
      <c r="CN198" s="76"/>
      <c r="CO198" s="76"/>
      <c r="CP198" s="76"/>
      <c r="CQ198" s="76"/>
      <c r="CR198" s="76"/>
      <c r="CS198" s="76"/>
      <c r="CT198" s="76"/>
      <c r="CU198" s="76"/>
      <c r="CV198" s="76"/>
      <c r="CW198" s="76"/>
      <c r="CX198" s="76"/>
      <c r="CY198" s="76"/>
      <c r="CZ198" s="76"/>
      <c r="DA198" s="76"/>
      <c r="DB198" s="76"/>
      <c r="DC198" s="76"/>
      <c r="DD198" s="76"/>
      <c r="DE198" s="76"/>
      <c r="DF198" s="76"/>
      <c r="DG198" s="76"/>
      <c r="DH198" s="76"/>
      <c r="DI198" s="76"/>
      <c r="DJ198" s="76"/>
      <c r="DK198" s="76"/>
      <c r="DL198" s="76"/>
      <c r="DM198" s="76"/>
      <c r="DN198" s="76"/>
      <c r="DO198" s="76"/>
      <c r="DP198" s="76"/>
      <c r="DQ198" s="76"/>
      <c r="DR198" s="76"/>
      <c r="DS198" s="76"/>
      <c r="DT198" s="76"/>
      <c r="DU198" s="76"/>
      <c r="DV198" s="76"/>
      <c r="DW198" s="76"/>
      <c r="DX198" s="76"/>
      <c r="DY198" s="76"/>
      <c r="DZ198" s="76"/>
      <c r="EA198" s="76"/>
      <c r="EB198" s="76"/>
      <c r="EC198" s="76"/>
      <c r="ED198" s="76"/>
      <c r="EE198" s="76"/>
      <c r="EF198" s="76"/>
      <c r="EG198" s="76"/>
      <c r="EH198" s="76"/>
      <c r="EI198" s="76"/>
      <c r="EJ198" s="76"/>
      <c r="EK198" s="76"/>
      <c r="EL198" s="76"/>
      <c r="EM198" s="76"/>
      <c r="EN198" s="76"/>
      <c r="EO198" s="76"/>
      <c r="EP198" s="76"/>
      <c r="EQ198" s="76"/>
      <c r="ER198" s="76"/>
      <c r="ES198" s="76"/>
      <c r="ET198" s="76"/>
      <c r="EU198" s="76"/>
      <c r="EV198" s="76"/>
      <c r="EW198" s="76"/>
      <c r="EX198" s="76"/>
      <c r="EY198" s="76"/>
      <c r="EZ198" s="76"/>
      <c r="FA198" s="76"/>
      <c r="FB198" s="76"/>
      <c r="FC198" s="76"/>
      <c r="FD198" s="76"/>
      <c r="FE198" s="76"/>
      <c r="FF198" s="76"/>
      <c r="FG198" s="76"/>
      <c r="FH198" s="76"/>
      <c r="FI198" s="76"/>
      <c r="FJ198" s="76"/>
      <c r="FK198" s="76"/>
      <c r="FL198" s="76"/>
      <c r="FM198" s="76"/>
      <c r="FN198" s="76"/>
      <c r="FO198" s="76"/>
      <c r="FP198" s="76"/>
      <c r="FQ198" s="76"/>
      <c r="FR198" s="76"/>
      <c r="FS198" s="76"/>
      <c r="FT198" s="76"/>
      <c r="FU198" s="76"/>
      <c r="FV198" s="76"/>
      <c r="FW198" s="76"/>
      <c r="FX198" s="76"/>
      <c r="FY198" s="76"/>
      <c r="FZ198" s="76"/>
      <c r="GA198" s="76"/>
      <c r="GB198" s="76"/>
      <c r="GC198" s="76"/>
      <c r="GD198" s="76"/>
      <c r="GE198" s="76"/>
      <c r="GF198" s="76"/>
      <c r="GG198" s="76"/>
      <c r="GH198" s="76"/>
      <c r="GI198" s="76"/>
      <c r="GJ198" s="76"/>
      <c r="GK198" s="76"/>
      <c r="GL198" s="76"/>
      <c r="GM198" s="76"/>
      <c r="GN198" s="76"/>
      <c r="GO198" s="76"/>
      <c r="GP198" s="76"/>
      <c r="GQ198" s="76"/>
      <c r="GR198" s="76"/>
      <c r="GS198" s="76"/>
      <c r="GT198" s="76"/>
      <c r="GU198" s="76"/>
      <c r="GV198" s="76"/>
      <c r="GW198" s="76"/>
      <c r="GX198" s="76"/>
      <c r="GY198" s="76"/>
      <c r="GZ198" s="76"/>
      <c r="HA198" s="76"/>
      <c r="HB198" s="76"/>
      <c r="HC198" s="76"/>
      <c r="HD198" s="76"/>
      <c r="HE198" s="76"/>
      <c r="HF198" s="76"/>
      <c r="HG198" s="76"/>
      <c r="HH198" s="76"/>
      <c r="HI198" s="76"/>
      <c r="HJ198" s="76"/>
      <c r="HK198" s="76"/>
      <c r="HL198" s="76"/>
      <c r="HM198" s="76"/>
      <c r="HN198" s="76"/>
      <c r="HO198" s="76"/>
      <c r="HP198" s="76"/>
      <c r="HQ198" s="76"/>
      <c r="HR198" s="76"/>
      <c r="HS198" s="76"/>
      <c r="HT198" s="76"/>
      <c r="HU198" s="76"/>
      <c r="HV198" s="76"/>
      <c r="HW198" s="76"/>
      <c r="HX198" s="76"/>
      <c r="HY198" s="76"/>
      <c r="HZ198" s="76"/>
      <c r="IA198" s="76"/>
      <c r="IB198" s="76"/>
      <c r="IC198" s="76"/>
      <c r="ID198" s="76"/>
      <c r="IE198" s="76"/>
      <c r="IF198" s="76"/>
      <c r="IG198" s="76"/>
      <c r="IH198" s="76"/>
      <c r="II198" s="76"/>
      <c r="IJ198" s="76"/>
      <c r="IK198" s="76"/>
      <c r="IL198" s="76"/>
      <c r="IM198" s="76"/>
      <c r="IN198" s="76"/>
      <c r="IO198" s="76"/>
      <c r="IP198" s="76"/>
      <c r="IQ198" s="76"/>
      <c r="IR198" s="76"/>
      <c r="IS198" s="76"/>
      <c r="IT198" s="76"/>
      <c r="IU198" s="76"/>
      <c r="IV198" s="76"/>
    </row>
    <row r="199" spans="1:256" s="78" customFormat="1" ht="25.5" customHeight="1" x14ac:dyDescent="0.25">
      <c r="A199" s="60" t="s">
        <v>831</v>
      </c>
      <c r="B199" s="84" t="s">
        <v>832</v>
      </c>
      <c r="C199" s="69">
        <f>SUM(C200:C208)</f>
        <v>24929915</v>
      </c>
      <c r="D199" s="69">
        <f>SUM(D200:D208)</f>
        <v>0</v>
      </c>
      <c r="E199" s="70">
        <f>+D199+C199</f>
        <v>24929915</v>
      </c>
      <c r="F199" s="75"/>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7"/>
      <c r="AV199" s="75"/>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c r="CA199" s="76"/>
      <c r="CB199" s="76"/>
      <c r="CC199" s="76"/>
      <c r="CD199" s="76"/>
      <c r="CE199" s="76"/>
      <c r="CF199" s="76"/>
      <c r="CG199" s="76"/>
      <c r="CH199" s="76"/>
      <c r="CI199" s="76"/>
      <c r="CJ199" s="76"/>
      <c r="CK199" s="76"/>
      <c r="CL199" s="76"/>
      <c r="CM199" s="76"/>
      <c r="CN199" s="76"/>
      <c r="CO199" s="76"/>
      <c r="CP199" s="76"/>
      <c r="CQ199" s="76"/>
      <c r="CR199" s="76"/>
      <c r="CS199" s="76"/>
      <c r="CT199" s="76"/>
      <c r="CU199" s="76"/>
      <c r="CV199" s="76"/>
      <c r="CW199" s="76"/>
      <c r="CX199" s="76"/>
      <c r="CY199" s="76"/>
      <c r="CZ199" s="76"/>
      <c r="DA199" s="76"/>
      <c r="DB199" s="76"/>
      <c r="DC199" s="76"/>
      <c r="DD199" s="76"/>
      <c r="DE199" s="76"/>
      <c r="DF199" s="76"/>
      <c r="DG199" s="76"/>
      <c r="DH199" s="76"/>
      <c r="DI199" s="76"/>
      <c r="DJ199" s="76"/>
      <c r="DK199" s="76"/>
      <c r="DL199" s="76"/>
      <c r="DM199" s="76"/>
      <c r="DN199" s="76"/>
      <c r="DO199" s="76"/>
      <c r="DP199" s="76"/>
      <c r="DQ199" s="76"/>
      <c r="DR199" s="76"/>
      <c r="DS199" s="76"/>
      <c r="DT199" s="76"/>
      <c r="DU199" s="76"/>
      <c r="DV199" s="76"/>
      <c r="DW199" s="76"/>
      <c r="DX199" s="76"/>
      <c r="DY199" s="76"/>
      <c r="DZ199" s="76"/>
      <c r="EA199" s="76"/>
      <c r="EB199" s="76"/>
      <c r="EC199" s="76"/>
      <c r="ED199" s="76"/>
      <c r="EE199" s="76"/>
      <c r="EF199" s="76"/>
      <c r="EG199" s="76"/>
      <c r="EH199" s="76"/>
      <c r="EI199" s="76"/>
      <c r="EJ199" s="76"/>
      <c r="EK199" s="76"/>
      <c r="EL199" s="76"/>
      <c r="EM199" s="76"/>
      <c r="EN199" s="76"/>
      <c r="EO199" s="76"/>
      <c r="EP199" s="76"/>
      <c r="EQ199" s="76"/>
      <c r="ER199" s="76"/>
      <c r="ES199" s="76"/>
      <c r="ET199" s="76"/>
      <c r="EU199" s="76"/>
      <c r="EV199" s="76"/>
      <c r="EW199" s="76"/>
      <c r="EX199" s="76"/>
      <c r="EY199" s="76"/>
      <c r="EZ199" s="76"/>
      <c r="FA199" s="76"/>
      <c r="FB199" s="76"/>
      <c r="FC199" s="76"/>
      <c r="FD199" s="76"/>
      <c r="FE199" s="76"/>
      <c r="FF199" s="76"/>
      <c r="FG199" s="76"/>
      <c r="FH199" s="76"/>
      <c r="FI199" s="76"/>
      <c r="FJ199" s="76"/>
      <c r="FK199" s="76"/>
      <c r="FL199" s="76"/>
      <c r="FM199" s="76"/>
      <c r="FN199" s="76"/>
      <c r="FO199" s="76"/>
      <c r="FP199" s="76"/>
      <c r="FQ199" s="76"/>
      <c r="FR199" s="76"/>
      <c r="FS199" s="76"/>
      <c r="FT199" s="76"/>
      <c r="FU199" s="76"/>
      <c r="FV199" s="76"/>
      <c r="FW199" s="76"/>
      <c r="FX199" s="76"/>
      <c r="FY199" s="76"/>
      <c r="FZ199" s="76"/>
      <c r="GA199" s="76"/>
      <c r="GB199" s="76"/>
      <c r="GC199" s="76"/>
      <c r="GD199" s="76"/>
      <c r="GE199" s="76"/>
      <c r="GF199" s="76"/>
      <c r="GG199" s="76"/>
      <c r="GH199" s="76"/>
      <c r="GI199" s="76"/>
      <c r="GJ199" s="76"/>
      <c r="GK199" s="76"/>
      <c r="GL199" s="76"/>
      <c r="GM199" s="76"/>
      <c r="GN199" s="76"/>
      <c r="GO199" s="76"/>
      <c r="GP199" s="76"/>
      <c r="GQ199" s="76"/>
      <c r="GR199" s="76"/>
      <c r="GS199" s="76"/>
      <c r="GT199" s="76"/>
      <c r="GU199" s="76"/>
      <c r="GV199" s="76"/>
      <c r="GW199" s="76"/>
      <c r="GX199" s="76"/>
      <c r="GY199" s="76"/>
      <c r="GZ199" s="76"/>
      <c r="HA199" s="76"/>
      <c r="HB199" s="76"/>
      <c r="HC199" s="76"/>
      <c r="HD199" s="76"/>
      <c r="HE199" s="76"/>
      <c r="HF199" s="76"/>
      <c r="HG199" s="76"/>
      <c r="HH199" s="76"/>
      <c r="HI199" s="76"/>
      <c r="HJ199" s="76"/>
      <c r="HK199" s="76"/>
      <c r="HL199" s="76"/>
      <c r="HM199" s="76"/>
      <c r="HN199" s="76"/>
      <c r="HO199" s="76"/>
      <c r="HP199" s="76"/>
      <c r="HQ199" s="76"/>
      <c r="HR199" s="76"/>
      <c r="HS199" s="76"/>
      <c r="HT199" s="76"/>
      <c r="HU199" s="76"/>
      <c r="HV199" s="76"/>
      <c r="HW199" s="76"/>
      <c r="HX199" s="76"/>
      <c r="HY199" s="76"/>
      <c r="HZ199" s="76"/>
      <c r="IA199" s="76"/>
      <c r="IB199" s="76"/>
      <c r="IC199" s="76"/>
      <c r="ID199" s="76"/>
      <c r="IE199" s="76"/>
      <c r="IF199" s="76"/>
      <c r="IG199" s="76"/>
      <c r="IH199" s="76"/>
      <c r="II199" s="76"/>
      <c r="IJ199" s="76"/>
      <c r="IK199" s="76"/>
      <c r="IL199" s="76"/>
      <c r="IM199" s="76"/>
      <c r="IN199" s="76"/>
      <c r="IO199" s="76"/>
      <c r="IP199" s="76"/>
      <c r="IQ199" s="76"/>
      <c r="IR199" s="76"/>
      <c r="IS199" s="76"/>
      <c r="IT199" s="76"/>
      <c r="IU199" s="76"/>
      <c r="IV199" s="76"/>
    </row>
    <row r="200" spans="1:256" s="78" customFormat="1" ht="25.5" customHeight="1" x14ac:dyDescent="0.25">
      <c r="A200" s="71" t="s">
        <v>833</v>
      </c>
      <c r="B200" s="132" t="s">
        <v>834</v>
      </c>
      <c r="C200" s="73">
        <v>10447222</v>
      </c>
      <c r="D200" s="73"/>
      <c r="E200" s="74">
        <f t="shared" ref="E200:E208" si="8">C200+D200</f>
        <v>10447222</v>
      </c>
      <c r="F200" s="75"/>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7"/>
      <c r="AV200" s="75"/>
      <c r="AW200" s="76"/>
      <c r="AX200" s="76"/>
      <c r="AY200" s="76"/>
      <c r="AZ200" s="76"/>
      <c r="BA200" s="76"/>
      <c r="BB200" s="76"/>
      <c r="BC200" s="76"/>
      <c r="BD200" s="76"/>
      <c r="BE200" s="76"/>
      <c r="BF200" s="76"/>
      <c r="BG200" s="76"/>
      <c r="BH200" s="76"/>
      <c r="BI200" s="76"/>
      <c r="BJ200" s="76"/>
      <c r="BK200" s="76"/>
      <c r="BL200" s="76"/>
      <c r="BM200" s="76"/>
      <c r="BN200" s="76"/>
      <c r="BO200" s="76"/>
      <c r="BP200" s="76"/>
      <c r="BQ200" s="76"/>
      <c r="BR200" s="76"/>
      <c r="BS200" s="76"/>
      <c r="BT200" s="76"/>
      <c r="BU200" s="76"/>
      <c r="BV200" s="76"/>
      <c r="BW200" s="76"/>
      <c r="BX200" s="76"/>
      <c r="BY200" s="76"/>
      <c r="BZ200" s="76"/>
      <c r="CA200" s="76"/>
      <c r="CB200" s="76"/>
      <c r="CC200" s="76"/>
      <c r="CD200" s="76"/>
      <c r="CE200" s="76"/>
      <c r="CF200" s="76"/>
      <c r="CG200" s="76"/>
      <c r="CH200" s="76"/>
      <c r="CI200" s="76"/>
      <c r="CJ200" s="76"/>
      <c r="CK200" s="76"/>
      <c r="CL200" s="76"/>
      <c r="CM200" s="76"/>
      <c r="CN200" s="76"/>
      <c r="CO200" s="76"/>
      <c r="CP200" s="76"/>
      <c r="CQ200" s="76"/>
      <c r="CR200" s="76"/>
      <c r="CS200" s="76"/>
      <c r="CT200" s="76"/>
      <c r="CU200" s="76"/>
      <c r="CV200" s="76"/>
      <c r="CW200" s="76"/>
      <c r="CX200" s="76"/>
      <c r="CY200" s="76"/>
      <c r="CZ200" s="76"/>
      <c r="DA200" s="76"/>
      <c r="DB200" s="76"/>
      <c r="DC200" s="76"/>
      <c r="DD200" s="76"/>
      <c r="DE200" s="76"/>
      <c r="DF200" s="76"/>
      <c r="DG200" s="76"/>
      <c r="DH200" s="76"/>
      <c r="DI200" s="76"/>
      <c r="DJ200" s="76"/>
      <c r="DK200" s="76"/>
      <c r="DL200" s="76"/>
      <c r="DM200" s="76"/>
      <c r="DN200" s="76"/>
      <c r="DO200" s="76"/>
      <c r="DP200" s="76"/>
      <c r="DQ200" s="76"/>
      <c r="DR200" s="76"/>
      <c r="DS200" s="76"/>
      <c r="DT200" s="76"/>
      <c r="DU200" s="76"/>
      <c r="DV200" s="76"/>
      <c r="DW200" s="76"/>
      <c r="DX200" s="76"/>
      <c r="DY200" s="76"/>
      <c r="DZ200" s="76"/>
      <c r="EA200" s="76"/>
      <c r="EB200" s="76"/>
      <c r="EC200" s="76"/>
      <c r="ED200" s="76"/>
      <c r="EE200" s="76"/>
      <c r="EF200" s="76"/>
      <c r="EG200" s="76"/>
      <c r="EH200" s="76"/>
      <c r="EI200" s="76"/>
      <c r="EJ200" s="76"/>
      <c r="EK200" s="76"/>
      <c r="EL200" s="76"/>
      <c r="EM200" s="76"/>
      <c r="EN200" s="76"/>
      <c r="EO200" s="76"/>
      <c r="EP200" s="76"/>
      <c r="EQ200" s="76"/>
      <c r="ER200" s="76"/>
      <c r="ES200" s="76"/>
      <c r="ET200" s="76"/>
      <c r="EU200" s="76"/>
      <c r="EV200" s="76"/>
      <c r="EW200" s="76"/>
      <c r="EX200" s="76"/>
      <c r="EY200" s="76"/>
      <c r="EZ200" s="76"/>
      <c r="FA200" s="76"/>
      <c r="FB200" s="76"/>
      <c r="FC200" s="76"/>
      <c r="FD200" s="76"/>
      <c r="FE200" s="76"/>
      <c r="FF200" s="76"/>
      <c r="FG200" s="76"/>
      <c r="FH200" s="76"/>
      <c r="FI200" s="76"/>
      <c r="FJ200" s="76"/>
      <c r="FK200" s="76"/>
      <c r="FL200" s="76"/>
      <c r="FM200" s="76"/>
      <c r="FN200" s="76"/>
      <c r="FO200" s="76"/>
      <c r="FP200" s="76"/>
      <c r="FQ200" s="76"/>
      <c r="FR200" s="76"/>
      <c r="FS200" s="76"/>
      <c r="FT200" s="76"/>
      <c r="FU200" s="76"/>
      <c r="FV200" s="76"/>
      <c r="FW200" s="76"/>
      <c r="FX200" s="76"/>
      <c r="FY200" s="76"/>
      <c r="FZ200" s="76"/>
      <c r="GA200" s="76"/>
      <c r="GB200" s="76"/>
      <c r="GC200" s="76"/>
      <c r="GD200" s="76"/>
      <c r="GE200" s="76"/>
      <c r="GF200" s="76"/>
      <c r="GG200" s="76"/>
      <c r="GH200" s="76"/>
      <c r="GI200" s="76"/>
      <c r="GJ200" s="76"/>
      <c r="GK200" s="76"/>
      <c r="GL200" s="76"/>
      <c r="GM200" s="76"/>
      <c r="GN200" s="76"/>
      <c r="GO200" s="76"/>
      <c r="GP200" s="76"/>
      <c r="GQ200" s="76"/>
      <c r="GR200" s="76"/>
      <c r="GS200" s="76"/>
      <c r="GT200" s="76"/>
      <c r="GU200" s="76"/>
      <c r="GV200" s="76"/>
      <c r="GW200" s="76"/>
      <c r="GX200" s="76"/>
      <c r="GY200" s="76"/>
      <c r="GZ200" s="76"/>
      <c r="HA200" s="76"/>
      <c r="HB200" s="76"/>
      <c r="HC200" s="76"/>
      <c r="HD200" s="76"/>
      <c r="HE200" s="76"/>
      <c r="HF200" s="76"/>
      <c r="HG200" s="76"/>
      <c r="HH200" s="76"/>
      <c r="HI200" s="76"/>
      <c r="HJ200" s="76"/>
      <c r="HK200" s="76"/>
      <c r="HL200" s="76"/>
      <c r="HM200" s="76"/>
      <c r="HN200" s="76"/>
      <c r="HO200" s="76"/>
      <c r="HP200" s="76"/>
      <c r="HQ200" s="76"/>
      <c r="HR200" s="76"/>
      <c r="HS200" s="76"/>
      <c r="HT200" s="76"/>
      <c r="HU200" s="76"/>
      <c r="HV200" s="76"/>
      <c r="HW200" s="76"/>
      <c r="HX200" s="76"/>
      <c r="HY200" s="76"/>
      <c r="HZ200" s="76"/>
      <c r="IA200" s="76"/>
      <c r="IB200" s="76"/>
      <c r="IC200" s="76"/>
      <c r="ID200" s="76"/>
      <c r="IE200" s="76"/>
      <c r="IF200" s="76"/>
      <c r="IG200" s="76"/>
      <c r="IH200" s="76"/>
      <c r="II200" s="76"/>
      <c r="IJ200" s="76"/>
      <c r="IK200" s="76"/>
      <c r="IL200" s="76"/>
      <c r="IM200" s="76"/>
      <c r="IN200" s="76"/>
      <c r="IO200" s="76"/>
      <c r="IP200" s="76"/>
      <c r="IQ200" s="76"/>
      <c r="IR200" s="76"/>
      <c r="IS200" s="76"/>
      <c r="IT200" s="76"/>
      <c r="IU200" s="76"/>
      <c r="IV200" s="76"/>
    </row>
    <row r="201" spans="1:256" s="78" customFormat="1" ht="25.5" customHeight="1" x14ac:dyDescent="0.25">
      <c r="A201" s="71" t="s">
        <v>835</v>
      </c>
      <c r="B201" s="132" t="s">
        <v>836</v>
      </c>
      <c r="C201" s="73">
        <v>187688</v>
      </c>
      <c r="D201" s="73"/>
      <c r="E201" s="74">
        <f t="shared" si="8"/>
        <v>187688</v>
      </c>
      <c r="F201" s="75"/>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7"/>
      <c r="AV201" s="75"/>
      <c r="AW201" s="76"/>
      <c r="AX201" s="76"/>
      <c r="AY201" s="76"/>
      <c r="AZ201" s="76"/>
      <c r="BA201" s="76"/>
      <c r="BB201" s="76"/>
      <c r="BC201" s="76"/>
      <c r="BD201" s="76"/>
      <c r="BE201" s="76"/>
      <c r="BF201" s="76"/>
      <c r="BG201" s="76"/>
      <c r="BH201" s="76"/>
      <c r="BI201" s="76"/>
      <c r="BJ201" s="76"/>
      <c r="BK201" s="76"/>
      <c r="BL201" s="76"/>
      <c r="BM201" s="76"/>
      <c r="BN201" s="76"/>
      <c r="BO201" s="76"/>
      <c r="BP201" s="76"/>
      <c r="BQ201" s="76"/>
      <c r="BR201" s="76"/>
      <c r="BS201" s="76"/>
      <c r="BT201" s="76"/>
      <c r="BU201" s="76"/>
      <c r="BV201" s="76"/>
      <c r="BW201" s="76"/>
      <c r="BX201" s="76"/>
      <c r="BY201" s="76"/>
      <c r="BZ201" s="76"/>
      <c r="CA201" s="76"/>
      <c r="CB201" s="76"/>
      <c r="CC201" s="76"/>
      <c r="CD201" s="76"/>
      <c r="CE201" s="76"/>
      <c r="CF201" s="76"/>
      <c r="CG201" s="76"/>
      <c r="CH201" s="76"/>
      <c r="CI201" s="76"/>
      <c r="CJ201" s="76"/>
      <c r="CK201" s="76"/>
      <c r="CL201" s="76"/>
      <c r="CM201" s="76"/>
      <c r="CN201" s="76"/>
      <c r="CO201" s="76"/>
      <c r="CP201" s="76"/>
      <c r="CQ201" s="76"/>
      <c r="CR201" s="76"/>
      <c r="CS201" s="76"/>
      <c r="CT201" s="76"/>
      <c r="CU201" s="76"/>
      <c r="CV201" s="76"/>
      <c r="CW201" s="76"/>
      <c r="CX201" s="76"/>
      <c r="CY201" s="76"/>
      <c r="CZ201" s="76"/>
      <c r="DA201" s="76"/>
      <c r="DB201" s="76"/>
      <c r="DC201" s="76"/>
      <c r="DD201" s="76"/>
      <c r="DE201" s="76"/>
      <c r="DF201" s="76"/>
      <c r="DG201" s="76"/>
      <c r="DH201" s="76"/>
      <c r="DI201" s="76"/>
      <c r="DJ201" s="76"/>
      <c r="DK201" s="76"/>
      <c r="DL201" s="76"/>
      <c r="DM201" s="76"/>
      <c r="DN201" s="76"/>
      <c r="DO201" s="76"/>
      <c r="DP201" s="76"/>
      <c r="DQ201" s="76"/>
      <c r="DR201" s="76"/>
      <c r="DS201" s="76"/>
      <c r="DT201" s="76"/>
      <c r="DU201" s="76"/>
      <c r="DV201" s="76"/>
      <c r="DW201" s="76"/>
      <c r="DX201" s="76"/>
      <c r="DY201" s="76"/>
      <c r="DZ201" s="76"/>
      <c r="EA201" s="76"/>
      <c r="EB201" s="76"/>
      <c r="EC201" s="76"/>
      <c r="ED201" s="76"/>
      <c r="EE201" s="76"/>
      <c r="EF201" s="76"/>
      <c r="EG201" s="76"/>
      <c r="EH201" s="76"/>
      <c r="EI201" s="76"/>
      <c r="EJ201" s="76"/>
      <c r="EK201" s="76"/>
      <c r="EL201" s="76"/>
      <c r="EM201" s="76"/>
      <c r="EN201" s="76"/>
      <c r="EO201" s="76"/>
      <c r="EP201" s="76"/>
      <c r="EQ201" s="76"/>
      <c r="ER201" s="76"/>
      <c r="ES201" s="76"/>
      <c r="ET201" s="76"/>
      <c r="EU201" s="76"/>
      <c r="EV201" s="76"/>
      <c r="EW201" s="76"/>
      <c r="EX201" s="76"/>
      <c r="EY201" s="76"/>
      <c r="EZ201" s="76"/>
      <c r="FA201" s="76"/>
      <c r="FB201" s="76"/>
      <c r="FC201" s="76"/>
      <c r="FD201" s="76"/>
      <c r="FE201" s="76"/>
      <c r="FF201" s="76"/>
      <c r="FG201" s="76"/>
      <c r="FH201" s="76"/>
      <c r="FI201" s="76"/>
      <c r="FJ201" s="76"/>
      <c r="FK201" s="76"/>
      <c r="FL201" s="76"/>
      <c r="FM201" s="76"/>
      <c r="FN201" s="76"/>
      <c r="FO201" s="76"/>
      <c r="FP201" s="76"/>
      <c r="FQ201" s="76"/>
      <c r="FR201" s="76"/>
      <c r="FS201" s="76"/>
      <c r="FT201" s="76"/>
      <c r="FU201" s="76"/>
      <c r="FV201" s="76"/>
      <c r="FW201" s="76"/>
      <c r="FX201" s="76"/>
      <c r="FY201" s="76"/>
      <c r="FZ201" s="76"/>
      <c r="GA201" s="76"/>
      <c r="GB201" s="76"/>
      <c r="GC201" s="76"/>
      <c r="GD201" s="76"/>
      <c r="GE201" s="76"/>
      <c r="GF201" s="76"/>
      <c r="GG201" s="76"/>
      <c r="GH201" s="76"/>
      <c r="GI201" s="76"/>
      <c r="GJ201" s="76"/>
      <c r="GK201" s="76"/>
      <c r="GL201" s="76"/>
      <c r="GM201" s="76"/>
      <c r="GN201" s="76"/>
      <c r="GO201" s="76"/>
      <c r="GP201" s="76"/>
      <c r="GQ201" s="76"/>
      <c r="GR201" s="76"/>
      <c r="GS201" s="76"/>
      <c r="GT201" s="76"/>
      <c r="GU201" s="76"/>
      <c r="GV201" s="76"/>
      <c r="GW201" s="76"/>
      <c r="GX201" s="76"/>
      <c r="GY201" s="76"/>
      <c r="GZ201" s="76"/>
      <c r="HA201" s="76"/>
      <c r="HB201" s="76"/>
      <c r="HC201" s="76"/>
      <c r="HD201" s="76"/>
      <c r="HE201" s="76"/>
      <c r="HF201" s="76"/>
      <c r="HG201" s="76"/>
      <c r="HH201" s="76"/>
      <c r="HI201" s="76"/>
      <c r="HJ201" s="76"/>
      <c r="HK201" s="76"/>
      <c r="HL201" s="76"/>
      <c r="HM201" s="76"/>
      <c r="HN201" s="76"/>
      <c r="HO201" s="76"/>
      <c r="HP201" s="76"/>
      <c r="HQ201" s="76"/>
      <c r="HR201" s="76"/>
      <c r="HS201" s="76"/>
      <c r="HT201" s="76"/>
      <c r="HU201" s="76"/>
      <c r="HV201" s="76"/>
      <c r="HW201" s="76"/>
      <c r="HX201" s="76"/>
      <c r="HY201" s="76"/>
      <c r="HZ201" s="76"/>
      <c r="IA201" s="76"/>
      <c r="IB201" s="76"/>
      <c r="IC201" s="76"/>
      <c r="ID201" s="76"/>
      <c r="IE201" s="76"/>
      <c r="IF201" s="76"/>
      <c r="IG201" s="76"/>
      <c r="IH201" s="76"/>
      <c r="II201" s="76"/>
      <c r="IJ201" s="76"/>
      <c r="IK201" s="76"/>
      <c r="IL201" s="76"/>
      <c r="IM201" s="76"/>
      <c r="IN201" s="76"/>
      <c r="IO201" s="76"/>
      <c r="IP201" s="76"/>
      <c r="IQ201" s="76"/>
      <c r="IR201" s="76"/>
      <c r="IS201" s="76"/>
      <c r="IT201" s="76"/>
      <c r="IU201" s="76"/>
      <c r="IV201" s="76"/>
    </row>
    <row r="202" spans="1:256" s="78" customFormat="1" ht="25.5" customHeight="1" x14ac:dyDescent="0.25">
      <c r="A202" s="71" t="s">
        <v>837</v>
      </c>
      <c r="B202" s="132" t="s">
        <v>838</v>
      </c>
      <c r="C202" s="109">
        <v>0</v>
      </c>
      <c r="D202" s="109"/>
      <c r="E202" s="74">
        <f t="shared" si="8"/>
        <v>0</v>
      </c>
      <c r="F202" s="75"/>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7"/>
      <c r="AV202" s="75"/>
      <c r="AW202" s="76"/>
      <c r="AX202" s="76"/>
      <c r="AY202" s="76"/>
      <c r="AZ202" s="76"/>
      <c r="BA202" s="76"/>
      <c r="BB202" s="76"/>
      <c r="BC202" s="76"/>
      <c r="BD202" s="76"/>
      <c r="BE202" s="76"/>
      <c r="BF202" s="76"/>
      <c r="BG202" s="76"/>
      <c r="BH202" s="76"/>
      <c r="BI202" s="76"/>
      <c r="BJ202" s="76"/>
      <c r="BK202" s="76"/>
      <c r="BL202" s="76"/>
      <c r="BM202" s="76"/>
      <c r="BN202" s="76"/>
      <c r="BO202" s="76"/>
      <c r="BP202" s="76"/>
      <c r="BQ202" s="76"/>
      <c r="BR202" s="76"/>
      <c r="BS202" s="76"/>
      <c r="BT202" s="76"/>
      <c r="BU202" s="76"/>
      <c r="BV202" s="76"/>
      <c r="BW202" s="76"/>
      <c r="BX202" s="76"/>
      <c r="BY202" s="76"/>
      <c r="BZ202" s="76"/>
      <c r="CA202" s="76"/>
      <c r="CB202" s="76"/>
      <c r="CC202" s="76"/>
      <c r="CD202" s="76"/>
      <c r="CE202" s="76"/>
      <c r="CF202" s="76"/>
      <c r="CG202" s="76"/>
      <c r="CH202" s="76"/>
      <c r="CI202" s="76"/>
      <c r="CJ202" s="76"/>
      <c r="CK202" s="76"/>
      <c r="CL202" s="76"/>
      <c r="CM202" s="76"/>
      <c r="CN202" s="76"/>
      <c r="CO202" s="76"/>
      <c r="CP202" s="76"/>
      <c r="CQ202" s="76"/>
      <c r="CR202" s="76"/>
      <c r="CS202" s="76"/>
      <c r="CT202" s="76"/>
      <c r="CU202" s="76"/>
      <c r="CV202" s="76"/>
      <c r="CW202" s="76"/>
      <c r="CX202" s="76"/>
      <c r="CY202" s="76"/>
      <c r="CZ202" s="76"/>
      <c r="DA202" s="76"/>
      <c r="DB202" s="76"/>
      <c r="DC202" s="76"/>
      <c r="DD202" s="76"/>
      <c r="DE202" s="76"/>
      <c r="DF202" s="76"/>
      <c r="DG202" s="76"/>
      <c r="DH202" s="76"/>
      <c r="DI202" s="76"/>
      <c r="DJ202" s="76"/>
      <c r="DK202" s="76"/>
      <c r="DL202" s="76"/>
      <c r="DM202" s="76"/>
      <c r="DN202" s="76"/>
      <c r="DO202" s="76"/>
      <c r="DP202" s="76"/>
      <c r="DQ202" s="76"/>
      <c r="DR202" s="76"/>
      <c r="DS202" s="76"/>
      <c r="DT202" s="76"/>
      <c r="DU202" s="76"/>
      <c r="DV202" s="76"/>
      <c r="DW202" s="76"/>
      <c r="DX202" s="76"/>
      <c r="DY202" s="76"/>
      <c r="DZ202" s="76"/>
      <c r="EA202" s="76"/>
      <c r="EB202" s="76"/>
      <c r="EC202" s="76"/>
      <c r="ED202" s="76"/>
      <c r="EE202" s="76"/>
      <c r="EF202" s="76"/>
      <c r="EG202" s="76"/>
      <c r="EH202" s="76"/>
      <c r="EI202" s="76"/>
      <c r="EJ202" s="76"/>
      <c r="EK202" s="76"/>
      <c r="EL202" s="76"/>
      <c r="EM202" s="76"/>
      <c r="EN202" s="76"/>
      <c r="EO202" s="76"/>
      <c r="EP202" s="76"/>
      <c r="EQ202" s="76"/>
      <c r="ER202" s="76"/>
      <c r="ES202" s="76"/>
      <c r="ET202" s="76"/>
      <c r="EU202" s="76"/>
      <c r="EV202" s="76"/>
      <c r="EW202" s="76"/>
      <c r="EX202" s="76"/>
      <c r="EY202" s="76"/>
      <c r="EZ202" s="76"/>
      <c r="FA202" s="76"/>
      <c r="FB202" s="76"/>
      <c r="FC202" s="76"/>
      <c r="FD202" s="76"/>
      <c r="FE202" s="76"/>
      <c r="FF202" s="76"/>
      <c r="FG202" s="76"/>
      <c r="FH202" s="76"/>
      <c r="FI202" s="76"/>
      <c r="FJ202" s="76"/>
      <c r="FK202" s="76"/>
      <c r="FL202" s="76"/>
      <c r="FM202" s="76"/>
      <c r="FN202" s="76"/>
      <c r="FO202" s="76"/>
      <c r="FP202" s="76"/>
      <c r="FQ202" s="76"/>
      <c r="FR202" s="76"/>
      <c r="FS202" s="76"/>
      <c r="FT202" s="76"/>
      <c r="FU202" s="76"/>
      <c r="FV202" s="76"/>
      <c r="FW202" s="76"/>
      <c r="FX202" s="76"/>
      <c r="FY202" s="76"/>
      <c r="FZ202" s="76"/>
      <c r="GA202" s="76"/>
      <c r="GB202" s="76"/>
      <c r="GC202" s="76"/>
      <c r="GD202" s="76"/>
      <c r="GE202" s="76"/>
      <c r="GF202" s="76"/>
      <c r="GG202" s="76"/>
      <c r="GH202" s="76"/>
      <c r="GI202" s="76"/>
      <c r="GJ202" s="76"/>
      <c r="GK202" s="76"/>
      <c r="GL202" s="76"/>
      <c r="GM202" s="76"/>
      <c r="GN202" s="76"/>
      <c r="GO202" s="76"/>
      <c r="GP202" s="76"/>
      <c r="GQ202" s="76"/>
      <c r="GR202" s="76"/>
      <c r="GS202" s="76"/>
      <c r="GT202" s="76"/>
      <c r="GU202" s="76"/>
      <c r="GV202" s="76"/>
      <c r="GW202" s="76"/>
      <c r="GX202" s="76"/>
      <c r="GY202" s="76"/>
      <c r="GZ202" s="76"/>
      <c r="HA202" s="76"/>
      <c r="HB202" s="76"/>
      <c r="HC202" s="76"/>
      <c r="HD202" s="76"/>
      <c r="HE202" s="76"/>
      <c r="HF202" s="76"/>
      <c r="HG202" s="76"/>
      <c r="HH202" s="76"/>
      <c r="HI202" s="76"/>
      <c r="HJ202" s="76"/>
      <c r="HK202" s="76"/>
      <c r="HL202" s="76"/>
      <c r="HM202" s="76"/>
      <c r="HN202" s="76"/>
      <c r="HO202" s="76"/>
      <c r="HP202" s="76"/>
      <c r="HQ202" s="76"/>
      <c r="HR202" s="76"/>
      <c r="HS202" s="76"/>
      <c r="HT202" s="76"/>
      <c r="HU202" s="76"/>
      <c r="HV202" s="76"/>
      <c r="HW202" s="76"/>
      <c r="HX202" s="76"/>
      <c r="HY202" s="76"/>
      <c r="HZ202" s="76"/>
      <c r="IA202" s="76"/>
      <c r="IB202" s="76"/>
      <c r="IC202" s="76"/>
      <c r="ID202" s="76"/>
      <c r="IE202" s="76"/>
      <c r="IF202" s="76"/>
      <c r="IG202" s="76"/>
      <c r="IH202" s="76"/>
      <c r="II202" s="76"/>
      <c r="IJ202" s="76"/>
      <c r="IK202" s="76"/>
      <c r="IL202" s="76"/>
      <c r="IM202" s="76"/>
      <c r="IN202" s="76"/>
      <c r="IO202" s="76"/>
      <c r="IP202" s="76"/>
      <c r="IQ202" s="76"/>
      <c r="IR202" s="76"/>
      <c r="IS202" s="76"/>
      <c r="IT202" s="76"/>
      <c r="IU202" s="76"/>
      <c r="IV202" s="76"/>
    </row>
    <row r="203" spans="1:256" s="78" customFormat="1" ht="25.5" customHeight="1" x14ac:dyDescent="0.25">
      <c r="A203" s="71" t="s">
        <v>839</v>
      </c>
      <c r="B203" s="132" t="s">
        <v>840</v>
      </c>
      <c r="C203" s="109">
        <v>0</v>
      </c>
      <c r="D203" s="109"/>
      <c r="E203" s="74">
        <f t="shared" si="8"/>
        <v>0</v>
      </c>
      <c r="F203" s="75"/>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7"/>
      <c r="AV203" s="75"/>
      <c r="AW203" s="76"/>
      <c r="AX203" s="76"/>
      <c r="AY203" s="76"/>
      <c r="AZ203" s="76"/>
      <c r="BA203" s="76"/>
      <c r="BB203" s="76"/>
      <c r="BC203" s="76"/>
      <c r="BD203" s="76"/>
      <c r="BE203" s="76"/>
      <c r="BF203" s="76"/>
      <c r="BG203" s="76"/>
      <c r="BH203" s="76"/>
      <c r="BI203" s="76"/>
      <c r="BJ203" s="76"/>
      <c r="BK203" s="76"/>
      <c r="BL203" s="76"/>
      <c r="BM203" s="76"/>
      <c r="BN203" s="76"/>
      <c r="BO203" s="76"/>
      <c r="BP203" s="76"/>
      <c r="BQ203" s="76"/>
      <c r="BR203" s="76"/>
      <c r="BS203" s="76"/>
      <c r="BT203" s="76"/>
      <c r="BU203" s="76"/>
      <c r="BV203" s="76"/>
      <c r="BW203" s="76"/>
      <c r="BX203" s="76"/>
      <c r="BY203" s="76"/>
      <c r="BZ203" s="76"/>
      <c r="CA203" s="76"/>
      <c r="CB203" s="76"/>
      <c r="CC203" s="76"/>
      <c r="CD203" s="76"/>
      <c r="CE203" s="76"/>
      <c r="CF203" s="76"/>
      <c r="CG203" s="76"/>
      <c r="CH203" s="76"/>
      <c r="CI203" s="76"/>
      <c r="CJ203" s="76"/>
      <c r="CK203" s="76"/>
      <c r="CL203" s="76"/>
      <c r="CM203" s="76"/>
      <c r="CN203" s="76"/>
      <c r="CO203" s="76"/>
      <c r="CP203" s="76"/>
      <c r="CQ203" s="76"/>
      <c r="CR203" s="76"/>
      <c r="CS203" s="76"/>
      <c r="CT203" s="76"/>
      <c r="CU203" s="76"/>
      <c r="CV203" s="76"/>
      <c r="CW203" s="76"/>
      <c r="CX203" s="76"/>
      <c r="CY203" s="76"/>
      <c r="CZ203" s="76"/>
      <c r="DA203" s="76"/>
      <c r="DB203" s="76"/>
      <c r="DC203" s="76"/>
      <c r="DD203" s="76"/>
      <c r="DE203" s="76"/>
      <c r="DF203" s="76"/>
      <c r="DG203" s="76"/>
      <c r="DH203" s="76"/>
      <c r="DI203" s="76"/>
      <c r="DJ203" s="76"/>
      <c r="DK203" s="76"/>
      <c r="DL203" s="76"/>
      <c r="DM203" s="76"/>
      <c r="DN203" s="76"/>
      <c r="DO203" s="76"/>
      <c r="DP203" s="76"/>
      <c r="DQ203" s="76"/>
      <c r="DR203" s="76"/>
      <c r="DS203" s="76"/>
      <c r="DT203" s="76"/>
      <c r="DU203" s="76"/>
      <c r="DV203" s="76"/>
      <c r="DW203" s="76"/>
      <c r="DX203" s="76"/>
      <c r="DY203" s="76"/>
      <c r="DZ203" s="76"/>
      <c r="EA203" s="76"/>
      <c r="EB203" s="76"/>
      <c r="EC203" s="76"/>
      <c r="ED203" s="76"/>
      <c r="EE203" s="76"/>
      <c r="EF203" s="76"/>
      <c r="EG203" s="76"/>
      <c r="EH203" s="76"/>
      <c r="EI203" s="76"/>
      <c r="EJ203" s="76"/>
      <c r="EK203" s="76"/>
      <c r="EL203" s="76"/>
      <c r="EM203" s="76"/>
      <c r="EN203" s="76"/>
      <c r="EO203" s="76"/>
      <c r="EP203" s="76"/>
      <c r="EQ203" s="76"/>
      <c r="ER203" s="76"/>
      <c r="ES203" s="76"/>
      <c r="ET203" s="76"/>
      <c r="EU203" s="76"/>
      <c r="EV203" s="76"/>
      <c r="EW203" s="76"/>
      <c r="EX203" s="76"/>
      <c r="EY203" s="76"/>
      <c r="EZ203" s="76"/>
      <c r="FA203" s="76"/>
      <c r="FB203" s="76"/>
      <c r="FC203" s="76"/>
      <c r="FD203" s="76"/>
      <c r="FE203" s="76"/>
      <c r="FF203" s="76"/>
      <c r="FG203" s="76"/>
      <c r="FH203" s="76"/>
      <c r="FI203" s="76"/>
      <c r="FJ203" s="76"/>
      <c r="FK203" s="76"/>
      <c r="FL203" s="76"/>
      <c r="FM203" s="76"/>
      <c r="FN203" s="76"/>
      <c r="FO203" s="76"/>
      <c r="FP203" s="76"/>
      <c r="FQ203" s="76"/>
      <c r="FR203" s="76"/>
      <c r="FS203" s="76"/>
      <c r="FT203" s="76"/>
      <c r="FU203" s="76"/>
      <c r="FV203" s="76"/>
      <c r="FW203" s="76"/>
      <c r="FX203" s="76"/>
      <c r="FY203" s="76"/>
      <c r="FZ203" s="76"/>
      <c r="GA203" s="76"/>
      <c r="GB203" s="76"/>
      <c r="GC203" s="76"/>
      <c r="GD203" s="76"/>
      <c r="GE203" s="76"/>
      <c r="GF203" s="76"/>
      <c r="GG203" s="76"/>
      <c r="GH203" s="76"/>
      <c r="GI203" s="76"/>
      <c r="GJ203" s="76"/>
      <c r="GK203" s="76"/>
      <c r="GL203" s="76"/>
      <c r="GM203" s="76"/>
      <c r="GN203" s="76"/>
      <c r="GO203" s="76"/>
      <c r="GP203" s="76"/>
      <c r="GQ203" s="76"/>
      <c r="GR203" s="76"/>
      <c r="GS203" s="76"/>
      <c r="GT203" s="76"/>
      <c r="GU203" s="76"/>
      <c r="GV203" s="76"/>
      <c r="GW203" s="76"/>
      <c r="GX203" s="76"/>
      <c r="GY203" s="76"/>
      <c r="GZ203" s="76"/>
      <c r="HA203" s="76"/>
      <c r="HB203" s="76"/>
      <c r="HC203" s="76"/>
      <c r="HD203" s="76"/>
      <c r="HE203" s="76"/>
      <c r="HF203" s="76"/>
      <c r="HG203" s="76"/>
      <c r="HH203" s="76"/>
      <c r="HI203" s="76"/>
      <c r="HJ203" s="76"/>
      <c r="HK203" s="76"/>
      <c r="HL203" s="76"/>
      <c r="HM203" s="76"/>
      <c r="HN203" s="76"/>
      <c r="HO203" s="76"/>
      <c r="HP203" s="76"/>
      <c r="HQ203" s="76"/>
      <c r="HR203" s="76"/>
      <c r="HS203" s="76"/>
      <c r="HT203" s="76"/>
      <c r="HU203" s="76"/>
      <c r="HV203" s="76"/>
      <c r="HW203" s="76"/>
      <c r="HX203" s="76"/>
      <c r="HY203" s="76"/>
      <c r="HZ203" s="76"/>
      <c r="IA203" s="76"/>
      <c r="IB203" s="76"/>
      <c r="IC203" s="76"/>
      <c r="ID203" s="76"/>
      <c r="IE203" s="76"/>
      <c r="IF203" s="76"/>
      <c r="IG203" s="76"/>
      <c r="IH203" s="76"/>
      <c r="II203" s="76"/>
      <c r="IJ203" s="76"/>
      <c r="IK203" s="76"/>
      <c r="IL203" s="76"/>
      <c r="IM203" s="76"/>
      <c r="IN203" s="76"/>
      <c r="IO203" s="76"/>
      <c r="IP203" s="76"/>
      <c r="IQ203" s="76"/>
      <c r="IR203" s="76"/>
      <c r="IS203" s="76"/>
      <c r="IT203" s="76"/>
      <c r="IU203" s="76"/>
      <c r="IV203" s="76"/>
    </row>
    <row r="204" spans="1:256" s="78" customFormat="1" ht="25.5" customHeight="1" x14ac:dyDescent="0.25">
      <c r="A204" s="71" t="s">
        <v>841</v>
      </c>
      <c r="B204" s="132" t="s">
        <v>842</v>
      </c>
      <c r="C204" s="109">
        <v>0</v>
      </c>
      <c r="D204" s="109"/>
      <c r="E204" s="74">
        <f t="shared" si="8"/>
        <v>0</v>
      </c>
      <c r="F204" s="75"/>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7"/>
      <c r="AV204" s="75"/>
      <c r="AW204" s="76"/>
      <c r="AX204" s="76"/>
      <c r="AY204" s="76"/>
      <c r="AZ204" s="76"/>
      <c r="BA204" s="76"/>
      <c r="BB204" s="76"/>
      <c r="BC204" s="76"/>
      <c r="BD204" s="76"/>
      <c r="BE204" s="76"/>
      <c r="BF204" s="76"/>
      <c r="BG204" s="76"/>
      <c r="BH204" s="76"/>
      <c r="BI204" s="76"/>
      <c r="BJ204" s="76"/>
      <c r="BK204" s="76"/>
      <c r="BL204" s="76"/>
      <c r="BM204" s="76"/>
      <c r="BN204" s="76"/>
      <c r="BO204" s="76"/>
      <c r="BP204" s="76"/>
      <c r="BQ204" s="76"/>
      <c r="BR204" s="76"/>
      <c r="BS204" s="76"/>
      <c r="BT204" s="76"/>
      <c r="BU204" s="76"/>
      <c r="BV204" s="76"/>
      <c r="BW204" s="76"/>
      <c r="BX204" s="76"/>
      <c r="BY204" s="76"/>
      <c r="BZ204" s="76"/>
      <c r="CA204" s="76"/>
      <c r="CB204" s="76"/>
      <c r="CC204" s="76"/>
      <c r="CD204" s="76"/>
      <c r="CE204" s="76"/>
      <c r="CF204" s="76"/>
      <c r="CG204" s="76"/>
      <c r="CH204" s="76"/>
      <c r="CI204" s="76"/>
      <c r="CJ204" s="76"/>
      <c r="CK204" s="76"/>
      <c r="CL204" s="76"/>
      <c r="CM204" s="76"/>
      <c r="CN204" s="76"/>
      <c r="CO204" s="76"/>
      <c r="CP204" s="76"/>
      <c r="CQ204" s="76"/>
      <c r="CR204" s="76"/>
      <c r="CS204" s="76"/>
      <c r="CT204" s="76"/>
      <c r="CU204" s="76"/>
      <c r="CV204" s="76"/>
      <c r="CW204" s="76"/>
      <c r="CX204" s="76"/>
      <c r="CY204" s="76"/>
      <c r="CZ204" s="76"/>
      <c r="DA204" s="76"/>
      <c r="DB204" s="76"/>
      <c r="DC204" s="76"/>
      <c r="DD204" s="76"/>
      <c r="DE204" s="76"/>
      <c r="DF204" s="76"/>
      <c r="DG204" s="76"/>
      <c r="DH204" s="76"/>
      <c r="DI204" s="76"/>
      <c r="DJ204" s="76"/>
      <c r="DK204" s="76"/>
      <c r="DL204" s="76"/>
      <c r="DM204" s="76"/>
      <c r="DN204" s="76"/>
      <c r="DO204" s="76"/>
      <c r="DP204" s="76"/>
      <c r="DQ204" s="76"/>
      <c r="DR204" s="76"/>
      <c r="DS204" s="76"/>
      <c r="DT204" s="76"/>
      <c r="DU204" s="76"/>
      <c r="DV204" s="76"/>
      <c r="DW204" s="76"/>
      <c r="DX204" s="76"/>
      <c r="DY204" s="76"/>
      <c r="DZ204" s="76"/>
      <c r="EA204" s="76"/>
      <c r="EB204" s="76"/>
      <c r="EC204" s="76"/>
      <c r="ED204" s="76"/>
      <c r="EE204" s="76"/>
      <c r="EF204" s="76"/>
      <c r="EG204" s="76"/>
      <c r="EH204" s="76"/>
      <c r="EI204" s="76"/>
      <c r="EJ204" s="76"/>
      <c r="EK204" s="76"/>
      <c r="EL204" s="76"/>
      <c r="EM204" s="76"/>
      <c r="EN204" s="76"/>
      <c r="EO204" s="76"/>
      <c r="EP204" s="76"/>
      <c r="EQ204" s="76"/>
      <c r="ER204" s="76"/>
      <c r="ES204" s="76"/>
      <c r="ET204" s="76"/>
      <c r="EU204" s="76"/>
      <c r="EV204" s="76"/>
      <c r="EW204" s="76"/>
      <c r="EX204" s="76"/>
      <c r="EY204" s="76"/>
      <c r="EZ204" s="76"/>
      <c r="FA204" s="76"/>
      <c r="FB204" s="76"/>
      <c r="FC204" s="76"/>
      <c r="FD204" s="76"/>
      <c r="FE204" s="76"/>
      <c r="FF204" s="76"/>
      <c r="FG204" s="76"/>
      <c r="FH204" s="76"/>
      <c r="FI204" s="76"/>
      <c r="FJ204" s="76"/>
      <c r="FK204" s="76"/>
      <c r="FL204" s="76"/>
      <c r="FM204" s="76"/>
      <c r="FN204" s="76"/>
      <c r="FO204" s="76"/>
      <c r="FP204" s="76"/>
      <c r="FQ204" s="76"/>
      <c r="FR204" s="76"/>
      <c r="FS204" s="76"/>
      <c r="FT204" s="76"/>
      <c r="FU204" s="76"/>
      <c r="FV204" s="76"/>
      <c r="FW204" s="76"/>
      <c r="FX204" s="76"/>
      <c r="FY204" s="76"/>
      <c r="FZ204" s="76"/>
      <c r="GA204" s="76"/>
      <c r="GB204" s="76"/>
      <c r="GC204" s="76"/>
      <c r="GD204" s="76"/>
      <c r="GE204" s="76"/>
      <c r="GF204" s="76"/>
      <c r="GG204" s="76"/>
      <c r="GH204" s="76"/>
      <c r="GI204" s="76"/>
      <c r="GJ204" s="76"/>
      <c r="GK204" s="76"/>
      <c r="GL204" s="76"/>
      <c r="GM204" s="76"/>
      <c r="GN204" s="76"/>
      <c r="GO204" s="76"/>
      <c r="GP204" s="76"/>
      <c r="GQ204" s="76"/>
      <c r="GR204" s="76"/>
      <c r="GS204" s="76"/>
      <c r="GT204" s="76"/>
      <c r="GU204" s="76"/>
      <c r="GV204" s="76"/>
      <c r="GW204" s="76"/>
      <c r="GX204" s="76"/>
      <c r="GY204" s="76"/>
      <c r="GZ204" s="76"/>
      <c r="HA204" s="76"/>
      <c r="HB204" s="76"/>
      <c r="HC204" s="76"/>
      <c r="HD204" s="76"/>
      <c r="HE204" s="76"/>
      <c r="HF204" s="76"/>
      <c r="HG204" s="76"/>
      <c r="HH204" s="76"/>
      <c r="HI204" s="76"/>
      <c r="HJ204" s="76"/>
      <c r="HK204" s="76"/>
      <c r="HL204" s="76"/>
      <c r="HM204" s="76"/>
      <c r="HN204" s="76"/>
      <c r="HO204" s="76"/>
      <c r="HP204" s="76"/>
      <c r="HQ204" s="76"/>
      <c r="HR204" s="76"/>
      <c r="HS204" s="76"/>
      <c r="HT204" s="76"/>
      <c r="HU204" s="76"/>
      <c r="HV204" s="76"/>
      <c r="HW204" s="76"/>
      <c r="HX204" s="76"/>
      <c r="HY204" s="76"/>
      <c r="HZ204" s="76"/>
      <c r="IA204" s="76"/>
      <c r="IB204" s="76"/>
      <c r="IC204" s="76"/>
      <c r="ID204" s="76"/>
      <c r="IE204" s="76"/>
      <c r="IF204" s="76"/>
      <c r="IG204" s="76"/>
      <c r="IH204" s="76"/>
      <c r="II204" s="76"/>
      <c r="IJ204" s="76"/>
      <c r="IK204" s="76"/>
      <c r="IL204" s="76"/>
      <c r="IM204" s="76"/>
      <c r="IN204" s="76"/>
      <c r="IO204" s="76"/>
      <c r="IP204" s="76"/>
      <c r="IQ204" s="76"/>
      <c r="IR204" s="76"/>
      <c r="IS204" s="76"/>
      <c r="IT204" s="76"/>
      <c r="IU204" s="76"/>
      <c r="IV204" s="76"/>
    </row>
    <row r="205" spans="1:256" s="78" customFormat="1" ht="25.5" customHeight="1" x14ac:dyDescent="0.25">
      <c r="A205" s="71" t="s">
        <v>843</v>
      </c>
      <c r="B205" s="132" t="s">
        <v>844</v>
      </c>
      <c r="C205" s="109">
        <v>0</v>
      </c>
      <c r="D205" s="109"/>
      <c r="E205" s="74">
        <f t="shared" si="8"/>
        <v>0</v>
      </c>
      <c r="F205" s="75"/>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7"/>
      <c r="AV205" s="75"/>
      <c r="AW205" s="76"/>
      <c r="AX205" s="76"/>
      <c r="AY205" s="76"/>
      <c r="AZ205" s="76"/>
      <c r="BA205" s="76"/>
      <c r="BB205" s="76"/>
      <c r="BC205" s="76"/>
      <c r="BD205" s="76"/>
      <c r="BE205" s="76"/>
      <c r="BF205" s="76"/>
      <c r="BG205" s="76"/>
      <c r="BH205" s="76"/>
      <c r="BI205" s="76"/>
      <c r="BJ205" s="76"/>
      <c r="BK205" s="76"/>
      <c r="BL205" s="76"/>
      <c r="BM205" s="76"/>
      <c r="BN205" s="76"/>
      <c r="BO205" s="76"/>
      <c r="BP205" s="76"/>
      <c r="BQ205" s="76"/>
      <c r="BR205" s="76"/>
      <c r="BS205" s="76"/>
      <c r="BT205" s="76"/>
      <c r="BU205" s="76"/>
      <c r="BV205" s="76"/>
      <c r="BW205" s="76"/>
      <c r="BX205" s="76"/>
      <c r="BY205" s="76"/>
      <c r="BZ205" s="76"/>
      <c r="CA205" s="76"/>
      <c r="CB205" s="76"/>
      <c r="CC205" s="76"/>
      <c r="CD205" s="76"/>
      <c r="CE205" s="76"/>
      <c r="CF205" s="76"/>
      <c r="CG205" s="76"/>
      <c r="CH205" s="76"/>
      <c r="CI205" s="76"/>
      <c r="CJ205" s="76"/>
      <c r="CK205" s="76"/>
      <c r="CL205" s="76"/>
      <c r="CM205" s="76"/>
      <c r="CN205" s="76"/>
      <c r="CO205" s="76"/>
      <c r="CP205" s="76"/>
      <c r="CQ205" s="76"/>
      <c r="CR205" s="76"/>
      <c r="CS205" s="76"/>
      <c r="CT205" s="76"/>
      <c r="CU205" s="76"/>
      <c r="CV205" s="76"/>
      <c r="CW205" s="76"/>
      <c r="CX205" s="76"/>
      <c r="CY205" s="76"/>
      <c r="CZ205" s="76"/>
      <c r="DA205" s="76"/>
      <c r="DB205" s="76"/>
      <c r="DC205" s="76"/>
      <c r="DD205" s="76"/>
      <c r="DE205" s="76"/>
      <c r="DF205" s="76"/>
      <c r="DG205" s="76"/>
      <c r="DH205" s="76"/>
      <c r="DI205" s="76"/>
      <c r="DJ205" s="76"/>
      <c r="DK205" s="76"/>
      <c r="DL205" s="76"/>
      <c r="DM205" s="76"/>
      <c r="DN205" s="76"/>
      <c r="DO205" s="76"/>
      <c r="DP205" s="76"/>
      <c r="DQ205" s="76"/>
      <c r="DR205" s="76"/>
      <c r="DS205" s="76"/>
      <c r="DT205" s="76"/>
      <c r="DU205" s="76"/>
      <c r="DV205" s="76"/>
      <c r="DW205" s="76"/>
      <c r="DX205" s="76"/>
      <c r="DY205" s="76"/>
      <c r="DZ205" s="76"/>
      <c r="EA205" s="76"/>
      <c r="EB205" s="76"/>
      <c r="EC205" s="76"/>
      <c r="ED205" s="76"/>
      <c r="EE205" s="76"/>
      <c r="EF205" s="76"/>
      <c r="EG205" s="76"/>
      <c r="EH205" s="76"/>
      <c r="EI205" s="76"/>
      <c r="EJ205" s="76"/>
      <c r="EK205" s="76"/>
      <c r="EL205" s="76"/>
      <c r="EM205" s="76"/>
      <c r="EN205" s="76"/>
      <c r="EO205" s="76"/>
      <c r="EP205" s="76"/>
      <c r="EQ205" s="76"/>
      <c r="ER205" s="76"/>
      <c r="ES205" s="76"/>
      <c r="ET205" s="76"/>
      <c r="EU205" s="76"/>
      <c r="EV205" s="76"/>
      <c r="EW205" s="76"/>
      <c r="EX205" s="76"/>
      <c r="EY205" s="76"/>
      <c r="EZ205" s="76"/>
      <c r="FA205" s="76"/>
      <c r="FB205" s="76"/>
      <c r="FC205" s="76"/>
      <c r="FD205" s="76"/>
      <c r="FE205" s="76"/>
      <c r="FF205" s="76"/>
      <c r="FG205" s="76"/>
      <c r="FH205" s="76"/>
      <c r="FI205" s="76"/>
      <c r="FJ205" s="76"/>
      <c r="FK205" s="76"/>
      <c r="FL205" s="76"/>
      <c r="FM205" s="76"/>
      <c r="FN205" s="76"/>
      <c r="FO205" s="76"/>
      <c r="FP205" s="76"/>
      <c r="FQ205" s="76"/>
      <c r="FR205" s="76"/>
      <c r="FS205" s="76"/>
      <c r="FT205" s="76"/>
      <c r="FU205" s="76"/>
      <c r="FV205" s="76"/>
      <c r="FW205" s="76"/>
      <c r="FX205" s="76"/>
      <c r="FY205" s="76"/>
      <c r="FZ205" s="76"/>
      <c r="GA205" s="76"/>
      <c r="GB205" s="76"/>
      <c r="GC205" s="76"/>
      <c r="GD205" s="76"/>
      <c r="GE205" s="76"/>
      <c r="GF205" s="76"/>
      <c r="GG205" s="76"/>
      <c r="GH205" s="76"/>
      <c r="GI205" s="76"/>
      <c r="GJ205" s="76"/>
      <c r="GK205" s="76"/>
      <c r="GL205" s="76"/>
      <c r="GM205" s="76"/>
      <c r="GN205" s="76"/>
      <c r="GO205" s="76"/>
      <c r="GP205" s="76"/>
      <c r="GQ205" s="76"/>
      <c r="GR205" s="76"/>
      <c r="GS205" s="76"/>
      <c r="GT205" s="76"/>
      <c r="GU205" s="76"/>
      <c r="GV205" s="76"/>
      <c r="GW205" s="76"/>
      <c r="GX205" s="76"/>
      <c r="GY205" s="76"/>
      <c r="GZ205" s="76"/>
      <c r="HA205" s="76"/>
      <c r="HB205" s="76"/>
      <c r="HC205" s="76"/>
      <c r="HD205" s="76"/>
      <c r="HE205" s="76"/>
      <c r="HF205" s="76"/>
      <c r="HG205" s="76"/>
      <c r="HH205" s="76"/>
      <c r="HI205" s="76"/>
      <c r="HJ205" s="76"/>
      <c r="HK205" s="76"/>
      <c r="HL205" s="76"/>
      <c r="HM205" s="76"/>
      <c r="HN205" s="76"/>
      <c r="HO205" s="76"/>
      <c r="HP205" s="76"/>
      <c r="HQ205" s="76"/>
      <c r="HR205" s="76"/>
      <c r="HS205" s="76"/>
      <c r="HT205" s="76"/>
      <c r="HU205" s="76"/>
      <c r="HV205" s="76"/>
      <c r="HW205" s="76"/>
      <c r="HX205" s="76"/>
      <c r="HY205" s="76"/>
      <c r="HZ205" s="76"/>
      <c r="IA205" s="76"/>
      <c r="IB205" s="76"/>
      <c r="IC205" s="76"/>
      <c r="ID205" s="76"/>
      <c r="IE205" s="76"/>
      <c r="IF205" s="76"/>
      <c r="IG205" s="76"/>
      <c r="IH205" s="76"/>
      <c r="II205" s="76"/>
      <c r="IJ205" s="76"/>
      <c r="IK205" s="76"/>
      <c r="IL205" s="76"/>
      <c r="IM205" s="76"/>
      <c r="IN205" s="76"/>
      <c r="IO205" s="76"/>
      <c r="IP205" s="76"/>
      <c r="IQ205" s="76"/>
      <c r="IR205" s="76"/>
      <c r="IS205" s="76"/>
      <c r="IT205" s="76"/>
      <c r="IU205" s="76"/>
      <c r="IV205" s="76"/>
    </row>
    <row r="206" spans="1:256" s="78" customFormat="1" ht="25.5" customHeight="1" x14ac:dyDescent="0.25">
      <c r="A206" s="71" t="s">
        <v>845</v>
      </c>
      <c r="B206" s="132" t="s">
        <v>846</v>
      </c>
      <c r="C206" s="109">
        <v>0</v>
      </c>
      <c r="D206" s="109"/>
      <c r="E206" s="74">
        <f t="shared" si="8"/>
        <v>0</v>
      </c>
      <c r="F206" s="75"/>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7"/>
      <c r="AV206" s="75"/>
      <c r="AW206" s="76"/>
      <c r="AX206" s="76"/>
      <c r="AY206" s="76"/>
      <c r="AZ206" s="76"/>
      <c r="BA206" s="76"/>
      <c r="BB206" s="76"/>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c r="CK206" s="76"/>
      <c r="CL206" s="76"/>
      <c r="CM206" s="76"/>
      <c r="CN206" s="76"/>
      <c r="CO206" s="76"/>
      <c r="CP206" s="76"/>
      <c r="CQ206" s="76"/>
      <c r="CR206" s="76"/>
      <c r="CS206" s="76"/>
      <c r="CT206" s="76"/>
      <c r="CU206" s="76"/>
      <c r="CV206" s="76"/>
      <c r="CW206" s="76"/>
      <c r="CX206" s="76"/>
      <c r="CY206" s="76"/>
      <c r="CZ206" s="76"/>
      <c r="DA206" s="76"/>
      <c r="DB206" s="76"/>
      <c r="DC206" s="76"/>
      <c r="DD206" s="76"/>
      <c r="DE206" s="76"/>
      <c r="DF206" s="76"/>
      <c r="DG206" s="76"/>
      <c r="DH206" s="76"/>
      <c r="DI206" s="76"/>
      <c r="DJ206" s="76"/>
      <c r="DK206" s="76"/>
      <c r="DL206" s="76"/>
      <c r="DM206" s="76"/>
      <c r="DN206" s="76"/>
      <c r="DO206" s="76"/>
      <c r="DP206" s="76"/>
      <c r="DQ206" s="76"/>
      <c r="DR206" s="76"/>
      <c r="DS206" s="76"/>
      <c r="DT206" s="76"/>
      <c r="DU206" s="76"/>
      <c r="DV206" s="76"/>
      <c r="DW206" s="76"/>
      <c r="DX206" s="76"/>
      <c r="DY206" s="76"/>
      <c r="DZ206" s="76"/>
      <c r="EA206" s="76"/>
      <c r="EB206" s="76"/>
      <c r="EC206" s="76"/>
      <c r="ED206" s="76"/>
      <c r="EE206" s="76"/>
      <c r="EF206" s="76"/>
      <c r="EG206" s="76"/>
      <c r="EH206" s="76"/>
      <c r="EI206" s="76"/>
      <c r="EJ206" s="76"/>
      <c r="EK206" s="76"/>
      <c r="EL206" s="76"/>
      <c r="EM206" s="76"/>
      <c r="EN206" s="76"/>
      <c r="EO206" s="76"/>
      <c r="EP206" s="76"/>
      <c r="EQ206" s="76"/>
      <c r="ER206" s="76"/>
      <c r="ES206" s="76"/>
      <c r="ET206" s="76"/>
      <c r="EU206" s="76"/>
      <c r="EV206" s="76"/>
      <c r="EW206" s="76"/>
      <c r="EX206" s="76"/>
      <c r="EY206" s="76"/>
      <c r="EZ206" s="76"/>
      <c r="FA206" s="76"/>
      <c r="FB206" s="76"/>
      <c r="FC206" s="76"/>
      <c r="FD206" s="76"/>
      <c r="FE206" s="76"/>
      <c r="FF206" s="76"/>
      <c r="FG206" s="76"/>
      <c r="FH206" s="76"/>
      <c r="FI206" s="76"/>
      <c r="FJ206" s="76"/>
      <c r="FK206" s="76"/>
      <c r="FL206" s="76"/>
      <c r="FM206" s="76"/>
      <c r="FN206" s="76"/>
      <c r="FO206" s="76"/>
      <c r="FP206" s="76"/>
      <c r="FQ206" s="76"/>
      <c r="FR206" s="76"/>
      <c r="FS206" s="76"/>
      <c r="FT206" s="76"/>
      <c r="FU206" s="76"/>
      <c r="FV206" s="76"/>
      <c r="FW206" s="76"/>
      <c r="FX206" s="76"/>
      <c r="FY206" s="76"/>
      <c r="FZ206" s="76"/>
      <c r="GA206" s="76"/>
      <c r="GB206" s="76"/>
      <c r="GC206" s="76"/>
      <c r="GD206" s="76"/>
      <c r="GE206" s="76"/>
      <c r="GF206" s="76"/>
      <c r="GG206" s="76"/>
      <c r="GH206" s="76"/>
      <c r="GI206" s="76"/>
      <c r="GJ206" s="76"/>
      <c r="GK206" s="76"/>
      <c r="GL206" s="76"/>
      <c r="GM206" s="76"/>
      <c r="GN206" s="76"/>
      <c r="GO206" s="76"/>
      <c r="GP206" s="76"/>
      <c r="GQ206" s="76"/>
      <c r="GR206" s="76"/>
      <c r="GS206" s="76"/>
      <c r="GT206" s="76"/>
      <c r="GU206" s="76"/>
      <c r="GV206" s="76"/>
      <c r="GW206" s="76"/>
      <c r="GX206" s="76"/>
      <c r="GY206" s="76"/>
      <c r="GZ206" s="76"/>
      <c r="HA206" s="76"/>
      <c r="HB206" s="76"/>
      <c r="HC206" s="76"/>
      <c r="HD206" s="76"/>
      <c r="HE206" s="76"/>
      <c r="HF206" s="76"/>
      <c r="HG206" s="76"/>
      <c r="HH206" s="76"/>
      <c r="HI206" s="76"/>
      <c r="HJ206" s="76"/>
      <c r="HK206" s="76"/>
      <c r="HL206" s="76"/>
      <c r="HM206" s="76"/>
      <c r="HN206" s="76"/>
      <c r="HO206" s="76"/>
      <c r="HP206" s="76"/>
      <c r="HQ206" s="76"/>
      <c r="HR206" s="76"/>
      <c r="HS206" s="76"/>
      <c r="HT206" s="76"/>
      <c r="HU206" s="76"/>
      <c r="HV206" s="76"/>
      <c r="HW206" s="76"/>
      <c r="HX206" s="76"/>
      <c r="HY206" s="76"/>
      <c r="HZ206" s="76"/>
      <c r="IA206" s="76"/>
      <c r="IB206" s="76"/>
      <c r="IC206" s="76"/>
      <c r="ID206" s="76"/>
      <c r="IE206" s="76"/>
      <c r="IF206" s="76"/>
      <c r="IG206" s="76"/>
      <c r="IH206" s="76"/>
      <c r="II206" s="76"/>
      <c r="IJ206" s="76"/>
      <c r="IK206" s="76"/>
      <c r="IL206" s="76"/>
      <c r="IM206" s="76"/>
      <c r="IN206" s="76"/>
      <c r="IO206" s="76"/>
      <c r="IP206" s="76"/>
      <c r="IQ206" s="76"/>
      <c r="IR206" s="76"/>
      <c r="IS206" s="76"/>
      <c r="IT206" s="76"/>
      <c r="IU206" s="76"/>
      <c r="IV206" s="76"/>
    </row>
    <row r="207" spans="1:256" s="78" customFormat="1" ht="25.5" customHeight="1" x14ac:dyDescent="0.25">
      <c r="A207" s="71" t="s">
        <v>847</v>
      </c>
      <c r="B207" s="132" t="s">
        <v>848</v>
      </c>
      <c r="C207" s="73">
        <v>26207</v>
      </c>
      <c r="D207" s="73"/>
      <c r="E207" s="74">
        <f t="shared" si="8"/>
        <v>26207</v>
      </c>
      <c r="F207" s="75"/>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7"/>
      <c r="AV207" s="75"/>
      <c r="AW207" s="76"/>
      <c r="AX207" s="76"/>
      <c r="AY207" s="76"/>
      <c r="AZ207" s="76"/>
      <c r="BA207" s="76"/>
      <c r="BB207" s="76"/>
      <c r="BC207" s="76"/>
      <c r="BD207" s="76"/>
      <c r="BE207" s="76"/>
      <c r="BF207" s="76"/>
      <c r="BG207" s="76"/>
      <c r="BH207" s="76"/>
      <c r="BI207" s="76"/>
      <c r="BJ207" s="76"/>
      <c r="BK207" s="76"/>
      <c r="BL207" s="76"/>
      <c r="BM207" s="76"/>
      <c r="BN207" s="76"/>
      <c r="BO207" s="76"/>
      <c r="BP207" s="76"/>
      <c r="BQ207" s="76"/>
      <c r="BR207" s="76"/>
      <c r="BS207" s="76"/>
      <c r="BT207" s="76"/>
      <c r="BU207" s="76"/>
      <c r="BV207" s="76"/>
      <c r="BW207" s="76"/>
      <c r="BX207" s="76"/>
      <c r="BY207" s="76"/>
      <c r="BZ207" s="76"/>
      <c r="CA207" s="76"/>
      <c r="CB207" s="76"/>
      <c r="CC207" s="76"/>
      <c r="CD207" s="76"/>
      <c r="CE207" s="76"/>
      <c r="CF207" s="76"/>
      <c r="CG207" s="76"/>
      <c r="CH207" s="76"/>
      <c r="CI207" s="76"/>
      <c r="CJ207" s="76"/>
      <c r="CK207" s="76"/>
      <c r="CL207" s="76"/>
      <c r="CM207" s="76"/>
      <c r="CN207" s="76"/>
      <c r="CO207" s="76"/>
      <c r="CP207" s="76"/>
      <c r="CQ207" s="76"/>
      <c r="CR207" s="76"/>
      <c r="CS207" s="76"/>
      <c r="CT207" s="76"/>
      <c r="CU207" s="76"/>
      <c r="CV207" s="76"/>
      <c r="CW207" s="76"/>
      <c r="CX207" s="76"/>
      <c r="CY207" s="76"/>
      <c r="CZ207" s="76"/>
      <c r="DA207" s="76"/>
      <c r="DB207" s="76"/>
      <c r="DC207" s="76"/>
      <c r="DD207" s="76"/>
      <c r="DE207" s="76"/>
      <c r="DF207" s="76"/>
      <c r="DG207" s="76"/>
      <c r="DH207" s="76"/>
      <c r="DI207" s="76"/>
      <c r="DJ207" s="76"/>
      <c r="DK207" s="76"/>
      <c r="DL207" s="76"/>
      <c r="DM207" s="76"/>
      <c r="DN207" s="76"/>
      <c r="DO207" s="76"/>
      <c r="DP207" s="76"/>
      <c r="DQ207" s="76"/>
      <c r="DR207" s="76"/>
      <c r="DS207" s="76"/>
      <c r="DT207" s="76"/>
      <c r="DU207" s="76"/>
      <c r="DV207" s="76"/>
      <c r="DW207" s="76"/>
      <c r="DX207" s="76"/>
      <c r="DY207" s="76"/>
      <c r="DZ207" s="76"/>
      <c r="EA207" s="76"/>
      <c r="EB207" s="76"/>
      <c r="EC207" s="76"/>
      <c r="ED207" s="76"/>
      <c r="EE207" s="76"/>
      <c r="EF207" s="76"/>
      <c r="EG207" s="76"/>
      <c r="EH207" s="76"/>
      <c r="EI207" s="76"/>
      <c r="EJ207" s="76"/>
      <c r="EK207" s="76"/>
      <c r="EL207" s="76"/>
      <c r="EM207" s="76"/>
      <c r="EN207" s="76"/>
      <c r="EO207" s="76"/>
      <c r="EP207" s="76"/>
      <c r="EQ207" s="76"/>
      <c r="ER207" s="76"/>
      <c r="ES207" s="76"/>
      <c r="ET207" s="76"/>
      <c r="EU207" s="76"/>
      <c r="EV207" s="76"/>
      <c r="EW207" s="76"/>
      <c r="EX207" s="76"/>
      <c r="EY207" s="76"/>
      <c r="EZ207" s="76"/>
      <c r="FA207" s="76"/>
      <c r="FB207" s="76"/>
      <c r="FC207" s="76"/>
      <c r="FD207" s="76"/>
      <c r="FE207" s="76"/>
      <c r="FF207" s="76"/>
      <c r="FG207" s="76"/>
      <c r="FH207" s="76"/>
      <c r="FI207" s="76"/>
      <c r="FJ207" s="76"/>
      <c r="FK207" s="76"/>
      <c r="FL207" s="76"/>
      <c r="FM207" s="76"/>
      <c r="FN207" s="76"/>
      <c r="FO207" s="76"/>
      <c r="FP207" s="76"/>
      <c r="FQ207" s="76"/>
      <c r="FR207" s="76"/>
      <c r="FS207" s="76"/>
      <c r="FT207" s="76"/>
      <c r="FU207" s="76"/>
      <c r="FV207" s="76"/>
      <c r="FW207" s="76"/>
      <c r="FX207" s="76"/>
      <c r="FY207" s="76"/>
      <c r="FZ207" s="76"/>
      <c r="GA207" s="76"/>
      <c r="GB207" s="76"/>
      <c r="GC207" s="76"/>
      <c r="GD207" s="76"/>
      <c r="GE207" s="76"/>
      <c r="GF207" s="76"/>
      <c r="GG207" s="76"/>
      <c r="GH207" s="76"/>
      <c r="GI207" s="76"/>
      <c r="GJ207" s="76"/>
      <c r="GK207" s="76"/>
      <c r="GL207" s="76"/>
      <c r="GM207" s="76"/>
      <c r="GN207" s="76"/>
      <c r="GO207" s="76"/>
      <c r="GP207" s="76"/>
      <c r="GQ207" s="76"/>
      <c r="GR207" s="76"/>
      <c r="GS207" s="76"/>
      <c r="GT207" s="76"/>
      <c r="GU207" s="76"/>
      <c r="GV207" s="76"/>
      <c r="GW207" s="76"/>
      <c r="GX207" s="76"/>
      <c r="GY207" s="76"/>
      <c r="GZ207" s="76"/>
      <c r="HA207" s="76"/>
      <c r="HB207" s="76"/>
      <c r="HC207" s="76"/>
      <c r="HD207" s="76"/>
      <c r="HE207" s="76"/>
      <c r="HF207" s="76"/>
      <c r="HG207" s="76"/>
      <c r="HH207" s="76"/>
      <c r="HI207" s="76"/>
      <c r="HJ207" s="76"/>
      <c r="HK207" s="76"/>
      <c r="HL207" s="76"/>
      <c r="HM207" s="76"/>
      <c r="HN207" s="76"/>
      <c r="HO207" s="76"/>
      <c r="HP207" s="76"/>
      <c r="HQ207" s="76"/>
      <c r="HR207" s="76"/>
      <c r="HS207" s="76"/>
      <c r="HT207" s="76"/>
      <c r="HU207" s="76"/>
      <c r="HV207" s="76"/>
      <c r="HW207" s="76"/>
      <c r="HX207" s="76"/>
      <c r="HY207" s="76"/>
      <c r="HZ207" s="76"/>
      <c r="IA207" s="76"/>
      <c r="IB207" s="76"/>
      <c r="IC207" s="76"/>
      <c r="ID207" s="76"/>
      <c r="IE207" s="76"/>
      <c r="IF207" s="76"/>
      <c r="IG207" s="76"/>
      <c r="IH207" s="76"/>
      <c r="II207" s="76"/>
      <c r="IJ207" s="76"/>
      <c r="IK207" s="76"/>
      <c r="IL207" s="76"/>
      <c r="IM207" s="76"/>
      <c r="IN207" s="76"/>
      <c r="IO207" s="76"/>
      <c r="IP207" s="76"/>
      <c r="IQ207" s="76"/>
      <c r="IR207" s="76"/>
      <c r="IS207" s="76"/>
      <c r="IT207" s="76"/>
      <c r="IU207" s="76"/>
      <c r="IV207" s="76"/>
    </row>
    <row r="208" spans="1:256" s="78" customFormat="1" ht="25.5" customHeight="1" x14ac:dyDescent="0.25">
      <c r="A208" s="71" t="s">
        <v>849</v>
      </c>
      <c r="B208" s="132" t="s">
        <v>850</v>
      </c>
      <c r="C208" s="73">
        <v>14268798</v>
      </c>
      <c r="D208" s="73"/>
      <c r="E208" s="74">
        <f t="shared" si="8"/>
        <v>14268798</v>
      </c>
      <c r="F208" s="75"/>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7"/>
      <c r="AV208" s="75"/>
      <c r="AW208" s="76"/>
      <c r="AX208" s="76"/>
      <c r="AY208" s="76"/>
      <c r="AZ208" s="76"/>
      <c r="BA208" s="76"/>
      <c r="BB208" s="76"/>
      <c r="BC208" s="76"/>
      <c r="BD208" s="76"/>
      <c r="BE208" s="76"/>
      <c r="BF208" s="76"/>
      <c r="BG208" s="76"/>
      <c r="BH208" s="76"/>
      <c r="BI208" s="76"/>
      <c r="BJ208" s="76"/>
      <c r="BK208" s="76"/>
      <c r="BL208" s="76"/>
      <c r="BM208" s="76"/>
      <c r="BN208" s="76"/>
      <c r="BO208" s="76"/>
      <c r="BP208" s="76"/>
      <c r="BQ208" s="76"/>
      <c r="BR208" s="76"/>
      <c r="BS208" s="76"/>
      <c r="BT208" s="76"/>
      <c r="BU208" s="76"/>
      <c r="BV208" s="76"/>
      <c r="BW208" s="76"/>
      <c r="BX208" s="76"/>
      <c r="BY208" s="76"/>
      <c r="BZ208" s="76"/>
      <c r="CA208" s="76"/>
      <c r="CB208" s="76"/>
      <c r="CC208" s="76"/>
      <c r="CD208" s="76"/>
      <c r="CE208" s="76"/>
      <c r="CF208" s="76"/>
      <c r="CG208" s="76"/>
      <c r="CH208" s="76"/>
      <c r="CI208" s="76"/>
      <c r="CJ208" s="76"/>
      <c r="CK208" s="76"/>
      <c r="CL208" s="76"/>
      <c r="CM208" s="76"/>
      <c r="CN208" s="76"/>
      <c r="CO208" s="76"/>
      <c r="CP208" s="76"/>
      <c r="CQ208" s="76"/>
      <c r="CR208" s="76"/>
      <c r="CS208" s="76"/>
      <c r="CT208" s="76"/>
      <c r="CU208" s="76"/>
      <c r="CV208" s="76"/>
      <c r="CW208" s="76"/>
      <c r="CX208" s="76"/>
      <c r="CY208" s="76"/>
      <c r="CZ208" s="76"/>
      <c r="DA208" s="76"/>
      <c r="DB208" s="76"/>
      <c r="DC208" s="76"/>
      <c r="DD208" s="76"/>
      <c r="DE208" s="76"/>
      <c r="DF208" s="76"/>
      <c r="DG208" s="76"/>
      <c r="DH208" s="76"/>
      <c r="DI208" s="76"/>
      <c r="DJ208" s="76"/>
      <c r="DK208" s="76"/>
      <c r="DL208" s="76"/>
      <c r="DM208" s="76"/>
      <c r="DN208" s="76"/>
      <c r="DO208" s="76"/>
      <c r="DP208" s="76"/>
      <c r="DQ208" s="76"/>
      <c r="DR208" s="76"/>
      <c r="DS208" s="76"/>
      <c r="DT208" s="76"/>
      <c r="DU208" s="76"/>
      <c r="DV208" s="76"/>
      <c r="DW208" s="76"/>
      <c r="DX208" s="76"/>
      <c r="DY208" s="76"/>
      <c r="DZ208" s="76"/>
      <c r="EA208" s="76"/>
      <c r="EB208" s="76"/>
      <c r="EC208" s="76"/>
      <c r="ED208" s="76"/>
      <c r="EE208" s="76"/>
      <c r="EF208" s="76"/>
      <c r="EG208" s="76"/>
      <c r="EH208" s="76"/>
      <c r="EI208" s="76"/>
      <c r="EJ208" s="76"/>
      <c r="EK208" s="76"/>
      <c r="EL208" s="76"/>
      <c r="EM208" s="76"/>
      <c r="EN208" s="76"/>
      <c r="EO208" s="76"/>
      <c r="EP208" s="76"/>
      <c r="EQ208" s="76"/>
      <c r="ER208" s="76"/>
      <c r="ES208" s="76"/>
      <c r="ET208" s="76"/>
      <c r="EU208" s="76"/>
      <c r="EV208" s="76"/>
      <c r="EW208" s="76"/>
      <c r="EX208" s="76"/>
      <c r="EY208" s="76"/>
      <c r="EZ208" s="76"/>
      <c r="FA208" s="76"/>
      <c r="FB208" s="76"/>
      <c r="FC208" s="76"/>
      <c r="FD208" s="76"/>
      <c r="FE208" s="76"/>
      <c r="FF208" s="76"/>
      <c r="FG208" s="76"/>
      <c r="FH208" s="76"/>
      <c r="FI208" s="76"/>
      <c r="FJ208" s="76"/>
      <c r="FK208" s="76"/>
      <c r="FL208" s="76"/>
      <c r="FM208" s="76"/>
      <c r="FN208" s="76"/>
      <c r="FO208" s="76"/>
      <c r="FP208" s="76"/>
      <c r="FQ208" s="76"/>
      <c r="FR208" s="76"/>
      <c r="FS208" s="76"/>
      <c r="FT208" s="76"/>
      <c r="FU208" s="76"/>
      <c r="FV208" s="76"/>
      <c r="FW208" s="76"/>
      <c r="FX208" s="76"/>
      <c r="FY208" s="76"/>
      <c r="FZ208" s="76"/>
      <c r="GA208" s="76"/>
      <c r="GB208" s="76"/>
      <c r="GC208" s="76"/>
      <c r="GD208" s="76"/>
      <c r="GE208" s="76"/>
      <c r="GF208" s="76"/>
      <c r="GG208" s="76"/>
      <c r="GH208" s="76"/>
      <c r="GI208" s="76"/>
      <c r="GJ208" s="76"/>
      <c r="GK208" s="76"/>
      <c r="GL208" s="76"/>
      <c r="GM208" s="76"/>
      <c r="GN208" s="76"/>
      <c r="GO208" s="76"/>
      <c r="GP208" s="76"/>
      <c r="GQ208" s="76"/>
      <c r="GR208" s="76"/>
      <c r="GS208" s="76"/>
      <c r="GT208" s="76"/>
      <c r="GU208" s="76"/>
      <c r="GV208" s="76"/>
      <c r="GW208" s="76"/>
      <c r="GX208" s="76"/>
      <c r="GY208" s="76"/>
      <c r="GZ208" s="76"/>
      <c r="HA208" s="76"/>
      <c r="HB208" s="76"/>
      <c r="HC208" s="76"/>
      <c r="HD208" s="76"/>
      <c r="HE208" s="76"/>
      <c r="HF208" s="76"/>
      <c r="HG208" s="76"/>
      <c r="HH208" s="76"/>
      <c r="HI208" s="76"/>
      <c r="HJ208" s="76"/>
      <c r="HK208" s="76"/>
      <c r="HL208" s="76"/>
      <c r="HM208" s="76"/>
      <c r="HN208" s="76"/>
      <c r="HO208" s="76"/>
      <c r="HP208" s="76"/>
      <c r="HQ208" s="76"/>
      <c r="HR208" s="76"/>
      <c r="HS208" s="76"/>
      <c r="HT208" s="76"/>
      <c r="HU208" s="76"/>
      <c r="HV208" s="76"/>
      <c r="HW208" s="76"/>
      <c r="HX208" s="76"/>
      <c r="HY208" s="76"/>
      <c r="HZ208" s="76"/>
      <c r="IA208" s="76"/>
      <c r="IB208" s="76"/>
      <c r="IC208" s="76"/>
      <c r="ID208" s="76"/>
      <c r="IE208" s="76"/>
      <c r="IF208" s="76"/>
      <c r="IG208" s="76"/>
      <c r="IH208" s="76"/>
      <c r="II208" s="76"/>
      <c r="IJ208" s="76"/>
      <c r="IK208" s="76"/>
      <c r="IL208" s="76"/>
      <c r="IM208" s="76"/>
      <c r="IN208" s="76"/>
      <c r="IO208" s="76"/>
      <c r="IP208" s="76"/>
      <c r="IQ208" s="76"/>
      <c r="IR208" s="76"/>
      <c r="IS208" s="76"/>
      <c r="IT208" s="76"/>
      <c r="IU208" s="76"/>
      <c r="IV208" s="76"/>
    </row>
    <row r="209" spans="1:256" s="78" customFormat="1" ht="25.5" customHeight="1" x14ac:dyDescent="0.25">
      <c r="A209" s="60">
        <v>5.2</v>
      </c>
      <c r="B209" s="111" t="s">
        <v>851</v>
      </c>
      <c r="C209" s="62">
        <v>0</v>
      </c>
      <c r="D209" s="62">
        <f>D210</f>
        <v>0</v>
      </c>
      <c r="E209" s="122">
        <f>+D209+C209</f>
        <v>0</v>
      </c>
      <c r="F209" s="75"/>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7"/>
      <c r="AV209" s="75"/>
      <c r="AW209" s="76"/>
      <c r="AX209" s="76"/>
      <c r="AY209" s="76"/>
      <c r="AZ209" s="76"/>
      <c r="BA209" s="76"/>
      <c r="BB209" s="76"/>
      <c r="BC209" s="76"/>
      <c r="BD209" s="76"/>
      <c r="BE209" s="76"/>
      <c r="BF209" s="76"/>
      <c r="BG209" s="76"/>
      <c r="BH209" s="76"/>
      <c r="BI209" s="76"/>
      <c r="BJ209" s="76"/>
      <c r="BK209" s="76"/>
      <c r="BL209" s="76"/>
      <c r="BM209" s="76"/>
      <c r="BN209" s="76"/>
      <c r="BO209" s="76"/>
      <c r="BP209" s="76"/>
      <c r="BQ209" s="76"/>
      <c r="BR209" s="76"/>
      <c r="BS209" s="76"/>
      <c r="BT209" s="76"/>
      <c r="BU209" s="76"/>
      <c r="BV209" s="76"/>
      <c r="BW209" s="76"/>
      <c r="BX209" s="76"/>
      <c r="BY209" s="76"/>
      <c r="BZ209" s="76"/>
      <c r="CA209" s="76"/>
      <c r="CB209" s="76"/>
      <c r="CC209" s="76"/>
      <c r="CD209" s="76"/>
      <c r="CE209" s="76"/>
      <c r="CF209" s="76"/>
      <c r="CG209" s="76"/>
      <c r="CH209" s="76"/>
      <c r="CI209" s="76"/>
      <c r="CJ209" s="76"/>
      <c r="CK209" s="76"/>
      <c r="CL209" s="76"/>
      <c r="CM209" s="76"/>
      <c r="CN209" s="76"/>
      <c r="CO209" s="76"/>
      <c r="CP209" s="76"/>
      <c r="CQ209" s="76"/>
      <c r="CR209" s="76"/>
      <c r="CS209" s="76"/>
      <c r="CT209" s="76"/>
      <c r="CU209" s="76"/>
      <c r="CV209" s="76"/>
      <c r="CW209" s="76"/>
      <c r="CX209" s="76"/>
      <c r="CY209" s="76"/>
      <c r="CZ209" s="76"/>
      <c r="DA209" s="76"/>
      <c r="DB209" s="76"/>
      <c r="DC209" s="76"/>
      <c r="DD209" s="76"/>
      <c r="DE209" s="76"/>
      <c r="DF209" s="76"/>
      <c r="DG209" s="76"/>
      <c r="DH209" s="76"/>
      <c r="DI209" s="76"/>
      <c r="DJ209" s="76"/>
      <c r="DK209" s="76"/>
      <c r="DL209" s="76"/>
      <c r="DM209" s="76"/>
      <c r="DN209" s="76"/>
      <c r="DO209" s="76"/>
      <c r="DP209" s="76"/>
      <c r="DQ209" s="76"/>
      <c r="DR209" s="76"/>
      <c r="DS209" s="76"/>
      <c r="DT209" s="76"/>
      <c r="DU209" s="76"/>
      <c r="DV209" s="76"/>
      <c r="DW209" s="76"/>
      <c r="DX209" s="76"/>
      <c r="DY209" s="76"/>
      <c r="DZ209" s="76"/>
      <c r="EA209" s="76"/>
      <c r="EB209" s="76"/>
      <c r="EC209" s="76"/>
      <c r="ED209" s="76"/>
      <c r="EE209" s="76"/>
      <c r="EF209" s="76"/>
      <c r="EG209" s="76"/>
      <c r="EH209" s="76"/>
      <c r="EI209" s="76"/>
      <c r="EJ209" s="76"/>
      <c r="EK209" s="76"/>
      <c r="EL209" s="76"/>
      <c r="EM209" s="76"/>
      <c r="EN209" s="76"/>
      <c r="EO209" s="76"/>
      <c r="EP209" s="76"/>
      <c r="EQ209" s="76"/>
      <c r="ER209" s="76"/>
      <c r="ES209" s="76"/>
      <c r="ET209" s="76"/>
      <c r="EU209" s="76"/>
      <c r="EV209" s="76"/>
      <c r="EW209" s="76"/>
      <c r="EX209" s="76"/>
      <c r="EY209" s="76"/>
      <c r="EZ209" s="76"/>
      <c r="FA209" s="76"/>
      <c r="FB209" s="76"/>
      <c r="FC209" s="76"/>
      <c r="FD209" s="76"/>
      <c r="FE209" s="76"/>
      <c r="FF209" s="76"/>
      <c r="FG209" s="76"/>
      <c r="FH209" s="76"/>
      <c r="FI209" s="76"/>
      <c r="FJ209" s="76"/>
      <c r="FK209" s="76"/>
      <c r="FL209" s="76"/>
      <c r="FM209" s="76"/>
      <c r="FN209" s="76"/>
      <c r="FO209" s="76"/>
      <c r="FP209" s="76"/>
      <c r="FQ209" s="76"/>
      <c r="FR209" s="76"/>
      <c r="FS209" s="76"/>
      <c r="FT209" s="76"/>
      <c r="FU209" s="76"/>
      <c r="FV209" s="76"/>
      <c r="FW209" s="76"/>
      <c r="FX209" s="76"/>
      <c r="FY209" s="76"/>
      <c r="FZ209" s="76"/>
      <c r="GA209" s="76"/>
      <c r="GB209" s="76"/>
      <c r="GC209" s="76"/>
      <c r="GD209" s="76"/>
      <c r="GE209" s="76"/>
      <c r="GF209" s="76"/>
      <c r="GG209" s="76"/>
      <c r="GH209" s="76"/>
      <c r="GI209" s="76"/>
      <c r="GJ209" s="76"/>
      <c r="GK209" s="76"/>
      <c r="GL209" s="76"/>
      <c r="GM209" s="76"/>
      <c r="GN209" s="76"/>
      <c r="GO209" s="76"/>
      <c r="GP209" s="76"/>
      <c r="GQ209" s="76"/>
      <c r="GR209" s="76"/>
      <c r="GS209" s="76"/>
      <c r="GT209" s="76"/>
      <c r="GU209" s="76"/>
      <c r="GV209" s="76"/>
      <c r="GW209" s="76"/>
      <c r="GX209" s="76"/>
      <c r="GY209" s="76"/>
      <c r="GZ209" s="76"/>
      <c r="HA209" s="76"/>
      <c r="HB209" s="76"/>
      <c r="HC209" s="76"/>
      <c r="HD209" s="76"/>
      <c r="HE209" s="76"/>
      <c r="HF209" s="76"/>
      <c r="HG209" s="76"/>
      <c r="HH209" s="76"/>
      <c r="HI209" s="76"/>
      <c r="HJ209" s="76"/>
      <c r="HK209" s="76"/>
      <c r="HL209" s="76"/>
      <c r="HM209" s="76"/>
      <c r="HN209" s="76"/>
      <c r="HO209" s="76"/>
      <c r="HP209" s="76"/>
      <c r="HQ209" s="76"/>
      <c r="HR209" s="76"/>
      <c r="HS209" s="76"/>
      <c r="HT209" s="76"/>
      <c r="HU209" s="76"/>
      <c r="HV209" s="76"/>
      <c r="HW209" s="76"/>
      <c r="HX209" s="76"/>
      <c r="HY209" s="76"/>
      <c r="HZ209" s="76"/>
      <c r="IA209" s="76"/>
      <c r="IB209" s="76"/>
      <c r="IC209" s="76"/>
      <c r="ID209" s="76"/>
      <c r="IE209" s="76"/>
      <c r="IF209" s="76"/>
      <c r="IG209" s="76"/>
      <c r="IH209" s="76"/>
      <c r="II209" s="76"/>
      <c r="IJ209" s="76"/>
      <c r="IK209" s="76"/>
      <c r="IL209" s="76"/>
      <c r="IM209" s="76"/>
      <c r="IN209" s="76"/>
      <c r="IO209" s="76"/>
      <c r="IP209" s="76"/>
      <c r="IQ209" s="76"/>
      <c r="IR209" s="76"/>
      <c r="IS209" s="76"/>
      <c r="IT209" s="76"/>
      <c r="IU209" s="76"/>
      <c r="IV209" s="76"/>
    </row>
    <row r="210" spans="1:256" s="78" customFormat="1" ht="25.5" customHeight="1" x14ac:dyDescent="0.25">
      <c r="A210" s="60" t="s">
        <v>852</v>
      </c>
      <c r="B210" s="84" t="s">
        <v>853</v>
      </c>
      <c r="C210" s="62">
        <v>0</v>
      </c>
      <c r="D210" s="62">
        <f>D211</f>
        <v>0</v>
      </c>
      <c r="E210" s="143">
        <f>+D210+C210</f>
        <v>0</v>
      </c>
      <c r="F210" s="75"/>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7"/>
      <c r="AV210" s="75"/>
      <c r="AW210" s="76"/>
      <c r="AX210" s="76"/>
      <c r="AY210" s="76"/>
      <c r="AZ210" s="76"/>
      <c r="BA210" s="76"/>
      <c r="BB210" s="76"/>
      <c r="BC210" s="76"/>
      <c r="BD210" s="76"/>
      <c r="BE210" s="76"/>
      <c r="BF210" s="76"/>
      <c r="BG210" s="76"/>
      <c r="BH210" s="76"/>
      <c r="BI210" s="76"/>
      <c r="BJ210" s="76"/>
      <c r="BK210" s="76"/>
      <c r="BL210" s="76"/>
      <c r="BM210" s="76"/>
      <c r="BN210" s="76"/>
      <c r="BO210" s="76"/>
      <c r="BP210" s="76"/>
      <c r="BQ210" s="76"/>
      <c r="BR210" s="76"/>
      <c r="BS210" s="76"/>
      <c r="BT210" s="76"/>
      <c r="BU210" s="76"/>
      <c r="BV210" s="76"/>
      <c r="BW210" s="76"/>
      <c r="BX210" s="76"/>
      <c r="BY210" s="76"/>
      <c r="BZ210" s="76"/>
      <c r="CA210" s="76"/>
      <c r="CB210" s="76"/>
      <c r="CC210" s="76"/>
      <c r="CD210" s="76"/>
      <c r="CE210" s="76"/>
      <c r="CF210" s="76"/>
      <c r="CG210" s="76"/>
      <c r="CH210" s="76"/>
      <c r="CI210" s="76"/>
      <c r="CJ210" s="76"/>
      <c r="CK210" s="76"/>
      <c r="CL210" s="76"/>
      <c r="CM210" s="76"/>
      <c r="CN210" s="76"/>
      <c r="CO210" s="76"/>
      <c r="CP210" s="76"/>
      <c r="CQ210" s="76"/>
      <c r="CR210" s="76"/>
      <c r="CS210" s="76"/>
      <c r="CT210" s="76"/>
      <c r="CU210" s="76"/>
      <c r="CV210" s="76"/>
      <c r="CW210" s="76"/>
      <c r="CX210" s="76"/>
      <c r="CY210" s="76"/>
      <c r="CZ210" s="76"/>
      <c r="DA210" s="76"/>
      <c r="DB210" s="76"/>
      <c r="DC210" s="76"/>
      <c r="DD210" s="76"/>
      <c r="DE210" s="76"/>
      <c r="DF210" s="76"/>
      <c r="DG210" s="76"/>
      <c r="DH210" s="76"/>
      <c r="DI210" s="76"/>
      <c r="DJ210" s="76"/>
      <c r="DK210" s="76"/>
      <c r="DL210" s="76"/>
      <c r="DM210" s="76"/>
      <c r="DN210" s="76"/>
      <c r="DO210" s="76"/>
      <c r="DP210" s="76"/>
      <c r="DQ210" s="76"/>
      <c r="DR210" s="76"/>
      <c r="DS210" s="76"/>
      <c r="DT210" s="76"/>
      <c r="DU210" s="76"/>
      <c r="DV210" s="76"/>
      <c r="DW210" s="76"/>
      <c r="DX210" s="76"/>
      <c r="DY210" s="76"/>
      <c r="DZ210" s="76"/>
      <c r="EA210" s="76"/>
      <c r="EB210" s="76"/>
      <c r="EC210" s="76"/>
      <c r="ED210" s="76"/>
      <c r="EE210" s="76"/>
      <c r="EF210" s="76"/>
      <c r="EG210" s="76"/>
      <c r="EH210" s="76"/>
      <c r="EI210" s="76"/>
      <c r="EJ210" s="76"/>
      <c r="EK210" s="76"/>
      <c r="EL210" s="76"/>
      <c r="EM210" s="76"/>
      <c r="EN210" s="76"/>
      <c r="EO210" s="76"/>
      <c r="EP210" s="76"/>
      <c r="EQ210" s="76"/>
      <c r="ER210" s="76"/>
      <c r="ES210" s="76"/>
      <c r="ET210" s="76"/>
      <c r="EU210" s="76"/>
      <c r="EV210" s="76"/>
      <c r="EW210" s="76"/>
      <c r="EX210" s="76"/>
      <c r="EY210" s="76"/>
      <c r="EZ210" s="76"/>
      <c r="FA210" s="76"/>
      <c r="FB210" s="76"/>
      <c r="FC210" s="76"/>
      <c r="FD210" s="76"/>
      <c r="FE210" s="76"/>
      <c r="FF210" s="76"/>
      <c r="FG210" s="76"/>
      <c r="FH210" s="76"/>
      <c r="FI210" s="76"/>
      <c r="FJ210" s="76"/>
      <c r="FK210" s="76"/>
      <c r="FL210" s="76"/>
      <c r="FM210" s="76"/>
      <c r="FN210" s="76"/>
      <c r="FO210" s="76"/>
      <c r="FP210" s="76"/>
      <c r="FQ210" s="76"/>
      <c r="FR210" s="76"/>
      <c r="FS210" s="76"/>
      <c r="FT210" s="76"/>
      <c r="FU210" s="76"/>
      <c r="FV210" s="76"/>
      <c r="FW210" s="76"/>
      <c r="FX210" s="76"/>
      <c r="FY210" s="76"/>
      <c r="FZ210" s="76"/>
      <c r="GA210" s="76"/>
      <c r="GB210" s="76"/>
      <c r="GC210" s="76"/>
      <c r="GD210" s="76"/>
      <c r="GE210" s="76"/>
      <c r="GF210" s="76"/>
      <c r="GG210" s="76"/>
      <c r="GH210" s="76"/>
      <c r="GI210" s="76"/>
      <c r="GJ210" s="76"/>
      <c r="GK210" s="76"/>
      <c r="GL210" s="76"/>
      <c r="GM210" s="76"/>
      <c r="GN210" s="76"/>
      <c r="GO210" s="76"/>
      <c r="GP210" s="76"/>
      <c r="GQ210" s="76"/>
      <c r="GR210" s="76"/>
      <c r="GS210" s="76"/>
      <c r="GT210" s="76"/>
      <c r="GU210" s="76"/>
      <c r="GV210" s="76"/>
      <c r="GW210" s="76"/>
      <c r="GX210" s="76"/>
      <c r="GY210" s="76"/>
      <c r="GZ210" s="76"/>
      <c r="HA210" s="76"/>
      <c r="HB210" s="76"/>
      <c r="HC210" s="76"/>
      <c r="HD210" s="76"/>
      <c r="HE210" s="76"/>
      <c r="HF210" s="76"/>
      <c r="HG210" s="76"/>
      <c r="HH210" s="76"/>
      <c r="HI210" s="76"/>
      <c r="HJ210" s="76"/>
      <c r="HK210" s="76"/>
      <c r="HL210" s="76"/>
      <c r="HM210" s="76"/>
      <c r="HN210" s="76"/>
      <c r="HO210" s="76"/>
      <c r="HP210" s="76"/>
      <c r="HQ210" s="76"/>
      <c r="HR210" s="76"/>
      <c r="HS210" s="76"/>
      <c r="HT210" s="76"/>
      <c r="HU210" s="76"/>
      <c r="HV210" s="76"/>
      <c r="HW210" s="76"/>
      <c r="HX210" s="76"/>
      <c r="HY210" s="76"/>
      <c r="HZ210" s="76"/>
      <c r="IA210" s="76"/>
      <c r="IB210" s="76"/>
      <c r="IC210" s="76"/>
      <c r="ID210" s="76"/>
      <c r="IE210" s="76"/>
      <c r="IF210" s="76"/>
      <c r="IG210" s="76"/>
      <c r="IH210" s="76"/>
      <c r="II210" s="76"/>
      <c r="IJ210" s="76"/>
      <c r="IK210" s="76"/>
      <c r="IL210" s="76"/>
      <c r="IM210" s="76"/>
      <c r="IN210" s="76"/>
      <c r="IO210" s="76"/>
      <c r="IP210" s="76"/>
      <c r="IQ210" s="76"/>
      <c r="IR210" s="76"/>
      <c r="IS210" s="76"/>
      <c r="IT210" s="76"/>
      <c r="IU210" s="76"/>
      <c r="IV210" s="76"/>
    </row>
    <row r="211" spans="1:256" s="78" customFormat="1" ht="25.5" customHeight="1" x14ac:dyDescent="0.25">
      <c r="A211" s="71" t="s">
        <v>854</v>
      </c>
      <c r="B211" s="132" t="s">
        <v>563</v>
      </c>
      <c r="C211" s="109">
        <v>0</v>
      </c>
      <c r="D211" s="109"/>
      <c r="E211" s="74">
        <f>C211+D211</f>
        <v>0</v>
      </c>
      <c r="F211" s="75"/>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7"/>
      <c r="AV211" s="75"/>
      <c r="AW211" s="76"/>
      <c r="AX211" s="76"/>
      <c r="AY211" s="76"/>
      <c r="AZ211" s="76"/>
      <c r="BA211" s="76"/>
      <c r="BB211" s="76"/>
      <c r="BC211" s="76"/>
      <c r="BD211" s="76"/>
      <c r="BE211" s="76"/>
      <c r="BF211" s="76"/>
      <c r="BG211" s="76"/>
      <c r="BH211" s="76"/>
      <c r="BI211" s="76"/>
      <c r="BJ211" s="76"/>
      <c r="BK211" s="76"/>
      <c r="BL211" s="76"/>
      <c r="BM211" s="76"/>
      <c r="BN211" s="76"/>
      <c r="BO211" s="76"/>
      <c r="BP211" s="76"/>
      <c r="BQ211" s="76"/>
      <c r="BR211" s="76"/>
      <c r="BS211" s="76"/>
      <c r="BT211" s="76"/>
      <c r="BU211" s="76"/>
      <c r="BV211" s="76"/>
      <c r="BW211" s="76"/>
      <c r="BX211" s="76"/>
      <c r="BY211" s="76"/>
      <c r="BZ211" s="76"/>
      <c r="CA211" s="76"/>
      <c r="CB211" s="76"/>
      <c r="CC211" s="76"/>
      <c r="CD211" s="76"/>
      <c r="CE211" s="76"/>
      <c r="CF211" s="76"/>
      <c r="CG211" s="76"/>
      <c r="CH211" s="76"/>
      <c r="CI211" s="76"/>
      <c r="CJ211" s="76"/>
      <c r="CK211" s="76"/>
      <c r="CL211" s="76"/>
      <c r="CM211" s="76"/>
      <c r="CN211" s="76"/>
      <c r="CO211" s="76"/>
      <c r="CP211" s="76"/>
      <c r="CQ211" s="76"/>
      <c r="CR211" s="76"/>
      <c r="CS211" s="76"/>
      <c r="CT211" s="76"/>
      <c r="CU211" s="76"/>
      <c r="CV211" s="76"/>
      <c r="CW211" s="76"/>
      <c r="CX211" s="76"/>
      <c r="CY211" s="76"/>
      <c r="CZ211" s="76"/>
      <c r="DA211" s="76"/>
      <c r="DB211" s="76"/>
      <c r="DC211" s="76"/>
      <c r="DD211" s="76"/>
      <c r="DE211" s="76"/>
      <c r="DF211" s="76"/>
      <c r="DG211" s="76"/>
      <c r="DH211" s="76"/>
      <c r="DI211" s="76"/>
      <c r="DJ211" s="76"/>
      <c r="DK211" s="76"/>
      <c r="DL211" s="76"/>
      <c r="DM211" s="76"/>
      <c r="DN211" s="76"/>
      <c r="DO211" s="76"/>
      <c r="DP211" s="76"/>
      <c r="DQ211" s="76"/>
      <c r="DR211" s="76"/>
      <c r="DS211" s="76"/>
      <c r="DT211" s="76"/>
      <c r="DU211" s="76"/>
      <c r="DV211" s="76"/>
      <c r="DW211" s="76"/>
      <c r="DX211" s="76"/>
      <c r="DY211" s="76"/>
      <c r="DZ211" s="76"/>
      <c r="EA211" s="76"/>
      <c r="EB211" s="76"/>
      <c r="EC211" s="76"/>
      <c r="ED211" s="76"/>
      <c r="EE211" s="76"/>
      <c r="EF211" s="76"/>
      <c r="EG211" s="76"/>
      <c r="EH211" s="76"/>
      <c r="EI211" s="76"/>
      <c r="EJ211" s="76"/>
      <c r="EK211" s="76"/>
      <c r="EL211" s="76"/>
      <c r="EM211" s="76"/>
      <c r="EN211" s="76"/>
      <c r="EO211" s="76"/>
      <c r="EP211" s="76"/>
      <c r="EQ211" s="76"/>
      <c r="ER211" s="76"/>
      <c r="ES211" s="76"/>
      <c r="ET211" s="76"/>
      <c r="EU211" s="76"/>
      <c r="EV211" s="76"/>
      <c r="EW211" s="76"/>
      <c r="EX211" s="76"/>
      <c r="EY211" s="76"/>
      <c r="EZ211" s="76"/>
      <c r="FA211" s="76"/>
      <c r="FB211" s="76"/>
      <c r="FC211" s="76"/>
      <c r="FD211" s="76"/>
      <c r="FE211" s="76"/>
      <c r="FF211" s="76"/>
      <c r="FG211" s="76"/>
      <c r="FH211" s="76"/>
      <c r="FI211" s="76"/>
      <c r="FJ211" s="76"/>
      <c r="FK211" s="76"/>
      <c r="FL211" s="76"/>
      <c r="FM211" s="76"/>
      <c r="FN211" s="76"/>
      <c r="FO211" s="76"/>
      <c r="FP211" s="76"/>
      <c r="FQ211" s="76"/>
      <c r="FR211" s="76"/>
      <c r="FS211" s="76"/>
      <c r="FT211" s="76"/>
      <c r="FU211" s="76"/>
      <c r="FV211" s="76"/>
      <c r="FW211" s="76"/>
      <c r="FX211" s="76"/>
      <c r="FY211" s="76"/>
      <c r="FZ211" s="76"/>
      <c r="GA211" s="76"/>
      <c r="GB211" s="76"/>
      <c r="GC211" s="76"/>
      <c r="GD211" s="76"/>
      <c r="GE211" s="76"/>
      <c r="GF211" s="76"/>
      <c r="GG211" s="76"/>
      <c r="GH211" s="76"/>
      <c r="GI211" s="76"/>
      <c r="GJ211" s="76"/>
      <c r="GK211" s="76"/>
      <c r="GL211" s="76"/>
      <c r="GM211" s="76"/>
      <c r="GN211" s="76"/>
      <c r="GO211" s="76"/>
      <c r="GP211" s="76"/>
      <c r="GQ211" s="76"/>
      <c r="GR211" s="76"/>
      <c r="GS211" s="76"/>
      <c r="GT211" s="76"/>
      <c r="GU211" s="76"/>
      <c r="GV211" s="76"/>
      <c r="GW211" s="76"/>
      <c r="GX211" s="76"/>
      <c r="GY211" s="76"/>
      <c r="GZ211" s="76"/>
      <c r="HA211" s="76"/>
      <c r="HB211" s="76"/>
      <c r="HC211" s="76"/>
      <c r="HD211" s="76"/>
      <c r="HE211" s="76"/>
      <c r="HF211" s="76"/>
      <c r="HG211" s="76"/>
      <c r="HH211" s="76"/>
      <c r="HI211" s="76"/>
      <c r="HJ211" s="76"/>
      <c r="HK211" s="76"/>
      <c r="HL211" s="76"/>
      <c r="HM211" s="76"/>
      <c r="HN211" s="76"/>
      <c r="HO211" s="76"/>
      <c r="HP211" s="76"/>
      <c r="HQ211" s="76"/>
      <c r="HR211" s="76"/>
      <c r="HS211" s="76"/>
      <c r="HT211" s="76"/>
      <c r="HU211" s="76"/>
      <c r="HV211" s="76"/>
      <c r="HW211" s="76"/>
      <c r="HX211" s="76"/>
      <c r="HY211" s="76"/>
      <c r="HZ211" s="76"/>
      <c r="IA211" s="76"/>
      <c r="IB211" s="76"/>
      <c r="IC211" s="76"/>
      <c r="ID211" s="76"/>
      <c r="IE211" s="76"/>
      <c r="IF211" s="76"/>
      <c r="IG211" s="76"/>
      <c r="IH211" s="76"/>
      <c r="II211" s="76"/>
      <c r="IJ211" s="76"/>
      <c r="IK211" s="76"/>
      <c r="IL211" s="76"/>
      <c r="IM211" s="76"/>
      <c r="IN211" s="76"/>
      <c r="IO211" s="76"/>
      <c r="IP211" s="76"/>
      <c r="IQ211" s="76"/>
      <c r="IR211" s="76"/>
      <c r="IS211" s="76"/>
      <c r="IT211" s="76"/>
      <c r="IU211" s="76"/>
      <c r="IV211" s="76"/>
    </row>
    <row r="212" spans="1:256" s="78" customFormat="1" ht="25.5" customHeight="1" x14ac:dyDescent="0.25">
      <c r="A212" s="60">
        <v>5.3</v>
      </c>
      <c r="B212" s="111" t="s">
        <v>855</v>
      </c>
      <c r="C212" s="62">
        <v>0</v>
      </c>
      <c r="D212" s="62">
        <f>SUM(D213)</f>
        <v>0</v>
      </c>
      <c r="E212" s="144">
        <f>SUM(E213)</f>
        <v>0</v>
      </c>
      <c r="F212" s="75"/>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7"/>
      <c r="AV212" s="75"/>
      <c r="AW212" s="76"/>
      <c r="AX212" s="76"/>
      <c r="AY212" s="76"/>
      <c r="AZ212" s="76"/>
      <c r="BA212" s="76"/>
      <c r="BB212" s="76"/>
      <c r="BC212" s="76"/>
      <c r="BD212" s="76"/>
      <c r="BE212" s="76"/>
      <c r="BF212" s="76"/>
      <c r="BG212" s="76"/>
      <c r="BH212" s="76"/>
      <c r="BI212" s="76"/>
      <c r="BJ212" s="76"/>
      <c r="BK212" s="76"/>
      <c r="BL212" s="76"/>
      <c r="BM212" s="76"/>
      <c r="BN212" s="76"/>
      <c r="BO212" s="76"/>
      <c r="BP212" s="76"/>
      <c r="BQ212" s="76"/>
      <c r="BR212" s="76"/>
      <c r="BS212" s="76"/>
      <c r="BT212" s="76"/>
      <c r="BU212" s="76"/>
      <c r="BV212" s="76"/>
      <c r="BW212" s="76"/>
      <c r="BX212" s="76"/>
      <c r="BY212" s="76"/>
      <c r="BZ212" s="76"/>
      <c r="CA212" s="76"/>
      <c r="CB212" s="76"/>
      <c r="CC212" s="76"/>
      <c r="CD212" s="76"/>
      <c r="CE212" s="76"/>
      <c r="CF212" s="76"/>
      <c r="CG212" s="76"/>
      <c r="CH212" s="76"/>
      <c r="CI212" s="76"/>
      <c r="CJ212" s="76"/>
      <c r="CK212" s="76"/>
      <c r="CL212" s="76"/>
      <c r="CM212" s="76"/>
      <c r="CN212" s="76"/>
      <c r="CO212" s="76"/>
      <c r="CP212" s="76"/>
      <c r="CQ212" s="76"/>
      <c r="CR212" s="76"/>
      <c r="CS212" s="76"/>
      <c r="CT212" s="76"/>
      <c r="CU212" s="76"/>
      <c r="CV212" s="76"/>
      <c r="CW212" s="76"/>
      <c r="CX212" s="76"/>
      <c r="CY212" s="76"/>
      <c r="CZ212" s="76"/>
      <c r="DA212" s="76"/>
      <c r="DB212" s="76"/>
      <c r="DC212" s="76"/>
      <c r="DD212" s="76"/>
      <c r="DE212" s="76"/>
      <c r="DF212" s="76"/>
      <c r="DG212" s="76"/>
      <c r="DH212" s="76"/>
      <c r="DI212" s="76"/>
      <c r="DJ212" s="76"/>
      <c r="DK212" s="76"/>
      <c r="DL212" s="76"/>
      <c r="DM212" s="76"/>
      <c r="DN212" s="76"/>
      <c r="DO212" s="76"/>
      <c r="DP212" s="76"/>
      <c r="DQ212" s="76"/>
      <c r="DR212" s="76"/>
      <c r="DS212" s="76"/>
      <c r="DT212" s="76"/>
      <c r="DU212" s="76"/>
      <c r="DV212" s="76"/>
      <c r="DW212" s="76"/>
      <c r="DX212" s="76"/>
      <c r="DY212" s="76"/>
      <c r="DZ212" s="76"/>
      <c r="EA212" s="76"/>
      <c r="EB212" s="76"/>
      <c r="EC212" s="76"/>
      <c r="ED212" s="76"/>
      <c r="EE212" s="76"/>
      <c r="EF212" s="76"/>
      <c r="EG212" s="76"/>
      <c r="EH212" s="76"/>
      <c r="EI212" s="76"/>
      <c r="EJ212" s="76"/>
      <c r="EK212" s="76"/>
      <c r="EL212" s="76"/>
      <c r="EM212" s="76"/>
      <c r="EN212" s="76"/>
      <c r="EO212" s="76"/>
      <c r="EP212" s="76"/>
      <c r="EQ212" s="76"/>
      <c r="ER212" s="76"/>
      <c r="ES212" s="76"/>
      <c r="ET212" s="76"/>
      <c r="EU212" s="76"/>
      <c r="EV212" s="76"/>
      <c r="EW212" s="76"/>
      <c r="EX212" s="76"/>
      <c r="EY212" s="76"/>
      <c r="EZ212" s="76"/>
      <c r="FA212" s="76"/>
      <c r="FB212" s="76"/>
      <c r="FC212" s="76"/>
      <c r="FD212" s="76"/>
      <c r="FE212" s="76"/>
      <c r="FF212" s="76"/>
      <c r="FG212" s="76"/>
      <c r="FH212" s="76"/>
      <c r="FI212" s="76"/>
      <c r="FJ212" s="76"/>
      <c r="FK212" s="76"/>
      <c r="FL212" s="76"/>
      <c r="FM212" s="76"/>
      <c r="FN212" s="76"/>
      <c r="FO212" s="76"/>
      <c r="FP212" s="76"/>
      <c r="FQ212" s="76"/>
      <c r="FR212" s="76"/>
      <c r="FS212" s="76"/>
      <c r="FT212" s="76"/>
      <c r="FU212" s="76"/>
      <c r="FV212" s="76"/>
      <c r="FW212" s="76"/>
      <c r="FX212" s="76"/>
      <c r="FY212" s="76"/>
      <c r="FZ212" s="76"/>
      <c r="GA212" s="76"/>
      <c r="GB212" s="76"/>
      <c r="GC212" s="76"/>
      <c r="GD212" s="76"/>
      <c r="GE212" s="76"/>
      <c r="GF212" s="76"/>
      <c r="GG212" s="76"/>
      <c r="GH212" s="76"/>
      <c r="GI212" s="76"/>
      <c r="GJ212" s="76"/>
      <c r="GK212" s="76"/>
      <c r="GL212" s="76"/>
      <c r="GM212" s="76"/>
      <c r="GN212" s="76"/>
      <c r="GO212" s="76"/>
      <c r="GP212" s="76"/>
      <c r="GQ212" s="76"/>
      <c r="GR212" s="76"/>
      <c r="GS212" s="76"/>
      <c r="GT212" s="76"/>
      <c r="GU212" s="76"/>
      <c r="GV212" s="76"/>
      <c r="GW212" s="76"/>
      <c r="GX212" s="76"/>
      <c r="GY212" s="76"/>
      <c r="GZ212" s="76"/>
      <c r="HA212" s="76"/>
      <c r="HB212" s="76"/>
      <c r="HC212" s="76"/>
      <c r="HD212" s="76"/>
      <c r="HE212" s="76"/>
      <c r="HF212" s="76"/>
      <c r="HG212" s="76"/>
      <c r="HH212" s="76"/>
      <c r="HI212" s="76"/>
      <c r="HJ212" s="76"/>
      <c r="HK212" s="76"/>
      <c r="HL212" s="76"/>
      <c r="HM212" s="76"/>
      <c r="HN212" s="76"/>
      <c r="HO212" s="76"/>
      <c r="HP212" s="76"/>
      <c r="HQ212" s="76"/>
      <c r="HR212" s="76"/>
      <c r="HS212" s="76"/>
      <c r="HT212" s="76"/>
      <c r="HU212" s="76"/>
      <c r="HV212" s="76"/>
      <c r="HW212" s="76"/>
      <c r="HX212" s="76"/>
      <c r="HY212" s="76"/>
      <c r="HZ212" s="76"/>
      <c r="IA212" s="76"/>
      <c r="IB212" s="76"/>
      <c r="IC212" s="76"/>
      <c r="ID212" s="76"/>
      <c r="IE212" s="76"/>
      <c r="IF212" s="76"/>
      <c r="IG212" s="76"/>
      <c r="IH212" s="76"/>
      <c r="II212" s="76"/>
      <c r="IJ212" s="76"/>
      <c r="IK212" s="76"/>
      <c r="IL212" s="76"/>
      <c r="IM212" s="76"/>
      <c r="IN212" s="76"/>
      <c r="IO212" s="76"/>
      <c r="IP212" s="76"/>
      <c r="IQ212" s="76"/>
      <c r="IR212" s="76"/>
      <c r="IS212" s="76"/>
      <c r="IT212" s="76"/>
      <c r="IU212" s="76"/>
      <c r="IV212" s="76"/>
    </row>
    <row r="213" spans="1:256" s="78" customFormat="1" ht="25.5" customHeight="1" x14ac:dyDescent="0.25">
      <c r="A213" s="60" t="s">
        <v>856</v>
      </c>
      <c r="B213" s="84" t="s">
        <v>563</v>
      </c>
      <c r="C213" s="62">
        <v>0</v>
      </c>
      <c r="D213" s="62">
        <f>D214</f>
        <v>0</v>
      </c>
      <c r="E213" s="143">
        <f>E214</f>
        <v>0</v>
      </c>
      <c r="F213" s="75"/>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7"/>
      <c r="AV213" s="75"/>
      <c r="AW213" s="76"/>
      <c r="AX213" s="76"/>
      <c r="AY213" s="76"/>
      <c r="AZ213" s="76"/>
      <c r="BA213" s="76"/>
      <c r="BB213" s="76"/>
      <c r="BC213" s="76"/>
      <c r="BD213" s="76"/>
      <c r="BE213" s="76"/>
      <c r="BF213" s="76"/>
      <c r="BG213" s="76"/>
      <c r="BH213" s="76"/>
      <c r="BI213" s="76"/>
      <c r="BJ213" s="76"/>
      <c r="BK213" s="76"/>
      <c r="BL213" s="76"/>
      <c r="BM213" s="76"/>
      <c r="BN213" s="76"/>
      <c r="BO213" s="76"/>
      <c r="BP213" s="76"/>
      <c r="BQ213" s="76"/>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76"/>
      <c r="CN213" s="76"/>
      <c r="CO213" s="76"/>
      <c r="CP213" s="76"/>
      <c r="CQ213" s="76"/>
      <c r="CR213" s="76"/>
      <c r="CS213" s="76"/>
      <c r="CT213" s="76"/>
      <c r="CU213" s="76"/>
      <c r="CV213" s="76"/>
      <c r="CW213" s="76"/>
      <c r="CX213" s="76"/>
      <c r="CY213" s="76"/>
      <c r="CZ213" s="76"/>
      <c r="DA213" s="76"/>
      <c r="DB213" s="76"/>
      <c r="DC213" s="76"/>
      <c r="DD213" s="76"/>
      <c r="DE213" s="76"/>
      <c r="DF213" s="76"/>
      <c r="DG213" s="76"/>
      <c r="DH213" s="76"/>
      <c r="DI213" s="76"/>
      <c r="DJ213" s="76"/>
      <c r="DK213" s="76"/>
      <c r="DL213" s="76"/>
      <c r="DM213" s="76"/>
      <c r="DN213" s="76"/>
      <c r="DO213" s="76"/>
      <c r="DP213" s="76"/>
      <c r="DQ213" s="76"/>
      <c r="DR213" s="76"/>
      <c r="DS213" s="76"/>
      <c r="DT213" s="76"/>
      <c r="DU213" s="76"/>
      <c r="DV213" s="76"/>
      <c r="DW213" s="76"/>
      <c r="DX213" s="76"/>
      <c r="DY213" s="76"/>
      <c r="DZ213" s="76"/>
      <c r="EA213" s="76"/>
      <c r="EB213" s="76"/>
      <c r="EC213" s="76"/>
      <c r="ED213" s="76"/>
      <c r="EE213" s="76"/>
      <c r="EF213" s="76"/>
      <c r="EG213" s="76"/>
      <c r="EH213" s="76"/>
      <c r="EI213" s="76"/>
      <c r="EJ213" s="76"/>
      <c r="EK213" s="76"/>
      <c r="EL213" s="76"/>
      <c r="EM213" s="76"/>
      <c r="EN213" s="76"/>
      <c r="EO213" s="76"/>
      <c r="EP213" s="76"/>
      <c r="EQ213" s="76"/>
      <c r="ER213" s="76"/>
      <c r="ES213" s="76"/>
      <c r="ET213" s="76"/>
      <c r="EU213" s="76"/>
      <c r="EV213" s="76"/>
      <c r="EW213" s="76"/>
      <c r="EX213" s="76"/>
      <c r="EY213" s="76"/>
      <c r="EZ213" s="76"/>
      <c r="FA213" s="76"/>
      <c r="FB213" s="76"/>
      <c r="FC213" s="76"/>
      <c r="FD213" s="76"/>
      <c r="FE213" s="76"/>
      <c r="FF213" s="76"/>
      <c r="FG213" s="76"/>
      <c r="FH213" s="76"/>
      <c r="FI213" s="76"/>
      <c r="FJ213" s="76"/>
      <c r="FK213" s="76"/>
      <c r="FL213" s="76"/>
      <c r="FM213" s="76"/>
      <c r="FN213" s="76"/>
      <c r="FO213" s="76"/>
      <c r="FP213" s="76"/>
      <c r="FQ213" s="76"/>
      <c r="FR213" s="76"/>
      <c r="FS213" s="76"/>
      <c r="FT213" s="76"/>
      <c r="FU213" s="76"/>
      <c r="FV213" s="76"/>
      <c r="FW213" s="76"/>
      <c r="FX213" s="76"/>
      <c r="FY213" s="76"/>
      <c r="FZ213" s="76"/>
      <c r="GA213" s="76"/>
      <c r="GB213" s="76"/>
      <c r="GC213" s="76"/>
      <c r="GD213" s="76"/>
      <c r="GE213" s="76"/>
      <c r="GF213" s="76"/>
      <c r="GG213" s="76"/>
      <c r="GH213" s="76"/>
      <c r="GI213" s="76"/>
      <c r="GJ213" s="76"/>
      <c r="GK213" s="76"/>
      <c r="GL213" s="76"/>
      <c r="GM213" s="76"/>
      <c r="GN213" s="76"/>
      <c r="GO213" s="76"/>
      <c r="GP213" s="76"/>
      <c r="GQ213" s="76"/>
      <c r="GR213" s="76"/>
      <c r="GS213" s="76"/>
      <c r="GT213" s="76"/>
      <c r="GU213" s="76"/>
      <c r="GV213" s="76"/>
      <c r="GW213" s="76"/>
      <c r="GX213" s="76"/>
      <c r="GY213" s="76"/>
      <c r="GZ213" s="76"/>
      <c r="HA213" s="76"/>
      <c r="HB213" s="76"/>
      <c r="HC213" s="76"/>
      <c r="HD213" s="76"/>
      <c r="HE213" s="76"/>
      <c r="HF213" s="76"/>
      <c r="HG213" s="76"/>
      <c r="HH213" s="76"/>
      <c r="HI213" s="76"/>
      <c r="HJ213" s="76"/>
      <c r="HK213" s="76"/>
      <c r="HL213" s="76"/>
      <c r="HM213" s="76"/>
      <c r="HN213" s="76"/>
      <c r="HO213" s="76"/>
      <c r="HP213" s="76"/>
      <c r="HQ213" s="76"/>
      <c r="HR213" s="76"/>
      <c r="HS213" s="76"/>
      <c r="HT213" s="76"/>
      <c r="HU213" s="76"/>
      <c r="HV213" s="76"/>
      <c r="HW213" s="76"/>
      <c r="HX213" s="76"/>
      <c r="HY213" s="76"/>
      <c r="HZ213" s="76"/>
      <c r="IA213" s="76"/>
      <c r="IB213" s="76"/>
      <c r="IC213" s="76"/>
      <c r="ID213" s="76"/>
      <c r="IE213" s="76"/>
      <c r="IF213" s="76"/>
      <c r="IG213" s="76"/>
      <c r="IH213" s="76"/>
      <c r="II213" s="76"/>
      <c r="IJ213" s="76"/>
      <c r="IK213" s="76"/>
      <c r="IL213" s="76"/>
      <c r="IM213" s="76"/>
      <c r="IN213" s="76"/>
      <c r="IO213" s="76"/>
      <c r="IP213" s="76"/>
      <c r="IQ213" s="76"/>
      <c r="IR213" s="76"/>
      <c r="IS213" s="76"/>
      <c r="IT213" s="76"/>
      <c r="IU213" s="76"/>
      <c r="IV213" s="76"/>
    </row>
    <row r="214" spans="1:256" s="78" customFormat="1" ht="25.5" customHeight="1" x14ac:dyDescent="0.25">
      <c r="A214" s="71" t="s">
        <v>857</v>
      </c>
      <c r="B214" s="72" t="s">
        <v>565</v>
      </c>
      <c r="C214" s="109">
        <v>0</v>
      </c>
      <c r="D214" s="109"/>
      <c r="E214" s="74">
        <f>C214+D214</f>
        <v>0</v>
      </c>
      <c r="F214" s="75"/>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7"/>
      <c r="AV214" s="75"/>
      <c r="AW214" s="76"/>
      <c r="AX214" s="76"/>
      <c r="AY214" s="76"/>
      <c r="AZ214" s="76"/>
      <c r="BA214" s="76"/>
      <c r="BB214" s="76"/>
      <c r="BC214" s="76"/>
      <c r="BD214" s="76"/>
      <c r="BE214" s="76"/>
      <c r="BF214" s="76"/>
      <c r="BG214" s="76"/>
      <c r="BH214" s="76"/>
      <c r="BI214" s="76"/>
      <c r="BJ214" s="76"/>
      <c r="BK214" s="76"/>
      <c r="BL214" s="76"/>
      <c r="BM214" s="76"/>
      <c r="BN214" s="76"/>
      <c r="BO214" s="76"/>
      <c r="BP214" s="76"/>
      <c r="BQ214" s="76"/>
      <c r="BR214" s="76"/>
      <c r="BS214" s="76"/>
      <c r="BT214" s="76"/>
      <c r="BU214" s="76"/>
      <c r="BV214" s="76"/>
      <c r="BW214" s="76"/>
      <c r="BX214" s="76"/>
      <c r="BY214" s="76"/>
      <c r="BZ214" s="76"/>
      <c r="CA214" s="76"/>
      <c r="CB214" s="76"/>
      <c r="CC214" s="76"/>
      <c r="CD214" s="76"/>
      <c r="CE214" s="76"/>
      <c r="CF214" s="76"/>
      <c r="CG214" s="76"/>
      <c r="CH214" s="76"/>
      <c r="CI214" s="76"/>
      <c r="CJ214" s="76"/>
      <c r="CK214" s="76"/>
      <c r="CL214" s="76"/>
      <c r="CM214" s="76"/>
      <c r="CN214" s="76"/>
      <c r="CO214" s="76"/>
      <c r="CP214" s="76"/>
      <c r="CQ214" s="76"/>
      <c r="CR214" s="76"/>
      <c r="CS214" s="76"/>
      <c r="CT214" s="76"/>
      <c r="CU214" s="76"/>
      <c r="CV214" s="76"/>
      <c r="CW214" s="76"/>
      <c r="CX214" s="76"/>
      <c r="CY214" s="76"/>
      <c r="CZ214" s="76"/>
      <c r="DA214" s="76"/>
      <c r="DB214" s="76"/>
      <c r="DC214" s="76"/>
      <c r="DD214" s="76"/>
      <c r="DE214" s="76"/>
      <c r="DF214" s="76"/>
      <c r="DG214" s="76"/>
      <c r="DH214" s="76"/>
      <c r="DI214" s="76"/>
      <c r="DJ214" s="76"/>
      <c r="DK214" s="76"/>
      <c r="DL214" s="76"/>
      <c r="DM214" s="76"/>
      <c r="DN214" s="76"/>
      <c r="DO214" s="76"/>
      <c r="DP214" s="76"/>
      <c r="DQ214" s="76"/>
      <c r="DR214" s="76"/>
      <c r="DS214" s="76"/>
      <c r="DT214" s="76"/>
      <c r="DU214" s="76"/>
      <c r="DV214" s="76"/>
      <c r="DW214" s="76"/>
      <c r="DX214" s="76"/>
      <c r="DY214" s="76"/>
      <c r="DZ214" s="76"/>
      <c r="EA214" s="76"/>
      <c r="EB214" s="76"/>
      <c r="EC214" s="76"/>
      <c r="ED214" s="76"/>
      <c r="EE214" s="76"/>
      <c r="EF214" s="76"/>
      <c r="EG214" s="76"/>
      <c r="EH214" s="76"/>
      <c r="EI214" s="76"/>
      <c r="EJ214" s="76"/>
      <c r="EK214" s="76"/>
      <c r="EL214" s="76"/>
      <c r="EM214" s="76"/>
      <c r="EN214" s="76"/>
      <c r="EO214" s="76"/>
      <c r="EP214" s="76"/>
      <c r="EQ214" s="76"/>
      <c r="ER214" s="76"/>
      <c r="ES214" s="76"/>
      <c r="ET214" s="76"/>
      <c r="EU214" s="76"/>
      <c r="EV214" s="76"/>
      <c r="EW214" s="76"/>
      <c r="EX214" s="76"/>
      <c r="EY214" s="76"/>
      <c r="EZ214" s="76"/>
      <c r="FA214" s="76"/>
      <c r="FB214" s="76"/>
      <c r="FC214" s="76"/>
      <c r="FD214" s="76"/>
      <c r="FE214" s="76"/>
      <c r="FF214" s="76"/>
      <c r="FG214" s="76"/>
      <c r="FH214" s="76"/>
      <c r="FI214" s="76"/>
      <c r="FJ214" s="76"/>
      <c r="FK214" s="76"/>
      <c r="FL214" s="76"/>
      <c r="FM214" s="76"/>
      <c r="FN214" s="76"/>
      <c r="FO214" s="76"/>
      <c r="FP214" s="76"/>
      <c r="FQ214" s="76"/>
      <c r="FR214" s="76"/>
      <c r="FS214" s="76"/>
      <c r="FT214" s="76"/>
      <c r="FU214" s="76"/>
      <c r="FV214" s="76"/>
      <c r="FW214" s="76"/>
      <c r="FX214" s="76"/>
      <c r="FY214" s="76"/>
      <c r="FZ214" s="76"/>
      <c r="GA214" s="76"/>
      <c r="GB214" s="76"/>
      <c r="GC214" s="76"/>
      <c r="GD214" s="76"/>
      <c r="GE214" s="76"/>
      <c r="GF214" s="76"/>
      <c r="GG214" s="76"/>
      <c r="GH214" s="76"/>
      <c r="GI214" s="76"/>
      <c r="GJ214" s="76"/>
      <c r="GK214" s="76"/>
      <c r="GL214" s="76"/>
      <c r="GM214" s="76"/>
      <c r="GN214" s="76"/>
      <c r="GO214" s="76"/>
      <c r="GP214" s="76"/>
      <c r="GQ214" s="76"/>
      <c r="GR214" s="76"/>
      <c r="GS214" s="76"/>
      <c r="GT214" s="76"/>
      <c r="GU214" s="76"/>
      <c r="GV214" s="76"/>
      <c r="GW214" s="76"/>
      <c r="GX214" s="76"/>
      <c r="GY214" s="76"/>
      <c r="GZ214" s="76"/>
      <c r="HA214" s="76"/>
      <c r="HB214" s="76"/>
      <c r="HC214" s="76"/>
      <c r="HD214" s="76"/>
      <c r="HE214" s="76"/>
      <c r="HF214" s="76"/>
      <c r="HG214" s="76"/>
      <c r="HH214" s="76"/>
      <c r="HI214" s="76"/>
      <c r="HJ214" s="76"/>
      <c r="HK214" s="76"/>
      <c r="HL214" s="76"/>
      <c r="HM214" s="76"/>
      <c r="HN214" s="76"/>
      <c r="HO214" s="76"/>
      <c r="HP214" s="76"/>
      <c r="HQ214" s="76"/>
      <c r="HR214" s="76"/>
      <c r="HS214" s="76"/>
      <c r="HT214" s="76"/>
      <c r="HU214" s="76"/>
      <c r="HV214" s="76"/>
      <c r="HW214" s="76"/>
      <c r="HX214" s="76"/>
      <c r="HY214" s="76"/>
      <c r="HZ214" s="76"/>
      <c r="IA214" s="76"/>
      <c r="IB214" s="76"/>
      <c r="IC214" s="76"/>
      <c r="ID214" s="76"/>
      <c r="IE214" s="76"/>
      <c r="IF214" s="76"/>
      <c r="IG214" s="76"/>
      <c r="IH214" s="76"/>
      <c r="II214" s="76"/>
      <c r="IJ214" s="76"/>
      <c r="IK214" s="76"/>
      <c r="IL214" s="76"/>
      <c r="IM214" s="76"/>
      <c r="IN214" s="76"/>
      <c r="IO214" s="76"/>
      <c r="IP214" s="76"/>
      <c r="IQ214" s="76"/>
      <c r="IR214" s="76"/>
      <c r="IS214" s="76"/>
      <c r="IT214" s="76"/>
      <c r="IU214" s="76"/>
      <c r="IV214" s="76"/>
    </row>
    <row r="215" spans="1:256" s="78" customFormat="1" ht="25.5" customHeight="1" x14ac:dyDescent="0.25">
      <c r="A215" s="103">
        <v>6</v>
      </c>
      <c r="B215" s="140" t="s">
        <v>858</v>
      </c>
      <c r="C215" s="141">
        <f>+C216</f>
        <v>82138080.909999996</v>
      </c>
      <c r="D215" s="145">
        <f>+D216</f>
        <v>11550599.560000001</v>
      </c>
      <c r="E215" s="142">
        <f>+D215+C215</f>
        <v>93688680.469999999</v>
      </c>
      <c r="F215" s="75"/>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7"/>
      <c r="AV215" s="75"/>
      <c r="AW215" s="76"/>
      <c r="AX215" s="76"/>
      <c r="AY215" s="76"/>
      <c r="AZ215" s="76"/>
      <c r="BA215" s="76"/>
      <c r="BB215" s="76"/>
      <c r="BC215" s="76"/>
      <c r="BD215" s="76"/>
      <c r="BE215" s="76"/>
      <c r="BF215" s="76"/>
      <c r="BG215" s="76"/>
      <c r="BH215" s="76"/>
      <c r="BI215" s="76"/>
      <c r="BJ215" s="76"/>
      <c r="BK215" s="76"/>
      <c r="BL215" s="76"/>
      <c r="BM215" s="76"/>
      <c r="BN215" s="76"/>
      <c r="BO215" s="76"/>
      <c r="BP215" s="76"/>
      <c r="BQ215" s="76"/>
      <c r="BR215" s="76"/>
      <c r="BS215" s="76"/>
      <c r="BT215" s="76"/>
      <c r="BU215" s="76"/>
      <c r="BV215" s="76"/>
      <c r="BW215" s="76"/>
      <c r="BX215" s="76"/>
      <c r="BY215" s="76"/>
      <c r="BZ215" s="76"/>
      <c r="CA215" s="76"/>
      <c r="CB215" s="76"/>
      <c r="CC215" s="76"/>
      <c r="CD215" s="76"/>
      <c r="CE215" s="76"/>
      <c r="CF215" s="76"/>
      <c r="CG215" s="76"/>
      <c r="CH215" s="76"/>
      <c r="CI215" s="76"/>
      <c r="CJ215" s="76"/>
      <c r="CK215" s="76"/>
      <c r="CL215" s="76"/>
      <c r="CM215" s="76"/>
      <c r="CN215" s="76"/>
      <c r="CO215" s="76"/>
      <c r="CP215" s="76"/>
      <c r="CQ215" s="76"/>
      <c r="CR215" s="76"/>
      <c r="CS215" s="76"/>
      <c r="CT215" s="76"/>
      <c r="CU215" s="76"/>
      <c r="CV215" s="76"/>
      <c r="CW215" s="76"/>
      <c r="CX215" s="76"/>
      <c r="CY215" s="76"/>
      <c r="CZ215" s="76"/>
      <c r="DA215" s="76"/>
      <c r="DB215" s="76"/>
      <c r="DC215" s="76"/>
      <c r="DD215" s="76"/>
      <c r="DE215" s="76"/>
      <c r="DF215" s="76"/>
      <c r="DG215" s="76"/>
      <c r="DH215" s="76"/>
      <c r="DI215" s="76"/>
      <c r="DJ215" s="76"/>
      <c r="DK215" s="76"/>
      <c r="DL215" s="76"/>
      <c r="DM215" s="76"/>
      <c r="DN215" s="76"/>
      <c r="DO215" s="76"/>
      <c r="DP215" s="76"/>
      <c r="DQ215" s="76"/>
      <c r="DR215" s="76"/>
      <c r="DS215" s="76"/>
      <c r="DT215" s="76"/>
      <c r="DU215" s="76"/>
      <c r="DV215" s="76"/>
      <c r="DW215" s="76"/>
      <c r="DX215" s="76"/>
      <c r="DY215" s="76"/>
      <c r="DZ215" s="76"/>
      <c r="EA215" s="76"/>
      <c r="EB215" s="76"/>
      <c r="EC215" s="76"/>
      <c r="ED215" s="76"/>
      <c r="EE215" s="76"/>
      <c r="EF215" s="76"/>
      <c r="EG215" s="76"/>
      <c r="EH215" s="76"/>
      <c r="EI215" s="76"/>
      <c r="EJ215" s="76"/>
      <c r="EK215" s="76"/>
      <c r="EL215" s="76"/>
      <c r="EM215" s="76"/>
      <c r="EN215" s="76"/>
      <c r="EO215" s="76"/>
      <c r="EP215" s="76"/>
      <c r="EQ215" s="76"/>
      <c r="ER215" s="76"/>
      <c r="ES215" s="76"/>
      <c r="ET215" s="76"/>
      <c r="EU215" s="76"/>
      <c r="EV215" s="76"/>
      <c r="EW215" s="76"/>
      <c r="EX215" s="76"/>
      <c r="EY215" s="76"/>
      <c r="EZ215" s="76"/>
      <c r="FA215" s="76"/>
      <c r="FB215" s="76"/>
      <c r="FC215" s="76"/>
      <c r="FD215" s="76"/>
      <c r="FE215" s="76"/>
      <c r="FF215" s="76"/>
      <c r="FG215" s="76"/>
      <c r="FH215" s="76"/>
      <c r="FI215" s="76"/>
      <c r="FJ215" s="76"/>
      <c r="FK215" s="76"/>
      <c r="FL215" s="76"/>
      <c r="FM215" s="76"/>
      <c r="FN215" s="76"/>
      <c r="FO215" s="76"/>
      <c r="FP215" s="76"/>
      <c r="FQ215" s="76"/>
      <c r="FR215" s="76"/>
      <c r="FS215" s="76"/>
      <c r="FT215" s="76"/>
      <c r="FU215" s="76"/>
      <c r="FV215" s="76"/>
      <c r="FW215" s="76"/>
      <c r="FX215" s="76"/>
      <c r="FY215" s="76"/>
      <c r="FZ215" s="76"/>
      <c r="GA215" s="76"/>
      <c r="GB215" s="76"/>
      <c r="GC215" s="76"/>
      <c r="GD215" s="76"/>
      <c r="GE215" s="76"/>
      <c r="GF215" s="76"/>
      <c r="GG215" s="76"/>
      <c r="GH215" s="76"/>
      <c r="GI215" s="76"/>
      <c r="GJ215" s="76"/>
      <c r="GK215" s="76"/>
      <c r="GL215" s="76"/>
      <c r="GM215" s="76"/>
      <c r="GN215" s="76"/>
      <c r="GO215" s="76"/>
      <c r="GP215" s="76"/>
      <c r="GQ215" s="76"/>
      <c r="GR215" s="76"/>
      <c r="GS215" s="76"/>
      <c r="GT215" s="76"/>
      <c r="GU215" s="76"/>
      <c r="GV215" s="76"/>
      <c r="GW215" s="76"/>
      <c r="GX215" s="76"/>
      <c r="GY215" s="76"/>
      <c r="GZ215" s="76"/>
      <c r="HA215" s="76"/>
      <c r="HB215" s="76"/>
      <c r="HC215" s="76"/>
      <c r="HD215" s="76"/>
      <c r="HE215" s="76"/>
      <c r="HF215" s="76"/>
      <c r="HG215" s="76"/>
      <c r="HH215" s="76"/>
      <c r="HI215" s="76"/>
      <c r="HJ215" s="76"/>
      <c r="HK215" s="76"/>
      <c r="HL215" s="76"/>
      <c r="HM215" s="76"/>
      <c r="HN215" s="76"/>
      <c r="HO215" s="76"/>
      <c r="HP215" s="76"/>
      <c r="HQ215" s="76"/>
      <c r="HR215" s="76"/>
      <c r="HS215" s="76"/>
      <c r="HT215" s="76"/>
      <c r="HU215" s="76"/>
      <c r="HV215" s="76"/>
      <c r="HW215" s="76"/>
      <c r="HX215" s="76"/>
      <c r="HY215" s="76"/>
      <c r="HZ215" s="76"/>
      <c r="IA215" s="76"/>
      <c r="IB215" s="76"/>
      <c r="IC215" s="76"/>
      <c r="ID215" s="76"/>
      <c r="IE215" s="76"/>
      <c r="IF215" s="76"/>
      <c r="IG215" s="76"/>
      <c r="IH215" s="76"/>
      <c r="II215" s="76"/>
      <c r="IJ215" s="76"/>
      <c r="IK215" s="76"/>
      <c r="IL215" s="76"/>
      <c r="IM215" s="76"/>
      <c r="IN215" s="76"/>
      <c r="IO215" s="76"/>
      <c r="IP215" s="76"/>
      <c r="IQ215" s="76"/>
      <c r="IR215" s="76"/>
      <c r="IS215" s="76"/>
      <c r="IT215" s="76"/>
      <c r="IU215" s="76"/>
      <c r="IV215" s="76"/>
    </row>
    <row r="216" spans="1:256" s="78" customFormat="1" ht="25.5" customHeight="1" x14ac:dyDescent="0.25">
      <c r="A216" s="60">
        <v>6.1</v>
      </c>
      <c r="B216" s="111" t="s">
        <v>858</v>
      </c>
      <c r="C216" s="69">
        <v>82138080.909999996</v>
      </c>
      <c r="D216" s="146">
        <f>+D217+D219+D221+D223+D225+D227+D229+D231+D232</f>
        <v>11550599.560000001</v>
      </c>
      <c r="E216" s="70">
        <f>+D216+C216</f>
        <v>93688680.469999999</v>
      </c>
      <c r="F216" s="75"/>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7"/>
      <c r="AV216" s="75"/>
      <c r="AW216" s="76"/>
      <c r="AX216" s="76"/>
      <c r="AY216" s="76"/>
      <c r="AZ216" s="76"/>
      <c r="BA216" s="76"/>
      <c r="BB216" s="76"/>
      <c r="BC216" s="76"/>
      <c r="BD216" s="76"/>
      <c r="BE216" s="76"/>
      <c r="BF216" s="76"/>
      <c r="BG216" s="76"/>
      <c r="BH216" s="76"/>
      <c r="BI216" s="76"/>
      <c r="BJ216" s="76"/>
      <c r="BK216" s="76"/>
      <c r="BL216" s="76"/>
      <c r="BM216" s="76"/>
      <c r="BN216" s="76"/>
      <c r="BO216" s="76"/>
      <c r="BP216" s="76"/>
      <c r="BQ216" s="76"/>
      <c r="BR216" s="76"/>
      <c r="BS216" s="76"/>
      <c r="BT216" s="76"/>
      <c r="BU216" s="76"/>
      <c r="BV216" s="76"/>
      <c r="BW216" s="76"/>
      <c r="BX216" s="76"/>
      <c r="BY216" s="76"/>
      <c r="BZ216" s="76"/>
      <c r="CA216" s="76"/>
      <c r="CB216" s="76"/>
      <c r="CC216" s="76"/>
      <c r="CD216" s="76"/>
      <c r="CE216" s="76"/>
      <c r="CF216" s="76"/>
      <c r="CG216" s="76"/>
      <c r="CH216" s="76"/>
      <c r="CI216" s="76"/>
      <c r="CJ216" s="76"/>
      <c r="CK216" s="76"/>
      <c r="CL216" s="76"/>
      <c r="CM216" s="76"/>
      <c r="CN216" s="76"/>
      <c r="CO216" s="76"/>
      <c r="CP216" s="76"/>
      <c r="CQ216" s="76"/>
      <c r="CR216" s="76"/>
      <c r="CS216" s="76"/>
      <c r="CT216" s="76"/>
      <c r="CU216" s="76"/>
      <c r="CV216" s="76"/>
      <c r="CW216" s="76"/>
      <c r="CX216" s="76"/>
      <c r="CY216" s="76"/>
      <c r="CZ216" s="76"/>
      <c r="DA216" s="76"/>
      <c r="DB216" s="76"/>
      <c r="DC216" s="76"/>
      <c r="DD216" s="76"/>
      <c r="DE216" s="76"/>
      <c r="DF216" s="76"/>
      <c r="DG216" s="76"/>
      <c r="DH216" s="76"/>
      <c r="DI216" s="76"/>
      <c r="DJ216" s="76"/>
      <c r="DK216" s="76"/>
      <c r="DL216" s="76"/>
      <c r="DM216" s="76"/>
      <c r="DN216" s="76"/>
      <c r="DO216" s="76"/>
      <c r="DP216" s="76"/>
      <c r="DQ216" s="76"/>
      <c r="DR216" s="76"/>
      <c r="DS216" s="76"/>
      <c r="DT216" s="76"/>
      <c r="DU216" s="76"/>
      <c r="DV216" s="76"/>
      <c r="DW216" s="76"/>
      <c r="DX216" s="76"/>
      <c r="DY216" s="76"/>
      <c r="DZ216" s="76"/>
      <c r="EA216" s="76"/>
      <c r="EB216" s="76"/>
      <c r="EC216" s="76"/>
      <c r="ED216" s="76"/>
      <c r="EE216" s="76"/>
      <c r="EF216" s="76"/>
      <c r="EG216" s="76"/>
      <c r="EH216" s="76"/>
      <c r="EI216" s="76"/>
      <c r="EJ216" s="76"/>
      <c r="EK216" s="76"/>
      <c r="EL216" s="76"/>
      <c r="EM216" s="76"/>
      <c r="EN216" s="76"/>
      <c r="EO216" s="76"/>
      <c r="EP216" s="76"/>
      <c r="EQ216" s="76"/>
      <c r="ER216" s="76"/>
      <c r="ES216" s="76"/>
      <c r="ET216" s="76"/>
      <c r="EU216" s="76"/>
      <c r="EV216" s="76"/>
      <c r="EW216" s="76"/>
      <c r="EX216" s="76"/>
      <c r="EY216" s="76"/>
      <c r="EZ216" s="76"/>
      <c r="FA216" s="76"/>
      <c r="FB216" s="76"/>
      <c r="FC216" s="76"/>
      <c r="FD216" s="76"/>
      <c r="FE216" s="76"/>
      <c r="FF216" s="76"/>
      <c r="FG216" s="76"/>
      <c r="FH216" s="76"/>
      <c r="FI216" s="76"/>
      <c r="FJ216" s="76"/>
      <c r="FK216" s="76"/>
      <c r="FL216" s="76"/>
      <c r="FM216" s="76"/>
      <c r="FN216" s="76"/>
      <c r="FO216" s="76"/>
      <c r="FP216" s="76"/>
      <c r="FQ216" s="76"/>
      <c r="FR216" s="76"/>
      <c r="FS216" s="76"/>
      <c r="FT216" s="76"/>
      <c r="FU216" s="76"/>
      <c r="FV216" s="76"/>
      <c r="FW216" s="76"/>
      <c r="FX216" s="76"/>
      <c r="FY216" s="76"/>
      <c r="FZ216" s="76"/>
      <c r="GA216" s="76"/>
      <c r="GB216" s="76"/>
      <c r="GC216" s="76"/>
      <c r="GD216" s="76"/>
      <c r="GE216" s="76"/>
      <c r="GF216" s="76"/>
      <c r="GG216" s="76"/>
      <c r="GH216" s="76"/>
      <c r="GI216" s="76"/>
      <c r="GJ216" s="76"/>
      <c r="GK216" s="76"/>
      <c r="GL216" s="76"/>
      <c r="GM216" s="76"/>
      <c r="GN216" s="76"/>
      <c r="GO216" s="76"/>
      <c r="GP216" s="76"/>
      <c r="GQ216" s="76"/>
      <c r="GR216" s="76"/>
      <c r="GS216" s="76"/>
      <c r="GT216" s="76"/>
      <c r="GU216" s="76"/>
      <c r="GV216" s="76"/>
      <c r="GW216" s="76"/>
      <c r="GX216" s="76"/>
      <c r="GY216" s="76"/>
      <c r="GZ216" s="76"/>
      <c r="HA216" s="76"/>
      <c r="HB216" s="76"/>
      <c r="HC216" s="76"/>
      <c r="HD216" s="76"/>
      <c r="HE216" s="76"/>
      <c r="HF216" s="76"/>
      <c r="HG216" s="76"/>
      <c r="HH216" s="76"/>
      <c r="HI216" s="76"/>
      <c r="HJ216" s="76"/>
      <c r="HK216" s="76"/>
      <c r="HL216" s="76"/>
      <c r="HM216" s="76"/>
      <c r="HN216" s="76"/>
      <c r="HO216" s="76"/>
      <c r="HP216" s="76"/>
      <c r="HQ216" s="76"/>
      <c r="HR216" s="76"/>
      <c r="HS216" s="76"/>
      <c r="HT216" s="76"/>
      <c r="HU216" s="76"/>
      <c r="HV216" s="76"/>
      <c r="HW216" s="76"/>
      <c r="HX216" s="76"/>
      <c r="HY216" s="76"/>
      <c r="HZ216" s="76"/>
      <c r="IA216" s="76"/>
      <c r="IB216" s="76"/>
      <c r="IC216" s="76"/>
      <c r="ID216" s="76"/>
      <c r="IE216" s="76"/>
      <c r="IF216" s="76"/>
      <c r="IG216" s="76"/>
      <c r="IH216" s="76"/>
      <c r="II216" s="76"/>
      <c r="IJ216" s="76"/>
      <c r="IK216" s="76"/>
      <c r="IL216" s="76"/>
      <c r="IM216" s="76"/>
      <c r="IN216" s="76"/>
      <c r="IO216" s="76"/>
      <c r="IP216" s="76"/>
      <c r="IQ216" s="76"/>
      <c r="IR216" s="76"/>
      <c r="IS216" s="76"/>
      <c r="IT216" s="76"/>
      <c r="IU216" s="76"/>
      <c r="IV216" s="76"/>
    </row>
    <row r="217" spans="1:256" s="78" customFormat="1" ht="25.5" customHeight="1" x14ac:dyDescent="0.25">
      <c r="A217" s="60" t="s">
        <v>859</v>
      </c>
      <c r="B217" s="84" t="s">
        <v>860</v>
      </c>
      <c r="C217" s="62">
        <v>0</v>
      </c>
      <c r="D217" s="62">
        <f>D218</f>
        <v>0</v>
      </c>
      <c r="E217" s="144">
        <f>+D217+C217</f>
        <v>0</v>
      </c>
      <c r="F217" s="75"/>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7"/>
      <c r="AV217" s="75"/>
      <c r="AW217" s="76"/>
      <c r="AX217" s="76"/>
      <c r="AY217" s="76"/>
      <c r="AZ217" s="76"/>
      <c r="BA217" s="76"/>
      <c r="BB217" s="76"/>
      <c r="BC217" s="76"/>
      <c r="BD217" s="76"/>
      <c r="BE217" s="76"/>
      <c r="BF217" s="76"/>
      <c r="BG217" s="76"/>
      <c r="BH217" s="76"/>
      <c r="BI217" s="76"/>
      <c r="BJ217" s="76"/>
      <c r="BK217" s="76"/>
      <c r="BL217" s="76"/>
      <c r="BM217" s="76"/>
      <c r="BN217" s="76"/>
      <c r="BO217" s="76"/>
      <c r="BP217" s="76"/>
      <c r="BQ217" s="76"/>
      <c r="BR217" s="76"/>
      <c r="BS217" s="76"/>
      <c r="BT217" s="76"/>
      <c r="BU217" s="76"/>
      <c r="BV217" s="76"/>
      <c r="BW217" s="76"/>
      <c r="BX217" s="76"/>
      <c r="BY217" s="76"/>
      <c r="BZ217" s="76"/>
      <c r="CA217" s="76"/>
      <c r="CB217" s="76"/>
      <c r="CC217" s="76"/>
      <c r="CD217" s="76"/>
      <c r="CE217" s="76"/>
      <c r="CF217" s="76"/>
      <c r="CG217" s="76"/>
      <c r="CH217" s="76"/>
      <c r="CI217" s="76"/>
      <c r="CJ217" s="76"/>
      <c r="CK217" s="76"/>
      <c r="CL217" s="76"/>
      <c r="CM217" s="76"/>
      <c r="CN217" s="76"/>
      <c r="CO217" s="76"/>
      <c r="CP217" s="76"/>
      <c r="CQ217" s="76"/>
      <c r="CR217" s="76"/>
      <c r="CS217" s="76"/>
      <c r="CT217" s="76"/>
      <c r="CU217" s="76"/>
      <c r="CV217" s="76"/>
      <c r="CW217" s="76"/>
      <c r="CX217" s="76"/>
      <c r="CY217" s="76"/>
      <c r="CZ217" s="76"/>
      <c r="DA217" s="76"/>
      <c r="DB217" s="76"/>
      <c r="DC217" s="76"/>
      <c r="DD217" s="76"/>
      <c r="DE217" s="76"/>
      <c r="DF217" s="76"/>
      <c r="DG217" s="76"/>
      <c r="DH217" s="76"/>
      <c r="DI217" s="76"/>
      <c r="DJ217" s="76"/>
      <c r="DK217" s="76"/>
      <c r="DL217" s="76"/>
      <c r="DM217" s="76"/>
      <c r="DN217" s="76"/>
      <c r="DO217" s="76"/>
      <c r="DP217" s="76"/>
      <c r="DQ217" s="76"/>
      <c r="DR217" s="76"/>
      <c r="DS217" s="76"/>
      <c r="DT217" s="76"/>
      <c r="DU217" s="76"/>
      <c r="DV217" s="76"/>
      <c r="DW217" s="76"/>
      <c r="DX217" s="76"/>
      <c r="DY217" s="76"/>
      <c r="DZ217" s="76"/>
      <c r="EA217" s="76"/>
      <c r="EB217" s="76"/>
      <c r="EC217" s="76"/>
      <c r="ED217" s="76"/>
      <c r="EE217" s="76"/>
      <c r="EF217" s="76"/>
      <c r="EG217" s="76"/>
      <c r="EH217" s="76"/>
      <c r="EI217" s="76"/>
      <c r="EJ217" s="76"/>
      <c r="EK217" s="76"/>
      <c r="EL217" s="76"/>
      <c r="EM217" s="76"/>
      <c r="EN217" s="76"/>
      <c r="EO217" s="76"/>
      <c r="EP217" s="76"/>
      <c r="EQ217" s="76"/>
      <c r="ER217" s="76"/>
      <c r="ES217" s="76"/>
      <c r="ET217" s="76"/>
      <c r="EU217" s="76"/>
      <c r="EV217" s="76"/>
      <c r="EW217" s="76"/>
      <c r="EX217" s="76"/>
      <c r="EY217" s="76"/>
      <c r="EZ217" s="76"/>
      <c r="FA217" s="76"/>
      <c r="FB217" s="76"/>
      <c r="FC217" s="76"/>
      <c r="FD217" s="76"/>
      <c r="FE217" s="76"/>
      <c r="FF217" s="76"/>
      <c r="FG217" s="76"/>
      <c r="FH217" s="76"/>
      <c r="FI217" s="76"/>
      <c r="FJ217" s="76"/>
      <c r="FK217" s="76"/>
      <c r="FL217" s="76"/>
      <c r="FM217" s="76"/>
      <c r="FN217" s="76"/>
      <c r="FO217" s="76"/>
      <c r="FP217" s="76"/>
      <c r="FQ217" s="76"/>
      <c r="FR217" s="76"/>
      <c r="FS217" s="76"/>
      <c r="FT217" s="76"/>
      <c r="FU217" s="76"/>
      <c r="FV217" s="76"/>
      <c r="FW217" s="76"/>
      <c r="FX217" s="76"/>
      <c r="FY217" s="76"/>
      <c r="FZ217" s="76"/>
      <c r="GA217" s="76"/>
      <c r="GB217" s="76"/>
      <c r="GC217" s="76"/>
      <c r="GD217" s="76"/>
      <c r="GE217" s="76"/>
      <c r="GF217" s="76"/>
      <c r="GG217" s="76"/>
      <c r="GH217" s="76"/>
      <c r="GI217" s="76"/>
      <c r="GJ217" s="76"/>
      <c r="GK217" s="76"/>
      <c r="GL217" s="76"/>
      <c r="GM217" s="76"/>
      <c r="GN217" s="76"/>
      <c r="GO217" s="76"/>
      <c r="GP217" s="76"/>
      <c r="GQ217" s="76"/>
      <c r="GR217" s="76"/>
      <c r="GS217" s="76"/>
      <c r="GT217" s="76"/>
      <c r="GU217" s="76"/>
      <c r="GV217" s="76"/>
      <c r="GW217" s="76"/>
      <c r="GX217" s="76"/>
      <c r="GY217" s="76"/>
      <c r="GZ217" s="76"/>
      <c r="HA217" s="76"/>
      <c r="HB217" s="76"/>
      <c r="HC217" s="76"/>
      <c r="HD217" s="76"/>
      <c r="HE217" s="76"/>
      <c r="HF217" s="76"/>
      <c r="HG217" s="76"/>
      <c r="HH217" s="76"/>
      <c r="HI217" s="76"/>
      <c r="HJ217" s="76"/>
      <c r="HK217" s="76"/>
      <c r="HL217" s="76"/>
      <c r="HM217" s="76"/>
      <c r="HN217" s="76"/>
      <c r="HO217" s="76"/>
      <c r="HP217" s="76"/>
      <c r="HQ217" s="76"/>
      <c r="HR217" s="76"/>
      <c r="HS217" s="76"/>
      <c r="HT217" s="76"/>
      <c r="HU217" s="76"/>
      <c r="HV217" s="76"/>
      <c r="HW217" s="76"/>
      <c r="HX217" s="76"/>
      <c r="HY217" s="76"/>
      <c r="HZ217" s="76"/>
      <c r="IA217" s="76"/>
      <c r="IB217" s="76"/>
      <c r="IC217" s="76"/>
      <c r="ID217" s="76"/>
      <c r="IE217" s="76"/>
      <c r="IF217" s="76"/>
      <c r="IG217" s="76"/>
      <c r="IH217" s="76"/>
      <c r="II217" s="76"/>
      <c r="IJ217" s="76"/>
      <c r="IK217" s="76"/>
      <c r="IL217" s="76"/>
      <c r="IM217" s="76"/>
      <c r="IN217" s="76"/>
      <c r="IO217" s="76"/>
      <c r="IP217" s="76"/>
      <c r="IQ217" s="76"/>
      <c r="IR217" s="76"/>
      <c r="IS217" s="76"/>
      <c r="IT217" s="76"/>
      <c r="IU217" s="76"/>
      <c r="IV217" s="76"/>
    </row>
    <row r="218" spans="1:256" s="78" customFormat="1" ht="25.5" customHeight="1" x14ac:dyDescent="0.25">
      <c r="A218" s="71" t="s">
        <v>861</v>
      </c>
      <c r="B218" s="72" t="s">
        <v>862</v>
      </c>
      <c r="C218" s="109">
        <v>0</v>
      </c>
      <c r="D218" s="109"/>
      <c r="E218" s="74">
        <f>C218+D218</f>
        <v>0</v>
      </c>
      <c r="F218" s="75"/>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7"/>
      <c r="AV218" s="75"/>
      <c r="AW218" s="76"/>
      <c r="AX218" s="76"/>
      <c r="AY218" s="76"/>
      <c r="AZ218" s="76"/>
      <c r="BA218" s="76"/>
      <c r="BB218" s="76"/>
      <c r="BC218" s="76"/>
      <c r="BD218" s="76"/>
      <c r="BE218" s="76"/>
      <c r="BF218" s="76"/>
      <c r="BG218" s="76"/>
      <c r="BH218" s="76"/>
      <c r="BI218" s="76"/>
      <c r="BJ218" s="76"/>
      <c r="BK218" s="76"/>
      <c r="BL218" s="76"/>
      <c r="BM218" s="76"/>
      <c r="BN218" s="76"/>
      <c r="BO218" s="76"/>
      <c r="BP218" s="76"/>
      <c r="BQ218" s="76"/>
      <c r="BR218" s="76"/>
      <c r="BS218" s="76"/>
      <c r="BT218" s="76"/>
      <c r="BU218" s="76"/>
      <c r="BV218" s="76"/>
      <c r="BW218" s="76"/>
      <c r="BX218" s="76"/>
      <c r="BY218" s="76"/>
      <c r="BZ218" s="76"/>
      <c r="CA218" s="76"/>
      <c r="CB218" s="76"/>
      <c r="CC218" s="76"/>
      <c r="CD218" s="76"/>
      <c r="CE218" s="76"/>
      <c r="CF218" s="76"/>
      <c r="CG218" s="76"/>
      <c r="CH218" s="76"/>
      <c r="CI218" s="76"/>
      <c r="CJ218" s="76"/>
      <c r="CK218" s="76"/>
      <c r="CL218" s="76"/>
      <c r="CM218" s="76"/>
      <c r="CN218" s="76"/>
      <c r="CO218" s="76"/>
      <c r="CP218" s="76"/>
      <c r="CQ218" s="76"/>
      <c r="CR218" s="76"/>
      <c r="CS218" s="76"/>
      <c r="CT218" s="76"/>
      <c r="CU218" s="76"/>
      <c r="CV218" s="76"/>
      <c r="CW218" s="76"/>
      <c r="CX218" s="76"/>
      <c r="CY218" s="76"/>
      <c r="CZ218" s="76"/>
      <c r="DA218" s="76"/>
      <c r="DB218" s="76"/>
      <c r="DC218" s="76"/>
      <c r="DD218" s="76"/>
      <c r="DE218" s="76"/>
      <c r="DF218" s="76"/>
      <c r="DG218" s="76"/>
      <c r="DH218" s="76"/>
      <c r="DI218" s="76"/>
      <c r="DJ218" s="76"/>
      <c r="DK218" s="76"/>
      <c r="DL218" s="76"/>
      <c r="DM218" s="76"/>
      <c r="DN218" s="76"/>
      <c r="DO218" s="76"/>
      <c r="DP218" s="76"/>
      <c r="DQ218" s="76"/>
      <c r="DR218" s="76"/>
      <c r="DS218" s="76"/>
      <c r="DT218" s="76"/>
      <c r="DU218" s="76"/>
      <c r="DV218" s="76"/>
      <c r="DW218" s="76"/>
      <c r="DX218" s="76"/>
      <c r="DY218" s="76"/>
      <c r="DZ218" s="76"/>
      <c r="EA218" s="76"/>
      <c r="EB218" s="76"/>
      <c r="EC218" s="76"/>
      <c r="ED218" s="76"/>
      <c r="EE218" s="76"/>
      <c r="EF218" s="76"/>
      <c r="EG218" s="76"/>
      <c r="EH218" s="76"/>
      <c r="EI218" s="76"/>
      <c r="EJ218" s="76"/>
      <c r="EK218" s="76"/>
      <c r="EL218" s="76"/>
      <c r="EM218" s="76"/>
      <c r="EN218" s="76"/>
      <c r="EO218" s="76"/>
      <c r="EP218" s="76"/>
      <c r="EQ218" s="76"/>
      <c r="ER218" s="76"/>
      <c r="ES218" s="76"/>
      <c r="ET218" s="76"/>
      <c r="EU218" s="76"/>
      <c r="EV218" s="76"/>
      <c r="EW218" s="76"/>
      <c r="EX218" s="76"/>
      <c r="EY218" s="76"/>
      <c r="EZ218" s="76"/>
      <c r="FA218" s="76"/>
      <c r="FB218" s="76"/>
      <c r="FC218" s="76"/>
      <c r="FD218" s="76"/>
      <c r="FE218" s="76"/>
      <c r="FF218" s="76"/>
      <c r="FG218" s="76"/>
      <c r="FH218" s="76"/>
      <c r="FI218" s="76"/>
      <c r="FJ218" s="76"/>
      <c r="FK218" s="76"/>
      <c r="FL218" s="76"/>
      <c r="FM218" s="76"/>
      <c r="FN218" s="76"/>
      <c r="FO218" s="76"/>
      <c r="FP218" s="76"/>
      <c r="FQ218" s="76"/>
      <c r="FR218" s="76"/>
      <c r="FS218" s="76"/>
      <c r="FT218" s="76"/>
      <c r="FU218" s="76"/>
      <c r="FV218" s="76"/>
      <c r="FW218" s="76"/>
      <c r="FX218" s="76"/>
      <c r="FY218" s="76"/>
      <c r="FZ218" s="76"/>
      <c r="GA218" s="76"/>
      <c r="GB218" s="76"/>
      <c r="GC218" s="76"/>
      <c r="GD218" s="76"/>
      <c r="GE218" s="76"/>
      <c r="GF218" s="76"/>
      <c r="GG218" s="76"/>
      <c r="GH218" s="76"/>
      <c r="GI218" s="76"/>
      <c r="GJ218" s="76"/>
      <c r="GK218" s="76"/>
      <c r="GL218" s="76"/>
      <c r="GM218" s="76"/>
      <c r="GN218" s="76"/>
      <c r="GO218" s="76"/>
      <c r="GP218" s="76"/>
      <c r="GQ218" s="76"/>
      <c r="GR218" s="76"/>
      <c r="GS218" s="76"/>
      <c r="GT218" s="76"/>
      <c r="GU218" s="76"/>
      <c r="GV218" s="76"/>
      <c r="GW218" s="76"/>
      <c r="GX218" s="76"/>
      <c r="GY218" s="76"/>
      <c r="GZ218" s="76"/>
      <c r="HA218" s="76"/>
      <c r="HB218" s="76"/>
      <c r="HC218" s="76"/>
      <c r="HD218" s="76"/>
      <c r="HE218" s="76"/>
      <c r="HF218" s="76"/>
      <c r="HG218" s="76"/>
      <c r="HH218" s="76"/>
      <c r="HI218" s="76"/>
      <c r="HJ218" s="76"/>
      <c r="HK218" s="76"/>
      <c r="HL218" s="76"/>
      <c r="HM218" s="76"/>
      <c r="HN218" s="76"/>
      <c r="HO218" s="76"/>
      <c r="HP218" s="76"/>
      <c r="HQ218" s="76"/>
      <c r="HR218" s="76"/>
      <c r="HS218" s="76"/>
      <c r="HT218" s="76"/>
      <c r="HU218" s="76"/>
      <c r="HV218" s="76"/>
      <c r="HW218" s="76"/>
      <c r="HX218" s="76"/>
      <c r="HY218" s="76"/>
      <c r="HZ218" s="76"/>
      <c r="IA218" s="76"/>
      <c r="IB218" s="76"/>
      <c r="IC218" s="76"/>
      <c r="ID218" s="76"/>
      <c r="IE218" s="76"/>
      <c r="IF218" s="76"/>
      <c r="IG218" s="76"/>
      <c r="IH218" s="76"/>
      <c r="II218" s="76"/>
      <c r="IJ218" s="76"/>
      <c r="IK218" s="76"/>
      <c r="IL218" s="76"/>
      <c r="IM218" s="76"/>
      <c r="IN218" s="76"/>
      <c r="IO218" s="76"/>
      <c r="IP218" s="76"/>
      <c r="IQ218" s="76"/>
      <c r="IR218" s="76"/>
      <c r="IS218" s="76"/>
      <c r="IT218" s="76"/>
      <c r="IU218" s="76"/>
      <c r="IV218" s="76"/>
    </row>
    <row r="219" spans="1:256" s="78" customFormat="1" ht="25.5" customHeight="1" x14ac:dyDescent="0.25">
      <c r="A219" s="60" t="s">
        <v>863</v>
      </c>
      <c r="B219" s="84" t="s">
        <v>544</v>
      </c>
      <c r="C219" s="147">
        <v>14091614</v>
      </c>
      <c r="D219" s="147">
        <f>D220</f>
        <v>0</v>
      </c>
      <c r="E219" s="148">
        <f>+D219+C219</f>
        <v>14091614</v>
      </c>
      <c r="F219" s="75"/>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7"/>
      <c r="AV219" s="75"/>
      <c r="AW219" s="76"/>
      <c r="AX219" s="76"/>
      <c r="AY219" s="76"/>
      <c r="AZ219" s="76"/>
      <c r="BA219" s="76"/>
      <c r="BB219" s="76"/>
      <c r="BC219" s="76"/>
      <c r="BD219" s="76"/>
      <c r="BE219" s="76"/>
      <c r="BF219" s="76"/>
      <c r="BG219" s="76"/>
      <c r="BH219" s="76"/>
      <c r="BI219" s="76"/>
      <c r="BJ219" s="76"/>
      <c r="BK219" s="76"/>
      <c r="BL219" s="76"/>
      <c r="BM219" s="76"/>
      <c r="BN219" s="76"/>
      <c r="BO219" s="76"/>
      <c r="BP219" s="76"/>
      <c r="BQ219" s="76"/>
      <c r="BR219" s="76"/>
      <c r="BS219" s="76"/>
      <c r="BT219" s="76"/>
      <c r="BU219" s="76"/>
      <c r="BV219" s="76"/>
      <c r="BW219" s="76"/>
      <c r="BX219" s="76"/>
      <c r="BY219" s="76"/>
      <c r="BZ219" s="76"/>
      <c r="CA219" s="76"/>
      <c r="CB219" s="76"/>
      <c r="CC219" s="76"/>
      <c r="CD219" s="76"/>
      <c r="CE219" s="76"/>
      <c r="CF219" s="76"/>
      <c r="CG219" s="76"/>
      <c r="CH219" s="76"/>
      <c r="CI219" s="76"/>
      <c r="CJ219" s="76"/>
      <c r="CK219" s="76"/>
      <c r="CL219" s="76"/>
      <c r="CM219" s="76"/>
      <c r="CN219" s="76"/>
      <c r="CO219" s="76"/>
      <c r="CP219" s="76"/>
      <c r="CQ219" s="76"/>
      <c r="CR219" s="76"/>
      <c r="CS219" s="76"/>
      <c r="CT219" s="76"/>
      <c r="CU219" s="76"/>
      <c r="CV219" s="76"/>
      <c r="CW219" s="76"/>
      <c r="CX219" s="76"/>
      <c r="CY219" s="76"/>
      <c r="CZ219" s="76"/>
      <c r="DA219" s="76"/>
      <c r="DB219" s="76"/>
      <c r="DC219" s="76"/>
      <c r="DD219" s="76"/>
      <c r="DE219" s="76"/>
      <c r="DF219" s="76"/>
      <c r="DG219" s="76"/>
      <c r="DH219" s="76"/>
      <c r="DI219" s="76"/>
      <c r="DJ219" s="76"/>
      <c r="DK219" s="76"/>
      <c r="DL219" s="76"/>
      <c r="DM219" s="76"/>
      <c r="DN219" s="76"/>
      <c r="DO219" s="76"/>
      <c r="DP219" s="76"/>
      <c r="DQ219" s="76"/>
      <c r="DR219" s="76"/>
      <c r="DS219" s="76"/>
      <c r="DT219" s="76"/>
      <c r="DU219" s="76"/>
      <c r="DV219" s="76"/>
      <c r="DW219" s="76"/>
      <c r="DX219" s="76"/>
      <c r="DY219" s="76"/>
      <c r="DZ219" s="76"/>
      <c r="EA219" s="76"/>
      <c r="EB219" s="76"/>
      <c r="EC219" s="76"/>
      <c r="ED219" s="76"/>
      <c r="EE219" s="76"/>
      <c r="EF219" s="76"/>
      <c r="EG219" s="76"/>
      <c r="EH219" s="76"/>
      <c r="EI219" s="76"/>
      <c r="EJ219" s="76"/>
      <c r="EK219" s="76"/>
      <c r="EL219" s="76"/>
      <c r="EM219" s="76"/>
      <c r="EN219" s="76"/>
      <c r="EO219" s="76"/>
      <c r="EP219" s="76"/>
      <c r="EQ219" s="76"/>
      <c r="ER219" s="76"/>
      <c r="ES219" s="76"/>
      <c r="ET219" s="76"/>
      <c r="EU219" s="76"/>
      <c r="EV219" s="76"/>
      <c r="EW219" s="76"/>
      <c r="EX219" s="76"/>
      <c r="EY219" s="76"/>
      <c r="EZ219" s="76"/>
      <c r="FA219" s="76"/>
      <c r="FB219" s="76"/>
      <c r="FC219" s="76"/>
      <c r="FD219" s="76"/>
      <c r="FE219" s="76"/>
      <c r="FF219" s="76"/>
      <c r="FG219" s="76"/>
      <c r="FH219" s="76"/>
      <c r="FI219" s="76"/>
      <c r="FJ219" s="76"/>
      <c r="FK219" s="76"/>
      <c r="FL219" s="76"/>
      <c r="FM219" s="76"/>
      <c r="FN219" s="76"/>
      <c r="FO219" s="76"/>
      <c r="FP219" s="76"/>
      <c r="FQ219" s="76"/>
      <c r="FR219" s="76"/>
      <c r="FS219" s="76"/>
      <c r="FT219" s="76"/>
      <c r="FU219" s="76"/>
      <c r="FV219" s="76"/>
      <c r="FW219" s="76"/>
      <c r="FX219" s="76"/>
      <c r="FY219" s="76"/>
      <c r="FZ219" s="76"/>
      <c r="GA219" s="76"/>
      <c r="GB219" s="76"/>
      <c r="GC219" s="76"/>
      <c r="GD219" s="76"/>
      <c r="GE219" s="76"/>
      <c r="GF219" s="76"/>
      <c r="GG219" s="76"/>
      <c r="GH219" s="76"/>
      <c r="GI219" s="76"/>
      <c r="GJ219" s="76"/>
      <c r="GK219" s="76"/>
      <c r="GL219" s="76"/>
      <c r="GM219" s="76"/>
      <c r="GN219" s="76"/>
      <c r="GO219" s="76"/>
      <c r="GP219" s="76"/>
      <c r="GQ219" s="76"/>
      <c r="GR219" s="76"/>
      <c r="GS219" s="76"/>
      <c r="GT219" s="76"/>
      <c r="GU219" s="76"/>
      <c r="GV219" s="76"/>
      <c r="GW219" s="76"/>
      <c r="GX219" s="76"/>
      <c r="GY219" s="76"/>
      <c r="GZ219" s="76"/>
      <c r="HA219" s="76"/>
      <c r="HB219" s="76"/>
      <c r="HC219" s="76"/>
      <c r="HD219" s="76"/>
      <c r="HE219" s="76"/>
      <c r="HF219" s="76"/>
      <c r="HG219" s="76"/>
      <c r="HH219" s="76"/>
      <c r="HI219" s="76"/>
      <c r="HJ219" s="76"/>
      <c r="HK219" s="76"/>
      <c r="HL219" s="76"/>
      <c r="HM219" s="76"/>
      <c r="HN219" s="76"/>
      <c r="HO219" s="76"/>
      <c r="HP219" s="76"/>
      <c r="HQ219" s="76"/>
      <c r="HR219" s="76"/>
      <c r="HS219" s="76"/>
      <c r="HT219" s="76"/>
      <c r="HU219" s="76"/>
      <c r="HV219" s="76"/>
      <c r="HW219" s="76"/>
      <c r="HX219" s="76"/>
      <c r="HY219" s="76"/>
      <c r="HZ219" s="76"/>
      <c r="IA219" s="76"/>
      <c r="IB219" s="76"/>
      <c r="IC219" s="76"/>
      <c r="ID219" s="76"/>
      <c r="IE219" s="76"/>
      <c r="IF219" s="76"/>
      <c r="IG219" s="76"/>
      <c r="IH219" s="76"/>
      <c r="II219" s="76"/>
      <c r="IJ219" s="76"/>
      <c r="IK219" s="76"/>
      <c r="IL219" s="76"/>
      <c r="IM219" s="76"/>
      <c r="IN219" s="76"/>
      <c r="IO219" s="76"/>
      <c r="IP219" s="76"/>
      <c r="IQ219" s="76"/>
      <c r="IR219" s="76"/>
      <c r="IS219" s="76"/>
      <c r="IT219" s="76"/>
      <c r="IU219" s="76"/>
      <c r="IV219" s="76"/>
    </row>
    <row r="220" spans="1:256" s="78" customFormat="1" ht="25.5" customHeight="1" x14ac:dyDescent="0.25">
      <c r="A220" s="71" t="s">
        <v>864</v>
      </c>
      <c r="B220" s="72" t="s">
        <v>546</v>
      </c>
      <c r="C220" s="73">
        <v>14091614</v>
      </c>
      <c r="D220" s="73"/>
      <c r="E220" s="74">
        <f>C220+D220</f>
        <v>14091614</v>
      </c>
      <c r="F220" s="75"/>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7"/>
      <c r="AV220" s="75"/>
      <c r="AW220" s="76"/>
      <c r="AX220" s="76"/>
      <c r="AY220" s="76"/>
      <c r="AZ220" s="76"/>
      <c r="BA220" s="76"/>
      <c r="BB220" s="76"/>
      <c r="BC220" s="76"/>
      <c r="BD220" s="76"/>
      <c r="BE220" s="76"/>
      <c r="BF220" s="76"/>
      <c r="BG220" s="76"/>
      <c r="BH220" s="76"/>
      <c r="BI220" s="76"/>
      <c r="BJ220" s="76"/>
      <c r="BK220" s="76"/>
      <c r="BL220" s="76"/>
      <c r="BM220" s="76"/>
      <c r="BN220" s="76"/>
      <c r="BO220" s="76"/>
      <c r="BP220" s="76"/>
      <c r="BQ220" s="76"/>
      <c r="BR220" s="76"/>
      <c r="BS220" s="76"/>
      <c r="BT220" s="76"/>
      <c r="BU220" s="76"/>
      <c r="BV220" s="76"/>
      <c r="BW220" s="76"/>
      <c r="BX220" s="76"/>
      <c r="BY220" s="76"/>
      <c r="BZ220" s="76"/>
      <c r="CA220" s="76"/>
      <c r="CB220" s="76"/>
      <c r="CC220" s="76"/>
      <c r="CD220" s="76"/>
      <c r="CE220" s="76"/>
      <c r="CF220" s="76"/>
      <c r="CG220" s="76"/>
      <c r="CH220" s="76"/>
      <c r="CI220" s="76"/>
      <c r="CJ220" s="76"/>
      <c r="CK220" s="76"/>
      <c r="CL220" s="76"/>
      <c r="CM220" s="76"/>
      <c r="CN220" s="76"/>
      <c r="CO220" s="76"/>
      <c r="CP220" s="76"/>
      <c r="CQ220" s="76"/>
      <c r="CR220" s="76"/>
      <c r="CS220" s="76"/>
      <c r="CT220" s="76"/>
      <c r="CU220" s="76"/>
      <c r="CV220" s="76"/>
      <c r="CW220" s="76"/>
      <c r="CX220" s="76"/>
      <c r="CY220" s="76"/>
      <c r="CZ220" s="76"/>
      <c r="DA220" s="76"/>
      <c r="DB220" s="76"/>
      <c r="DC220" s="76"/>
      <c r="DD220" s="76"/>
      <c r="DE220" s="76"/>
      <c r="DF220" s="76"/>
      <c r="DG220" s="76"/>
      <c r="DH220" s="76"/>
      <c r="DI220" s="76"/>
      <c r="DJ220" s="76"/>
      <c r="DK220" s="76"/>
      <c r="DL220" s="76"/>
      <c r="DM220" s="76"/>
      <c r="DN220" s="76"/>
      <c r="DO220" s="76"/>
      <c r="DP220" s="76"/>
      <c r="DQ220" s="76"/>
      <c r="DR220" s="76"/>
      <c r="DS220" s="76"/>
      <c r="DT220" s="76"/>
      <c r="DU220" s="76"/>
      <c r="DV220" s="76"/>
      <c r="DW220" s="76"/>
      <c r="DX220" s="76"/>
      <c r="DY220" s="76"/>
      <c r="DZ220" s="76"/>
      <c r="EA220" s="76"/>
      <c r="EB220" s="76"/>
      <c r="EC220" s="76"/>
      <c r="ED220" s="76"/>
      <c r="EE220" s="76"/>
      <c r="EF220" s="76"/>
      <c r="EG220" s="76"/>
      <c r="EH220" s="76"/>
      <c r="EI220" s="76"/>
      <c r="EJ220" s="76"/>
      <c r="EK220" s="76"/>
      <c r="EL220" s="76"/>
      <c r="EM220" s="76"/>
      <c r="EN220" s="76"/>
      <c r="EO220" s="76"/>
      <c r="EP220" s="76"/>
      <c r="EQ220" s="76"/>
      <c r="ER220" s="76"/>
      <c r="ES220" s="76"/>
      <c r="ET220" s="76"/>
      <c r="EU220" s="76"/>
      <c r="EV220" s="76"/>
      <c r="EW220" s="76"/>
      <c r="EX220" s="76"/>
      <c r="EY220" s="76"/>
      <c r="EZ220" s="76"/>
      <c r="FA220" s="76"/>
      <c r="FB220" s="76"/>
      <c r="FC220" s="76"/>
      <c r="FD220" s="76"/>
      <c r="FE220" s="76"/>
      <c r="FF220" s="76"/>
      <c r="FG220" s="76"/>
      <c r="FH220" s="76"/>
      <c r="FI220" s="76"/>
      <c r="FJ220" s="76"/>
      <c r="FK220" s="76"/>
      <c r="FL220" s="76"/>
      <c r="FM220" s="76"/>
      <c r="FN220" s="76"/>
      <c r="FO220" s="76"/>
      <c r="FP220" s="76"/>
      <c r="FQ220" s="76"/>
      <c r="FR220" s="76"/>
      <c r="FS220" s="76"/>
      <c r="FT220" s="76"/>
      <c r="FU220" s="76"/>
      <c r="FV220" s="76"/>
      <c r="FW220" s="76"/>
      <c r="FX220" s="76"/>
      <c r="FY220" s="76"/>
      <c r="FZ220" s="76"/>
      <c r="GA220" s="76"/>
      <c r="GB220" s="76"/>
      <c r="GC220" s="76"/>
      <c r="GD220" s="76"/>
      <c r="GE220" s="76"/>
      <c r="GF220" s="76"/>
      <c r="GG220" s="76"/>
      <c r="GH220" s="76"/>
      <c r="GI220" s="76"/>
      <c r="GJ220" s="76"/>
      <c r="GK220" s="76"/>
      <c r="GL220" s="76"/>
      <c r="GM220" s="76"/>
      <c r="GN220" s="76"/>
      <c r="GO220" s="76"/>
      <c r="GP220" s="76"/>
      <c r="GQ220" s="76"/>
      <c r="GR220" s="76"/>
      <c r="GS220" s="76"/>
      <c r="GT220" s="76"/>
      <c r="GU220" s="76"/>
      <c r="GV220" s="76"/>
      <c r="GW220" s="76"/>
      <c r="GX220" s="76"/>
      <c r="GY220" s="76"/>
      <c r="GZ220" s="76"/>
      <c r="HA220" s="76"/>
      <c r="HB220" s="76"/>
      <c r="HC220" s="76"/>
      <c r="HD220" s="76"/>
      <c r="HE220" s="76"/>
      <c r="HF220" s="76"/>
      <c r="HG220" s="76"/>
      <c r="HH220" s="76"/>
      <c r="HI220" s="76"/>
      <c r="HJ220" s="76"/>
      <c r="HK220" s="76"/>
      <c r="HL220" s="76"/>
      <c r="HM220" s="76"/>
      <c r="HN220" s="76"/>
      <c r="HO220" s="76"/>
      <c r="HP220" s="76"/>
      <c r="HQ220" s="76"/>
      <c r="HR220" s="76"/>
      <c r="HS220" s="76"/>
      <c r="HT220" s="76"/>
      <c r="HU220" s="76"/>
      <c r="HV220" s="76"/>
      <c r="HW220" s="76"/>
      <c r="HX220" s="76"/>
      <c r="HY220" s="76"/>
      <c r="HZ220" s="76"/>
      <c r="IA220" s="76"/>
      <c r="IB220" s="76"/>
      <c r="IC220" s="76"/>
      <c r="ID220" s="76"/>
      <c r="IE220" s="76"/>
      <c r="IF220" s="76"/>
      <c r="IG220" s="76"/>
      <c r="IH220" s="76"/>
      <c r="II220" s="76"/>
      <c r="IJ220" s="76"/>
      <c r="IK220" s="76"/>
      <c r="IL220" s="76"/>
      <c r="IM220" s="76"/>
      <c r="IN220" s="76"/>
      <c r="IO220" s="76"/>
      <c r="IP220" s="76"/>
      <c r="IQ220" s="76"/>
      <c r="IR220" s="76"/>
      <c r="IS220" s="76"/>
      <c r="IT220" s="76"/>
      <c r="IU220" s="76"/>
      <c r="IV220" s="76"/>
    </row>
    <row r="221" spans="1:256" s="78" customFormat="1" ht="25.5" customHeight="1" x14ac:dyDescent="0.25">
      <c r="A221" s="60" t="s">
        <v>865</v>
      </c>
      <c r="B221" s="84" t="s">
        <v>866</v>
      </c>
      <c r="C221" s="147">
        <v>1179153</v>
      </c>
      <c r="D221" s="147">
        <f>D222</f>
        <v>0</v>
      </c>
      <c r="E221" s="148">
        <f>+D221+C221</f>
        <v>1179153</v>
      </c>
      <c r="F221" s="75"/>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7"/>
      <c r="AV221" s="75"/>
      <c r="AW221" s="76"/>
      <c r="AX221" s="76"/>
      <c r="AY221" s="76"/>
      <c r="AZ221" s="76"/>
      <c r="BA221" s="76"/>
      <c r="BB221" s="76"/>
      <c r="BC221" s="76"/>
      <c r="BD221" s="76"/>
      <c r="BE221" s="76"/>
      <c r="BF221" s="76"/>
      <c r="BG221" s="76"/>
      <c r="BH221" s="76"/>
      <c r="BI221" s="76"/>
      <c r="BJ221" s="76"/>
      <c r="BK221" s="76"/>
      <c r="BL221" s="76"/>
      <c r="BM221" s="76"/>
      <c r="BN221" s="76"/>
      <c r="BO221" s="76"/>
      <c r="BP221" s="76"/>
      <c r="BQ221" s="76"/>
      <c r="BR221" s="76"/>
      <c r="BS221" s="76"/>
      <c r="BT221" s="76"/>
      <c r="BU221" s="76"/>
      <c r="BV221" s="76"/>
      <c r="BW221" s="76"/>
      <c r="BX221" s="76"/>
      <c r="BY221" s="76"/>
      <c r="BZ221" s="76"/>
      <c r="CA221" s="76"/>
      <c r="CB221" s="76"/>
      <c r="CC221" s="76"/>
      <c r="CD221" s="76"/>
      <c r="CE221" s="76"/>
      <c r="CF221" s="76"/>
      <c r="CG221" s="76"/>
      <c r="CH221" s="76"/>
      <c r="CI221" s="76"/>
      <c r="CJ221" s="76"/>
      <c r="CK221" s="76"/>
      <c r="CL221" s="76"/>
      <c r="CM221" s="76"/>
      <c r="CN221" s="76"/>
      <c r="CO221" s="76"/>
      <c r="CP221" s="76"/>
      <c r="CQ221" s="76"/>
      <c r="CR221" s="76"/>
      <c r="CS221" s="76"/>
      <c r="CT221" s="76"/>
      <c r="CU221" s="76"/>
      <c r="CV221" s="76"/>
      <c r="CW221" s="76"/>
      <c r="CX221" s="76"/>
      <c r="CY221" s="76"/>
      <c r="CZ221" s="76"/>
      <c r="DA221" s="76"/>
      <c r="DB221" s="76"/>
      <c r="DC221" s="76"/>
      <c r="DD221" s="76"/>
      <c r="DE221" s="76"/>
      <c r="DF221" s="76"/>
      <c r="DG221" s="76"/>
      <c r="DH221" s="76"/>
      <c r="DI221" s="76"/>
      <c r="DJ221" s="76"/>
      <c r="DK221" s="76"/>
      <c r="DL221" s="76"/>
      <c r="DM221" s="76"/>
      <c r="DN221" s="76"/>
      <c r="DO221" s="76"/>
      <c r="DP221" s="76"/>
      <c r="DQ221" s="76"/>
      <c r="DR221" s="76"/>
      <c r="DS221" s="76"/>
      <c r="DT221" s="76"/>
      <c r="DU221" s="76"/>
      <c r="DV221" s="76"/>
      <c r="DW221" s="76"/>
      <c r="DX221" s="76"/>
      <c r="DY221" s="76"/>
      <c r="DZ221" s="76"/>
      <c r="EA221" s="76"/>
      <c r="EB221" s="76"/>
      <c r="EC221" s="76"/>
      <c r="ED221" s="76"/>
      <c r="EE221" s="76"/>
      <c r="EF221" s="76"/>
      <c r="EG221" s="76"/>
      <c r="EH221" s="76"/>
      <c r="EI221" s="76"/>
      <c r="EJ221" s="76"/>
      <c r="EK221" s="76"/>
      <c r="EL221" s="76"/>
      <c r="EM221" s="76"/>
      <c r="EN221" s="76"/>
      <c r="EO221" s="76"/>
      <c r="EP221" s="76"/>
      <c r="EQ221" s="76"/>
      <c r="ER221" s="76"/>
      <c r="ES221" s="76"/>
      <c r="ET221" s="76"/>
      <c r="EU221" s="76"/>
      <c r="EV221" s="76"/>
      <c r="EW221" s="76"/>
      <c r="EX221" s="76"/>
      <c r="EY221" s="76"/>
      <c r="EZ221" s="76"/>
      <c r="FA221" s="76"/>
      <c r="FB221" s="76"/>
      <c r="FC221" s="76"/>
      <c r="FD221" s="76"/>
      <c r="FE221" s="76"/>
      <c r="FF221" s="76"/>
      <c r="FG221" s="76"/>
      <c r="FH221" s="76"/>
      <c r="FI221" s="76"/>
      <c r="FJ221" s="76"/>
      <c r="FK221" s="76"/>
      <c r="FL221" s="76"/>
      <c r="FM221" s="76"/>
      <c r="FN221" s="76"/>
      <c r="FO221" s="76"/>
      <c r="FP221" s="76"/>
      <c r="FQ221" s="76"/>
      <c r="FR221" s="76"/>
      <c r="FS221" s="76"/>
      <c r="FT221" s="76"/>
      <c r="FU221" s="76"/>
      <c r="FV221" s="76"/>
      <c r="FW221" s="76"/>
      <c r="FX221" s="76"/>
      <c r="FY221" s="76"/>
      <c r="FZ221" s="76"/>
      <c r="GA221" s="76"/>
      <c r="GB221" s="76"/>
      <c r="GC221" s="76"/>
      <c r="GD221" s="76"/>
      <c r="GE221" s="76"/>
      <c r="GF221" s="76"/>
      <c r="GG221" s="76"/>
      <c r="GH221" s="76"/>
      <c r="GI221" s="76"/>
      <c r="GJ221" s="76"/>
      <c r="GK221" s="76"/>
      <c r="GL221" s="76"/>
      <c r="GM221" s="76"/>
      <c r="GN221" s="76"/>
      <c r="GO221" s="76"/>
      <c r="GP221" s="76"/>
      <c r="GQ221" s="76"/>
      <c r="GR221" s="76"/>
      <c r="GS221" s="76"/>
      <c r="GT221" s="76"/>
      <c r="GU221" s="76"/>
      <c r="GV221" s="76"/>
      <c r="GW221" s="76"/>
      <c r="GX221" s="76"/>
      <c r="GY221" s="76"/>
      <c r="GZ221" s="76"/>
      <c r="HA221" s="76"/>
      <c r="HB221" s="76"/>
      <c r="HC221" s="76"/>
      <c r="HD221" s="76"/>
      <c r="HE221" s="76"/>
      <c r="HF221" s="76"/>
      <c r="HG221" s="76"/>
      <c r="HH221" s="76"/>
      <c r="HI221" s="76"/>
      <c r="HJ221" s="76"/>
      <c r="HK221" s="76"/>
      <c r="HL221" s="76"/>
      <c r="HM221" s="76"/>
      <c r="HN221" s="76"/>
      <c r="HO221" s="76"/>
      <c r="HP221" s="76"/>
      <c r="HQ221" s="76"/>
      <c r="HR221" s="76"/>
      <c r="HS221" s="76"/>
      <c r="HT221" s="76"/>
      <c r="HU221" s="76"/>
      <c r="HV221" s="76"/>
      <c r="HW221" s="76"/>
      <c r="HX221" s="76"/>
      <c r="HY221" s="76"/>
      <c r="HZ221" s="76"/>
      <c r="IA221" s="76"/>
      <c r="IB221" s="76"/>
      <c r="IC221" s="76"/>
      <c r="ID221" s="76"/>
      <c r="IE221" s="76"/>
      <c r="IF221" s="76"/>
      <c r="IG221" s="76"/>
      <c r="IH221" s="76"/>
      <c r="II221" s="76"/>
      <c r="IJ221" s="76"/>
      <c r="IK221" s="76"/>
      <c r="IL221" s="76"/>
      <c r="IM221" s="76"/>
      <c r="IN221" s="76"/>
      <c r="IO221" s="76"/>
      <c r="IP221" s="76"/>
      <c r="IQ221" s="76"/>
      <c r="IR221" s="76"/>
      <c r="IS221" s="76"/>
      <c r="IT221" s="76"/>
      <c r="IU221" s="76"/>
      <c r="IV221" s="76"/>
    </row>
    <row r="222" spans="1:256" s="78" customFormat="1" ht="25.5" customHeight="1" x14ac:dyDescent="0.25">
      <c r="A222" s="71" t="s">
        <v>867</v>
      </c>
      <c r="B222" s="72" t="s">
        <v>866</v>
      </c>
      <c r="C222" s="73">
        <v>1179153</v>
      </c>
      <c r="D222" s="73"/>
      <c r="E222" s="74">
        <f>C222+D222</f>
        <v>1179153</v>
      </c>
      <c r="F222" s="75"/>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7"/>
      <c r="AV222" s="75"/>
      <c r="AW222" s="76"/>
      <c r="AX222" s="76"/>
      <c r="AY222" s="76"/>
      <c r="AZ222" s="76"/>
      <c r="BA222" s="76"/>
      <c r="BB222" s="76"/>
      <c r="BC222" s="76"/>
      <c r="BD222" s="76"/>
      <c r="BE222" s="76"/>
      <c r="BF222" s="76"/>
      <c r="BG222" s="76"/>
      <c r="BH222" s="76"/>
      <c r="BI222" s="76"/>
      <c r="BJ222" s="76"/>
      <c r="BK222" s="76"/>
      <c r="BL222" s="76"/>
      <c r="BM222" s="76"/>
      <c r="BN222" s="76"/>
      <c r="BO222" s="76"/>
      <c r="BP222" s="76"/>
      <c r="BQ222" s="76"/>
      <c r="BR222" s="76"/>
      <c r="BS222" s="76"/>
      <c r="BT222" s="76"/>
      <c r="BU222" s="76"/>
      <c r="BV222" s="76"/>
      <c r="BW222" s="76"/>
      <c r="BX222" s="76"/>
      <c r="BY222" s="76"/>
      <c r="BZ222" s="76"/>
      <c r="CA222" s="76"/>
      <c r="CB222" s="76"/>
      <c r="CC222" s="76"/>
      <c r="CD222" s="76"/>
      <c r="CE222" s="76"/>
      <c r="CF222" s="76"/>
      <c r="CG222" s="76"/>
      <c r="CH222" s="76"/>
      <c r="CI222" s="76"/>
      <c r="CJ222" s="76"/>
      <c r="CK222" s="76"/>
      <c r="CL222" s="76"/>
      <c r="CM222" s="76"/>
      <c r="CN222" s="76"/>
      <c r="CO222" s="76"/>
      <c r="CP222" s="76"/>
      <c r="CQ222" s="76"/>
      <c r="CR222" s="76"/>
      <c r="CS222" s="76"/>
      <c r="CT222" s="76"/>
      <c r="CU222" s="76"/>
      <c r="CV222" s="76"/>
      <c r="CW222" s="76"/>
      <c r="CX222" s="76"/>
      <c r="CY222" s="76"/>
      <c r="CZ222" s="76"/>
      <c r="DA222" s="76"/>
      <c r="DB222" s="76"/>
      <c r="DC222" s="76"/>
      <c r="DD222" s="76"/>
      <c r="DE222" s="76"/>
      <c r="DF222" s="76"/>
      <c r="DG222" s="76"/>
      <c r="DH222" s="76"/>
      <c r="DI222" s="76"/>
      <c r="DJ222" s="76"/>
      <c r="DK222" s="76"/>
      <c r="DL222" s="76"/>
      <c r="DM222" s="76"/>
      <c r="DN222" s="76"/>
      <c r="DO222" s="76"/>
      <c r="DP222" s="76"/>
      <c r="DQ222" s="76"/>
      <c r="DR222" s="76"/>
      <c r="DS222" s="76"/>
      <c r="DT222" s="76"/>
      <c r="DU222" s="76"/>
      <c r="DV222" s="76"/>
      <c r="DW222" s="76"/>
      <c r="DX222" s="76"/>
      <c r="DY222" s="76"/>
      <c r="DZ222" s="76"/>
      <c r="EA222" s="76"/>
      <c r="EB222" s="76"/>
      <c r="EC222" s="76"/>
      <c r="ED222" s="76"/>
      <c r="EE222" s="76"/>
      <c r="EF222" s="76"/>
      <c r="EG222" s="76"/>
      <c r="EH222" s="76"/>
      <c r="EI222" s="76"/>
      <c r="EJ222" s="76"/>
      <c r="EK222" s="76"/>
      <c r="EL222" s="76"/>
      <c r="EM222" s="76"/>
      <c r="EN222" s="76"/>
      <c r="EO222" s="76"/>
      <c r="EP222" s="76"/>
      <c r="EQ222" s="76"/>
      <c r="ER222" s="76"/>
      <c r="ES222" s="76"/>
      <c r="ET222" s="76"/>
      <c r="EU222" s="76"/>
      <c r="EV222" s="76"/>
      <c r="EW222" s="76"/>
      <c r="EX222" s="76"/>
      <c r="EY222" s="76"/>
      <c r="EZ222" s="76"/>
      <c r="FA222" s="76"/>
      <c r="FB222" s="76"/>
      <c r="FC222" s="76"/>
      <c r="FD222" s="76"/>
      <c r="FE222" s="76"/>
      <c r="FF222" s="76"/>
      <c r="FG222" s="76"/>
      <c r="FH222" s="76"/>
      <c r="FI222" s="76"/>
      <c r="FJ222" s="76"/>
      <c r="FK222" s="76"/>
      <c r="FL222" s="76"/>
      <c r="FM222" s="76"/>
      <c r="FN222" s="76"/>
      <c r="FO222" s="76"/>
      <c r="FP222" s="76"/>
      <c r="FQ222" s="76"/>
      <c r="FR222" s="76"/>
      <c r="FS222" s="76"/>
      <c r="FT222" s="76"/>
      <c r="FU222" s="76"/>
      <c r="FV222" s="76"/>
      <c r="FW222" s="76"/>
      <c r="FX222" s="76"/>
      <c r="FY222" s="76"/>
      <c r="FZ222" s="76"/>
      <c r="GA222" s="76"/>
      <c r="GB222" s="76"/>
      <c r="GC222" s="76"/>
      <c r="GD222" s="76"/>
      <c r="GE222" s="76"/>
      <c r="GF222" s="76"/>
      <c r="GG222" s="76"/>
      <c r="GH222" s="76"/>
      <c r="GI222" s="76"/>
      <c r="GJ222" s="76"/>
      <c r="GK222" s="76"/>
      <c r="GL222" s="76"/>
      <c r="GM222" s="76"/>
      <c r="GN222" s="76"/>
      <c r="GO222" s="76"/>
      <c r="GP222" s="76"/>
      <c r="GQ222" s="76"/>
      <c r="GR222" s="76"/>
      <c r="GS222" s="76"/>
      <c r="GT222" s="76"/>
      <c r="GU222" s="76"/>
      <c r="GV222" s="76"/>
      <c r="GW222" s="76"/>
      <c r="GX222" s="76"/>
      <c r="GY222" s="76"/>
      <c r="GZ222" s="76"/>
      <c r="HA222" s="76"/>
      <c r="HB222" s="76"/>
      <c r="HC222" s="76"/>
      <c r="HD222" s="76"/>
      <c r="HE222" s="76"/>
      <c r="HF222" s="76"/>
      <c r="HG222" s="76"/>
      <c r="HH222" s="76"/>
      <c r="HI222" s="76"/>
      <c r="HJ222" s="76"/>
      <c r="HK222" s="76"/>
      <c r="HL222" s="76"/>
      <c r="HM222" s="76"/>
      <c r="HN222" s="76"/>
      <c r="HO222" s="76"/>
      <c r="HP222" s="76"/>
      <c r="HQ222" s="76"/>
      <c r="HR222" s="76"/>
      <c r="HS222" s="76"/>
      <c r="HT222" s="76"/>
      <c r="HU222" s="76"/>
      <c r="HV222" s="76"/>
      <c r="HW222" s="76"/>
      <c r="HX222" s="76"/>
      <c r="HY222" s="76"/>
      <c r="HZ222" s="76"/>
      <c r="IA222" s="76"/>
      <c r="IB222" s="76"/>
      <c r="IC222" s="76"/>
      <c r="ID222" s="76"/>
      <c r="IE222" s="76"/>
      <c r="IF222" s="76"/>
      <c r="IG222" s="76"/>
      <c r="IH222" s="76"/>
      <c r="II222" s="76"/>
      <c r="IJ222" s="76"/>
      <c r="IK222" s="76"/>
      <c r="IL222" s="76"/>
      <c r="IM222" s="76"/>
      <c r="IN222" s="76"/>
      <c r="IO222" s="76"/>
      <c r="IP222" s="76"/>
      <c r="IQ222" s="76"/>
      <c r="IR222" s="76"/>
      <c r="IS222" s="76"/>
      <c r="IT222" s="76"/>
      <c r="IU222" s="76"/>
      <c r="IV222" s="76"/>
    </row>
    <row r="223" spans="1:256" s="78" customFormat="1" ht="25.5" customHeight="1" x14ac:dyDescent="0.25">
      <c r="A223" s="60" t="s">
        <v>868</v>
      </c>
      <c r="B223" s="84" t="s">
        <v>869</v>
      </c>
      <c r="C223" s="147">
        <v>2918837.87</v>
      </c>
      <c r="D223" s="149">
        <f>D224</f>
        <v>0</v>
      </c>
      <c r="E223" s="148">
        <f>+D223+C223</f>
        <v>2918837.87</v>
      </c>
      <c r="F223" s="75"/>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7"/>
      <c r="AV223" s="75"/>
      <c r="AW223" s="76"/>
      <c r="AX223" s="76"/>
      <c r="AY223" s="76"/>
      <c r="AZ223" s="76"/>
      <c r="BA223" s="76"/>
      <c r="BB223" s="76"/>
      <c r="BC223" s="76"/>
      <c r="BD223" s="76"/>
      <c r="BE223" s="76"/>
      <c r="BF223" s="76"/>
      <c r="BG223" s="76"/>
      <c r="BH223" s="76"/>
      <c r="BI223" s="76"/>
      <c r="BJ223" s="76"/>
      <c r="BK223" s="76"/>
      <c r="BL223" s="76"/>
      <c r="BM223" s="76"/>
      <c r="BN223" s="76"/>
      <c r="BO223" s="76"/>
      <c r="BP223" s="76"/>
      <c r="BQ223" s="76"/>
      <c r="BR223" s="76"/>
      <c r="BS223" s="76"/>
      <c r="BT223" s="76"/>
      <c r="BU223" s="76"/>
      <c r="BV223" s="76"/>
      <c r="BW223" s="76"/>
      <c r="BX223" s="76"/>
      <c r="BY223" s="76"/>
      <c r="BZ223" s="76"/>
      <c r="CA223" s="76"/>
      <c r="CB223" s="76"/>
      <c r="CC223" s="76"/>
      <c r="CD223" s="76"/>
      <c r="CE223" s="76"/>
      <c r="CF223" s="76"/>
      <c r="CG223" s="76"/>
      <c r="CH223" s="76"/>
      <c r="CI223" s="76"/>
      <c r="CJ223" s="76"/>
      <c r="CK223" s="76"/>
      <c r="CL223" s="76"/>
      <c r="CM223" s="76"/>
      <c r="CN223" s="76"/>
      <c r="CO223" s="76"/>
      <c r="CP223" s="76"/>
      <c r="CQ223" s="76"/>
      <c r="CR223" s="76"/>
      <c r="CS223" s="76"/>
      <c r="CT223" s="76"/>
      <c r="CU223" s="76"/>
      <c r="CV223" s="76"/>
      <c r="CW223" s="76"/>
      <c r="CX223" s="76"/>
      <c r="CY223" s="76"/>
      <c r="CZ223" s="76"/>
      <c r="DA223" s="76"/>
      <c r="DB223" s="76"/>
      <c r="DC223" s="76"/>
      <c r="DD223" s="76"/>
      <c r="DE223" s="76"/>
      <c r="DF223" s="76"/>
      <c r="DG223" s="76"/>
      <c r="DH223" s="76"/>
      <c r="DI223" s="76"/>
      <c r="DJ223" s="76"/>
      <c r="DK223" s="76"/>
      <c r="DL223" s="76"/>
      <c r="DM223" s="76"/>
      <c r="DN223" s="76"/>
      <c r="DO223" s="76"/>
      <c r="DP223" s="76"/>
      <c r="DQ223" s="76"/>
      <c r="DR223" s="76"/>
      <c r="DS223" s="76"/>
      <c r="DT223" s="76"/>
      <c r="DU223" s="76"/>
      <c r="DV223" s="76"/>
      <c r="DW223" s="76"/>
      <c r="DX223" s="76"/>
      <c r="DY223" s="76"/>
      <c r="DZ223" s="76"/>
      <c r="EA223" s="76"/>
      <c r="EB223" s="76"/>
      <c r="EC223" s="76"/>
      <c r="ED223" s="76"/>
      <c r="EE223" s="76"/>
      <c r="EF223" s="76"/>
      <c r="EG223" s="76"/>
      <c r="EH223" s="76"/>
      <c r="EI223" s="76"/>
      <c r="EJ223" s="76"/>
      <c r="EK223" s="76"/>
      <c r="EL223" s="76"/>
      <c r="EM223" s="76"/>
      <c r="EN223" s="76"/>
      <c r="EO223" s="76"/>
      <c r="EP223" s="76"/>
      <c r="EQ223" s="76"/>
      <c r="ER223" s="76"/>
      <c r="ES223" s="76"/>
      <c r="ET223" s="76"/>
      <c r="EU223" s="76"/>
      <c r="EV223" s="76"/>
      <c r="EW223" s="76"/>
      <c r="EX223" s="76"/>
      <c r="EY223" s="76"/>
      <c r="EZ223" s="76"/>
      <c r="FA223" s="76"/>
      <c r="FB223" s="76"/>
      <c r="FC223" s="76"/>
      <c r="FD223" s="76"/>
      <c r="FE223" s="76"/>
      <c r="FF223" s="76"/>
      <c r="FG223" s="76"/>
      <c r="FH223" s="76"/>
      <c r="FI223" s="76"/>
      <c r="FJ223" s="76"/>
      <c r="FK223" s="76"/>
      <c r="FL223" s="76"/>
      <c r="FM223" s="76"/>
      <c r="FN223" s="76"/>
      <c r="FO223" s="76"/>
      <c r="FP223" s="76"/>
      <c r="FQ223" s="76"/>
      <c r="FR223" s="76"/>
      <c r="FS223" s="76"/>
      <c r="FT223" s="76"/>
      <c r="FU223" s="76"/>
      <c r="FV223" s="76"/>
      <c r="FW223" s="76"/>
      <c r="FX223" s="76"/>
      <c r="FY223" s="76"/>
      <c r="FZ223" s="76"/>
      <c r="GA223" s="76"/>
      <c r="GB223" s="76"/>
      <c r="GC223" s="76"/>
      <c r="GD223" s="76"/>
      <c r="GE223" s="76"/>
      <c r="GF223" s="76"/>
      <c r="GG223" s="76"/>
      <c r="GH223" s="76"/>
      <c r="GI223" s="76"/>
      <c r="GJ223" s="76"/>
      <c r="GK223" s="76"/>
      <c r="GL223" s="76"/>
      <c r="GM223" s="76"/>
      <c r="GN223" s="76"/>
      <c r="GO223" s="76"/>
      <c r="GP223" s="76"/>
      <c r="GQ223" s="76"/>
      <c r="GR223" s="76"/>
      <c r="GS223" s="76"/>
      <c r="GT223" s="76"/>
      <c r="GU223" s="76"/>
      <c r="GV223" s="76"/>
      <c r="GW223" s="76"/>
      <c r="GX223" s="76"/>
      <c r="GY223" s="76"/>
      <c r="GZ223" s="76"/>
      <c r="HA223" s="76"/>
      <c r="HB223" s="76"/>
      <c r="HC223" s="76"/>
      <c r="HD223" s="76"/>
      <c r="HE223" s="76"/>
      <c r="HF223" s="76"/>
      <c r="HG223" s="76"/>
      <c r="HH223" s="76"/>
      <c r="HI223" s="76"/>
      <c r="HJ223" s="76"/>
      <c r="HK223" s="76"/>
      <c r="HL223" s="76"/>
      <c r="HM223" s="76"/>
      <c r="HN223" s="76"/>
      <c r="HO223" s="76"/>
      <c r="HP223" s="76"/>
      <c r="HQ223" s="76"/>
      <c r="HR223" s="76"/>
      <c r="HS223" s="76"/>
      <c r="HT223" s="76"/>
      <c r="HU223" s="76"/>
      <c r="HV223" s="76"/>
      <c r="HW223" s="76"/>
      <c r="HX223" s="76"/>
      <c r="HY223" s="76"/>
      <c r="HZ223" s="76"/>
      <c r="IA223" s="76"/>
      <c r="IB223" s="76"/>
      <c r="IC223" s="76"/>
      <c r="ID223" s="76"/>
      <c r="IE223" s="76"/>
      <c r="IF223" s="76"/>
      <c r="IG223" s="76"/>
      <c r="IH223" s="76"/>
      <c r="II223" s="76"/>
      <c r="IJ223" s="76"/>
      <c r="IK223" s="76"/>
      <c r="IL223" s="76"/>
      <c r="IM223" s="76"/>
      <c r="IN223" s="76"/>
      <c r="IO223" s="76"/>
      <c r="IP223" s="76"/>
      <c r="IQ223" s="76"/>
      <c r="IR223" s="76"/>
      <c r="IS223" s="76"/>
      <c r="IT223" s="76"/>
      <c r="IU223" s="76"/>
      <c r="IV223" s="76"/>
    </row>
    <row r="224" spans="1:256" s="78" customFormat="1" ht="25.5" customHeight="1" x14ac:dyDescent="0.25">
      <c r="A224" s="71" t="s">
        <v>870</v>
      </c>
      <c r="B224" s="150" t="s">
        <v>869</v>
      </c>
      <c r="C224" s="151">
        <v>2918838</v>
      </c>
      <c r="D224" s="109"/>
      <c r="E224" s="74">
        <f>C224+D224</f>
        <v>2918838</v>
      </c>
      <c r="F224" s="75"/>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7"/>
      <c r="AV224" s="75"/>
      <c r="AW224" s="76"/>
      <c r="AX224" s="76"/>
      <c r="AY224" s="76"/>
      <c r="AZ224" s="76"/>
      <c r="BA224" s="76"/>
      <c r="BB224" s="76"/>
      <c r="BC224" s="76"/>
      <c r="BD224" s="76"/>
      <c r="BE224" s="76"/>
      <c r="BF224" s="76"/>
      <c r="BG224" s="76"/>
      <c r="BH224" s="76"/>
      <c r="BI224" s="76"/>
      <c r="BJ224" s="76"/>
      <c r="BK224" s="76"/>
      <c r="BL224" s="76"/>
      <c r="BM224" s="76"/>
      <c r="BN224" s="76"/>
      <c r="BO224" s="76"/>
      <c r="BP224" s="76"/>
      <c r="BQ224" s="76"/>
      <c r="BR224" s="76"/>
      <c r="BS224" s="76"/>
      <c r="BT224" s="76"/>
      <c r="BU224" s="76"/>
      <c r="BV224" s="76"/>
      <c r="BW224" s="76"/>
      <c r="BX224" s="76"/>
      <c r="BY224" s="76"/>
      <c r="BZ224" s="76"/>
      <c r="CA224" s="76"/>
      <c r="CB224" s="76"/>
      <c r="CC224" s="76"/>
      <c r="CD224" s="76"/>
      <c r="CE224" s="76"/>
      <c r="CF224" s="76"/>
      <c r="CG224" s="76"/>
      <c r="CH224" s="76"/>
      <c r="CI224" s="76"/>
      <c r="CJ224" s="76"/>
      <c r="CK224" s="76"/>
      <c r="CL224" s="76"/>
      <c r="CM224" s="76"/>
      <c r="CN224" s="76"/>
      <c r="CO224" s="76"/>
      <c r="CP224" s="76"/>
      <c r="CQ224" s="76"/>
      <c r="CR224" s="76"/>
      <c r="CS224" s="76"/>
      <c r="CT224" s="76"/>
      <c r="CU224" s="76"/>
      <c r="CV224" s="76"/>
      <c r="CW224" s="76"/>
      <c r="CX224" s="76"/>
      <c r="CY224" s="76"/>
      <c r="CZ224" s="76"/>
      <c r="DA224" s="76"/>
      <c r="DB224" s="76"/>
      <c r="DC224" s="76"/>
      <c r="DD224" s="76"/>
      <c r="DE224" s="76"/>
      <c r="DF224" s="76"/>
      <c r="DG224" s="76"/>
      <c r="DH224" s="76"/>
      <c r="DI224" s="76"/>
      <c r="DJ224" s="76"/>
      <c r="DK224" s="76"/>
      <c r="DL224" s="76"/>
      <c r="DM224" s="76"/>
      <c r="DN224" s="76"/>
      <c r="DO224" s="76"/>
      <c r="DP224" s="76"/>
      <c r="DQ224" s="76"/>
      <c r="DR224" s="76"/>
      <c r="DS224" s="76"/>
      <c r="DT224" s="76"/>
      <c r="DU224" s="76"/>
      <c r="DV224" s="76"/>
      <c r="DW224" s="76"/>
      <c r="DX224" s="76"/>
      <c r="DY224" s="76"/>
      <c r="DZ224" s="76"/>
      <c r="EA224" s="76"/>
      <c r="EB224" s="76"/>
      <c r="EC224" s="76"/>
      <c r="ED224" s="76"/>
      <c r="EE224" s="76"/>
      <c r="EF224" s="76"/>
      <c r="EG224" s="76"/>
      <c r="EH224" s="76"/>
      <c r="EI224" s="76"/>
      <c r="EJ224" s="76"/>
      <c r="EK224" s="76"/>
      <c r="EL224" s="76"/>
      <c r="EM224" s="76"/>
      <c r="EN224" s="76"/>
      <c r="EO224" s="76"/>
      <c r="EP224" s="76"/>
      <c r="EQ224" s="76"/>
      <c r="ER224" s="76"/>
      <c r="ES224" s="76"/>
      <c r="ET224" s="76"/>
      <c r="EU224" s="76"/>
      <c r="EV224" s="76"/>
      <c r="EW224" s="76"/>
      <c r="EX224" s="76"/>
      <c r="EY224" s="76"/>
      <c r="EZ224" s="76"/>
      <c r="FA224" s="76"/>
      <c r="FB224" s="76"/>
      <c r="FC224" s="76"/>
      <c r="FD224" s="76"/>
      <c r="FE224" s="76"/>
      <c r="FF224" s="76"/>
      <c r="FG224" s="76"/>
      <c r="FH224" s="76"/>
      <c r="FI224" s="76"/>
      <c r="FJ224" s="76"/>
      <c r="FK224" s="76"/>
      <c r="FL224" s="76"/>
      <c r="FM224" s="76"/>
      <c r="FN224" s="76"/>
      <c r="FO224" s="76"/>
      <c r="FP224" s="76"/>
      <c r="FQ224" s="76"/>
      <c r="FR224" s="76"/>
      <c r="FS224" s="76"/>
      <c r="FT224" s="76"/>
      <c r="FU224" s="76"/>
      <c r="FV224" s="76"/>
      <c r="FW224" s="76"/>
      <c r="FX224" s="76"/>
      <c r="FY224" s="76"/>
      <c r="FZ224" s="76"/>
      <c r="GA224" s="76"/>
      <c r="GB224" s="76"/>
      <c r="GC224" s="76"/>
      <c r="GD224" s="76"/>
      <c r="GE224" s="76"/>
      <c r="GF224" s="76"/>
      <c r="GG224" s="76"/>
      <c r="GH224" s="76"/>
      <c r="GI224" s="76"/>
      <c r="GJ224" s="76"/>
      <c r="GK224" s="76"/>
      <c r="GL224" s="76"/>
      <c r="GM224" s="76"/>
      <c r="GN224" s="76"/>
      <c r="GO224" s="76"/>
      <c r="GP224" s="76"/>
      <c r="GQ224" s="76"/>
      <c r="GR224" s="76"/>
      <c r="GS224" s="76"/>
      <c r="GT224" s="76"/>
      <c r="GU224" s="76"/>
      <c r="GV224" s="76"/>
      <c r="GW224" s="76"/>
      <c r="GX224" s="76"/>
      <c r="GY224" s="76"/>
      <c r="GZ224" s="76"/>
      <c r="HA224" s="76"/>
      <c r="HB224" s="76"/>
      <c r="HC224" s="76"/>
      <c r="HD224" s="76"/>
      <c r="HE224" s="76"/>
      <c r="HF224" s="76"/>
      <c r="HG224" s="76"/>
      <c r="HH224" s="76"/>
      <c r="HI224" s="76"/>
      <c r="HJ224" s="76"/>
      <c r="HK224" s="76"/>
      <c r="HL224" s="76"/>
      <c r="HM224" s="76"/>
      <c r="HN224" s="76"/>
      <c r="HO224" s="76"/>
      <c r="HP224" s="76"/>
      <c r="HQ224" s="76"/>
      <c r="HR224" s="76"/>
      <c r="HS224" s="76"/>
      <c r="HT224" s="76"/>
      <c r="HU224" s="76"/>
      <c r="HV224" s="76"/>
      <c r="HW224" s="76"/>
      <c r="HX224" s="76"/>
      <c r="HY224" s="76"/>
      <c r="HZ224" s="76"/>
      <c r="IA224" s="76"/>
      <c r="IB224" s="76"/>
      <c r="IC224" s="76"/>
      <c r="ID224" s="76"/>
      <c r="IE224" s="76"/>
      <c r="IF224" s="76"/>
      <c r="IG224" s="76"/>
      <c r="IH224" s="76"/>
      <c r="II224" s="76"/>
      <c r="IJ224" s="76"/>
      <c r="IK224" s="76"/>
      <c r="IL224" s="76"/>
      <c r="IM224" s="76"/>
      <c r="IN224" s="76"/>
      <c r="IO224" s="76"/>
      <c r="IP224" s="76"/>
      <c r="IQ224" s="76"/>
      <c r="IR224" s="76"/>
      <c r="IS224" s="76"/>
      <c r="IT224" s="76"/>
      <c r="IU224" s="76"/>
      <c r="IV224" s="76"/>
    </row>
    <row r="225" spans="1:256" s="78" customFormat="1" ht="25.5" customHeight="1" x14ac:dyDescent="0.25">
      <c r="A225" s="60" t="s">
        <v>871</v>
      </c>
      <c r="B225" s="84" t="s">
        <v>872</v>
      </c>
      <c r="C225" s="147">
        <v>0</v>
      </c>
      <c r="D225" s="147">
        <f>D226</f>
        <v>0</v>
      </c>
      <c r="E225" s="148">
        <f>+C225+D225</f>
        <v>0</v>
      </c>
      <c r="F225" s="75"/>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7"/>
      <c r="AV225" s="75"/>
      <c r="AW225" s="76"/>
      <c r="AX225" s="76"/>
      <c r="AY225" s="76"/>
      <c r="AZ225" s="76"/>
      <c r="BA225" s="76"/>
      <c r="BB225" s="76"/>
      <c r="BC225" s="76"/>
      <c r="BD225" s="76"/>
      <c r="BE225" s="76"/>
      <c r="BF225" s="76"/>
      <c r="BG225" s="76"/>
      <c r="BH225" s="76"/>
      <c r="BI225" s="76"/>
      <c r="BJ225" s="76"/>
      <c r="BK225" s="76"/>
      <c r="BL225" s="76"/>
      <c r="BM225" s="76"/>
      <c r="BN225" s="76"/>
      <c r="BO225" s="76"/>
      <c r="BP225" s="76"/>
      <c r="BQ225" s="76"/>
      <c r="BR225" s="76"/>
      <c r="BS225" s="76"/>
      <c r="BT225" s="76"/>
      <c r="BU225" s="76"/>
      <c r="BV225" s="76"/>
      <c r="BW225" s="76"/>
      <c r="BX225" s="76"/>
      <c r="BY225" s="76"/>
      <c r="BZ225" s="76"/>
      <c r="CA225" s="76"/>
      <c r="CB225" s="76"/>
      <c r="CC225" s="76"/>
      <c r="CD225" s="76"/>
      <c r="CE225" s="76"/>
      <c r="CF225" s="76"/>
      <c r="CG225" s="76"/>
      <c r="CH225" s="76"/>
      <c r="CI225" s="76"/>
      <c r="CJ225" s="76"/>
      <c r="CK225" s="76"/>
      <c r="CL225" s="76"/>
      <c r="CM225" s="76"/>
      <c r="CN225" s="76"/>
      <c r="CO225" s="76"/>
      <c r="CP225" s="76"/>
      <c r="CQ225" s="76"/>
      <c r="CR225" s="76"/>
      <c r="CS225" s="76"/>
      <c r="CT225" s="76"/>
      <c r="CU225" s="76"/>
      <c r="CV225" s="76"/>
      <c r="CW225" s="76"/>
      <c r="CX225" s="76"/>
      <c r="CY225" s="76"/>
      <c r="CZ225" s="76"/>
      <c r="DA225" s="76"/>
      <c r="DB225" s="76"/>
      <c r="DC225" s="76"/>
      <c r="DD225" s="76"/>
      <c r="DE225" s="76"/>
      <c r="DF225" s="76"/>
      <c r="DG225" s="76"/>
      <c r="DH225" s="76"/>
      <c r="DI225" s="76"/>
      <c r="DJ225" s="76"/>
      <c r="DK225" s="76"/>
      <c r="DL225" s="76"/>
      <c r="DM225" s="76"/>
      <c r="DN225" s="76"/>
      <c r="DO225" s="76"/>
      <c r="DP225" s="76"/>
      <c r="DQ225" s="76"/>
      <c r="DR225" s="76"/>
      <c r="DS225" s="76"/>
      <c r="DT225" s="76"/>
      <c r="DU225" s="76"/>
      <c r="DV225" s="76"/>
      <c r="DW225" s="76"/>
      <c r="DX225" s="76"/>
      <c r="DY225" s="76"/>
      <c r="DZ225" s="76"/>
      <c r="EA225" s="76"/>
      <c r="EB225" s="76"/>
      <c r="EC225" s="76"/>
      <c r="ED225" s="76"/>
      <c r="EE225" s="76"/>
      <c r="EF225" s="76"/>
      <c r="EG225" s="76"/>
      <c r="EH225" s="76"/>
      <c r="EI225" s="76"/>
      <c r="EJ225" s="76"/>
      <c r="EK225" s="76"/>
      <c r="EL225" s="76"/>
      <c r="EM225" s="76"/>
      <c r="EN225" s="76"/>
      <c r="EO225" s="76"/>
      <c r="EP225" s="76"/>
      <c r="EQ225" s="76"/>
      <c r="ER225" s="76"/>
      <c r="ES225" s="76"/>
      <c r="ET225" s="76"/>
      <c r="EU225" s="76"/>
      <c r="EV225" s="76"/>
      <c r="EW225" s="76"/>
      <c r="EX225" s="76"/>
      <c r="EY225" s="76"/>
      <c r="EZ225" s="76"/>
      <c r="FA225" s="76"/>
      <c r="FB225" s="76"/>
      <c r="FC225" s="76"/>
      <c r="FD225" s="76"/>
      <c r="FE225" s="76"/>
      <c r="FF225" s="76"/>
      <c r="FG225" s="76"/>
      <c r="FH225" s="76"/>
      <c r="FI225" s="76"/>
      <c r="FJ225" s="76"/>
      <c r="FK225" s="76"/>
      <c r="FL225" s="76"/>
      <c r="FM225" s="76"/>
      <c r="FN225" s="76"/>
      <c r="FO225" s="76"/>
      <c r="FP225" s="76"/>
      <c r="FQ225" s="76"/>
      <c r="FR225" s="76"/>
      <c r="FS225" s="76"/>
      <c r="FT225" s="76"/>
      <c r="FU225" s="76"/>
      <c r="FV225" s="76"/>
      <c r="FW225" s="76"/>
      <c r="FX225" s="76"/>
      <c r="FY225" s="76"/>
      <c r="FZ225" s="76"/>
      <c r="GA225" s="76"/>
      <c r="GB225" s="76"/>
      <c r="GC225" s="76"/>
      <c r="GD225" s="76"/>
      <c r="GE225" s="76"/>
      <c r="GF225" s="76"/>
      <c r="GG225" s="76"/>
      <c r="GH225" s="76"/>
      <c r="GI225" s="76"/>
      <c r="GJ225" s="76"/>
      <c r="GK225" s="76"/>
      <c r="GL225" s="76"/>
      <c r="GM225" s="76"/>
      <c r="GN225" s="76"/>
      <c r="GO225" s="76"/>
      <c r="GP225" s="76"/>
      <c r="GQ225" s="76"/>
      <c r="GR225" s="76"/>
      <c r="GS225" s="76"/>
      <c r="GT225" s="76"/>
      <c r="GU225" s="76"/>
      <c r="GV225" s="76"/>
      <c r="GW225" s="76"/>
      <c r="GX225" s="76"/>
      <c r="GY225" s="76"/>
      <c r="GZ225" s="76"/>
      <c r="HA225" s="76"/>
      <c r="HB225" s="76"/>
      <c r="HC225" s="76"/>
      <c r="HD225" s="76"/>
      <c r="HE225" s="76"/>
      <c r="HF225" s="76"/>
      <c r="HG225" s="76"/>
      <c r="HH225" s="76"/>
      <c r="HI225" s="76"/>
      <c r="HJ225" s="76"/>
      <c r="HK225" s="76"/>
      <c r="HL225" s="76"/>
      <c r="HM225" s="76"/>
      <c r="HN225" s="76"/>
      <c r="HO225" s="76"/>
      <c r="HP225" s="76"/>
      <c r="HQ225" s="76"/>
      <c r="HR225" s="76"/>
      <c r="HS225" s="76"/>
      <c r="HT225" s="76"/>
      <c r="HU225" s="76"/>
      <c r="HV225" s="76"/>
      <c r="HW225" s="76"/>
      <c r="HX225" s="76"/>
      <c r="HY225" s="76"/>
      <c r="HZ225" s="76"/>
      <c r="IA225" s="76"/>
      <c r="IB225" s="76"/>
      <c r="IC225" s="76"/>
      <c r="ID225" s="76"/>
      <c r="IE225" s="76"/>
      <c r="IF225" s="76"/>
      <c r="IG225" s="76"/>
      <c r="IH225" s="76"/>
      <c r="II225" s="76"/>
      <c r="IJ225" s="76"/>
      <c r="IK225" s="76"/>
      <c r="IL225" s="76"/>
      <c r="IM225" s="76"/>
      <c r="IN225" s="76"/>
      <c r="IO225" s="76"/>
      <c r="IP225" s="76"/>
      <c r="IQ225" s="76"/>
      <c r="IR225" s="76"/>
      <c r="IS225" s="76"/>
      <c r="IT225" s="76"/>
      <c r="IU225" s="76"/>
      <c r="IV225" s="76"/>
    </row>
    <row r="226" spans="1:256" s="78" customFormat="1" ht="25.5" customHeight="1" x14ac:dyDescent="0.25">
      <c r="A226" s="71" t="s">
        <v>873</v>
      </c>
      <c r="B226" s="72" t="s">
        <v>874</v>
      </c>
      <c r="C226" s="109">
        <v>0</v>
      </c>
      <c r="D226" s="109"/>
      <c r="E226" s="74">
        <f>C226+D226</f>
        <v>0</v>
      </c>
      <c r="F226" s="75"/>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7"/>
      <c r="AV226" s="75"/>
      <c r="AW226" s="76"/>
      <c r="AX226" s="76"/>
      <c r="AY226" s="76"/>
      <c r="AZ226" s="76"/>
      <c r="BA226" s="76"/>
      <c r="BB226" s="76"/>
      <c r="BC226" s="76"/>
      <c r="BD226" s="76"/>
      <c r="BE226" s="76"/>
      <c r="BF226" s="76"/>
      <c r="BG226" s="76"/>
      <c r="BH226" s="76"/>
      <c r="BI226" s="76"/>
      <c r="BJ226" s="76"/>
      <c r="BK226" s="76"/>
      <c r="BL226" s="76"/>
      <c r="BM226" s="76"/>
      <c r="BN226" s="76"/>
      <c r="BO226" s="76"/>
      <c r="BP226" s="76"/>
      <c r="BQ226" s="76"/>
      <c r="BR226" s="76"/>
      <c r="BS226" s="76"/>
      <c r="BT226" s="76"/>
      <c r="BU226" s="76"/>
      <c r="BV226" s="76"/>
      <c r="BW226" s="76"/>
      <c r="BX226" s="76"/>
      <c r="BY226" s="76"/>
      <c r="BZ226" s="76"/>
      <c r="CA226" s="76"/>
      <c r="CB226" s="76"/>
      <c r="CC226" s="76"/>
      <c r="CD226" s="76"/>
      <c r="CE226" s="76"/>
      <c r="CF226" s="76"/>
      <c r="CG226" s="76"/>
      <c r="CH226" s="76"/>
      <c r="CI226" s="76"/>
      <c r="CJ226" s="76"/>
      <c r="CK226" s="76"/>
      <c r="CL226" s="76"/>
      <c r="CM226" s="76"/>
      <c r="CN226" s="76"/>
      <c r="CO226" s="76"/>
      <c r="CP226" s="76"/>
      <c r="CQ226" s="76"/>
      <c r="CR226" s="76"/>
      <c r="CS226" s="76"/>
      <c r="CT226" s="76"/>
      <c r="CU226" s="76"/>
      <c r="CV226" s="76"/>
      <c r="CW226" s="76"/>
      <c r="CX226" s="76"/>
      <c r="CY226" s="76"/>
      <c r="CZ226" s="76"/>
      <c r="DA226" s="76"/>
      <c r="DB226" s="76"/>
      <c r="DC226" s="76"/>
      <c r="DD226" s="76"/>
      <c r="DE226" s="76"/>
      <c r="DF226" s="76"/>
      <c r="DG226" s="76"/>
      <c r="DH226" s="76"/>
      <c r="DI226" s="76"/>
      <c r="DJ226" s="76"/>
      <c r="DK226" s="76"/>
      <c r="DL226" s="76"/>
      <c r="DM226" s="76"/>
      <c r="DN226" s="76"/>
      <c r="DO226" s="76"/>
      <c r="DP226" s="76"/>
      <c r="DQ226" s="76"/>
      <c r="DR226" s="76"/>
      <c r="DS226" s="76"/>
      <c r="DT226" s="76"/>
      <c r="DU226" s="76"/>
      <c r="DV226" s="76"/>
      <c r="DW226" s="76"/>
      <c r="DX226" s="76"/>
      <c r="DY226" s="76"/>
      <c r="DZ226" s="76"/>
      <c r="EA226" s="76"/>
      <c r="EB226" s="76"/>
      <c r="EC226" s="76"/>
      <c r="ED226" s="76"/>
      <c r="EE226" s="76"/>
      <c r="EF226" s="76"/>
      <c r="EG226" s="76"/>
      <c r="EH226" s="76"/>
      <c r="EI226" s="76"/>
      <c r="EJ226" s="76"/>
      <c r="EK226" s="76"/>
      <c r="EL226" s="76"/>
      <c r="EM226" s="76"/>
      <c r="EN226" s="76"/>
      <c r="EO226" s="76"/>
      <c r="EP226" s="76"/>
      <c r="EQ226" s="76"/>
      <c r="ER226" s="76"/>
      <c r="ES226" s="76"/>
      <c r="ET226" s="76"/>
      <c r="EU226" s="76"/>
      <c r="EV226" s="76"/>
      <c r="EW226" s="76"/>
      <c r="EX226" s="76"/>
      <c r="EY226" s="76"/>
      <c r="EZ226" s="76"/>
      <c r="FA226" s="76"/>
      <c r="FB226" s="76"/>
      <c r="FC226" s="76"/>
      <c r="FD226" s="76"/>
      <c r="FE226" s="76"/>
      <c r="FF226" s="76"/>
      <c r="FG226" s="76"/>
      <c r="FH226" s="76"/>
      <c r="FI226" s="76"/>
      <c r="FJ226" s="76"/>
      <c r="FK226" s="76"/>
      <c r="FL226" s="76"/>
      <c r="FM226" s="76"/>
      <c r="FN226" s="76"/>
      <c r="FO226" s="76"/>
      <c r="FP226" s="76"/>
      <c r="FQ226" s="76"/>
      <c r="FR226" s="76"/>
      <c r="FS226" s="76"/>
      <c r="FT226" s="76"/>
      <c r="FU226" s="76"/>
      <c r="FV226" s="76"/>
      <c r="FW226" s="76"/>
      <c r="FX226" s="76"/>
      <c r="FY226" s="76"/>
      <c r="FZ226" s="76"/>
      <c r="GA226" s="76"/>
      <c r="GB226" s="76"/>
      <c r="GC226" s="76"/>
      <c r="GD226" s="76"/>
      <c r="GE226" s="76"/>
      <c r="GF226" s="76"/>
      <c r="GG226" s="76"/>
      <c r="GH226" s="76"/>
      <c r="GI226" s="76"/>
      <c r="GJ226" s="76"/>
      <c r="GK226" s="76"/>
      <c r="GL226" s="76"/>
      <c r="GM226" s="76"/>
      <c r="GN226" s="76"/>
      <c r="GO226" s="76"/>
      <c r="GP226" s="76"/>
      <c r="GQ226" s="76"/>
      <c r="GR226" s="76"/>
      <c r="GS226" s="76"/>
      <c r="GT226" s="76"/>
      <c r="GU226" s="76"/>
      <c r="GV226" s="76"/>
      <c r="GW226" s="76"/>
      <c r="GX226" s="76"/>
      <c r="GY226" s="76"/>
      <c r="GZ226" s="76"/>
      <c r="HA226" s="76"/>
      <c r="HB226" s="76"/>
      <c r="HC226" s="76"/>
      <c r="HD226" s="76"/>
      <c r="HE226" s="76"/>
      <c r="HF226" s="76"/>
      <c r="HG226" s="76"/>
      <c r="HH226" s="76"/>
      <c r="HI226" s="76"/>
      <c r="HJ226" s="76"/>
      <c r="HK226" s="76"/>
      <c r="HL226" s="76"/>
      <c r="HM226" s="76"/>
      <c r="HN226" s="76"/>
      <c r="HO226" s="76"/>
      <c r="HP226" s="76"/>
      <c r="HQ226" s="76"/>
      <c r="HR226" s="76"/>
      <c r="HS226" s="76"/>
      <c r="HT226" s="76"/>
      <c r="HU226" s="76"/>
      <c r="HV226" s="76"/>
      <c r="HW226" s="76"/>
      <c r="HX226" s="76"/>
      <c r="HY226" s="76"/>
      <c r="HZ226" s="76"/>
      <c r="IA226" s="76"/>
      <c r="IB226" s="76"/>
      <c r="IC226" s="76"/>
      <c r="ID226" s="76"/>
      <c r="IE226" s="76"/>
      <c r="IF226" s="76"/>
      <c r="IG226" s="76"/>
      <c r="IH226" s="76"/>
      <c r="II226" s="76"/>
      <c r="IJ226" s="76"/>
      <c r="IK226" s="76"/>
      <c r="IL226" s="76"/>
      <c r="IM226" s="76"/>
      <c r="IN226" s="76"/>
      <c r="IO226" s="76"/>
      <c r="IP226" s="76"/>
      <c r="IQ226" s="76"/>
      <c r="IR226" s="76"/>
      <c r="IS226" s="76"/>
      <c r="IT226" s="76"/>
      <c r="IU226" s="76"/>
      <c r="IV226" s="76"/>
    </row>
    <row r="227" spans="1:256" s="78" customFormat="1" ht="25.5" customHeight="1" x14ac:dyDescent="0.25">
      <c r="A227" s="60" t="s">
        <v>875</v>
      </c>
      <c r="B227" s="84" t="s">
        <v>876</v>
      </c>
      <c r="C227" s="147">
        <v>0</v>
      </c>
      <c r="D227" s="147">
        <f>D228</f>
        <v>0</v>
      </c>
      <c r="E227" s="148">
        <f>+D227+C227</f>
        <v>0</v>
      </c>
      <c r="F227" s="75"/>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7"/>
      <c r="AV227" s="75"/>
      <c r="AW227" s="76"/>
      <c r="AX227" s="76"/>
      <c r="AY227" s="76"/>
      <c r="AZ227" s="76"/>
      <c r="BA227" s="76"/>
      <c r="BB227" s="76"/>
      <c r="BC227" s="76"/>
      <c r="BD227" s="76"/>
      <c r="BE227" s="76"/>
      <c r="BF227" s="76"/>
      <c r="BG227" s="76"/>
      <c r="BH227" s="76"/>
      <c r="BI227" s="76"/>
      <c r="BJ227" s="76"/>
      <c r="BK227" s="76"/>
      <c r="BL227" s="76"/>
      <c r="BM227" s="76"/>
      <c r="BN227" s="76"/>
      <c r="BO227" s="76"/>
      <c r="BP227" s="76"/>
      <c r="BQ227" s="76"/>
      <c r="BR227" s="76"/>
      <c r="BS227" s="76"/>
      <c r="BT227" s="76"/>
      <c r="BU227" s="76"/>
      <c r="BV227" s="76"/>
      <c r="BW227" s="76"/>
      <c r="BX227" s="76"/>
      <c r="BY227" s="76"/>
      <c r="BZ227" s="76"/>
      <c r="CA227" s="76"/>
      <c r="CB227" s="76"/>
      <c r="CC227" s="76"/>
      <c r="CD227" s="76"/>
      <c r="CE227" s="76"/>
      <c r="CF227" s="76"/>
      <c r="CG227" s="76"/>
      <c r="CH227" s="76"/>
      <c r="CI227" s="76"/>
      <c r="CJ227" s="76"/>
      <c r="CK227" s="76"/>
      <c r="CL227" s="76"/>
      <c r="CM227" s="76"/>
      <c r="CN227" s="76"/>
      <c r="CO227" s="76"/>
      <c r="CP227" s="76"/>
      <c r="CQ227" s="76"/>
      <c r="CR227" s="76"/>
      <c r="CS227" s="76"/>
      <c r="CT227" s="76"/>
      <c r="CU227" s="76"/>
      <c r="CV227" s="76"/>
      <c r="CW227" s="76"/>
      <c r="CX227" s="76"/>
      <c r="CY227" s="76"/>
      <c r="CZ227" s="76"/>
      <c r="DA227" s="76"/>
      <c r="DB227" s="76"/>
      <c r="DC227" s="76"/>
      <c r="DD227" s="76"/>
      <c r="DE227" s="76"/>
      <c r="DF227" s="76"/>
      <c r="DG227" s="76"/>
      <c r="DH227" s="76"/>
      <c r="DI227" s="76"/>
      <c r="DJ227" s="76"/>
      <c r="DK227" s="76"/>
      <c r="DL227" s="76"/>
      <c r="DM227" s="76"/>
      <c r="DN227" s="76"/>
      <c r="DO227" s="76"/>
      <c r="DP227" s="76"/>
      <c r="DQ227" s="76"/>
      <c r="DR227" s="76"/>
      <c r="DS227" s="76"/>
      <c r="DT227" s="76"/>
      <c r="DU227" s="76"/>
      <c r="DV227" s="76"/>
      <c r="DW227" s="76"/>
      <c r="DX227" s="76"/>
      <c r="DY227" s="76"/>
      <c r="DZ227" s="76"/>
      <c r="EA227" s="76"/>
      <c r="EB227" s="76"/>
      <c r="EC227" s="76"/>
      <c r="ED227" s="76"/>
      <c r="EE227" s="76"/>
      <c r="EF227" s="76"/>
      <c r="EG227" s="76"/>
      <c r="EH227" s="76"/>
      <c r="EI227" s="76"/>
      <c r="EJ227" s="76"/>
      <c r="EK227" s="76"/>
      <c r="EL227" s="76"/>
      <c r="EM227" s="76"/>
      <c r="EN227" s="76"/>
      <c r="EO227" s="76"/>
      <c r="EP227" s="76"/>
      <c r="EQ227" s="76"/>
      <c r="ER227" s="76"/>
      <c r="ES227" s="76"/>
      <c r="ET227" s="76"/>
      <c r="EU227" s="76"/>
      <c r="EV227" s="76"/>
      <c r="EW227" s="76"/>
      <c r="EX227" s="76"/>
      <c r="EY227" s="76"/>
      <c r="EZ227" s="76"/>
      <c r="FA227" s="76"/>
      <c r="FB227" s="76"/>
      <c r="FC227" s="76"/>
      <c r="FD227" s="76"/>
      <c r="FE227" s="76"/>
      <c r="FF227" s="76"/>
      <c r="FG227" s="76"/>
      <c r="FH227" s="76"/>
      <c r="FI227" s="76"/>
      <c r="FJ227" s="76"/>
      <c r="FK227" s="76"/>
      <c r="FL227" s="76"/>
      <c r="FM227" s="76"/>
      <c r="FN227" s="76"/>
      <c r="FO227" s="76"/>
      <c r="FP227" s="76"/>
      <c r="FQ227" s="76"/>
      <c r="FR227" s="76"/>
      <c r="FS227" s="76"/>
      <c r="FT227" s="76"/>
      <c r="FU227" s="76"/>
      <c r="FV227" s="76"/>
      <c r="FW227" s="76"/>
      <c r="FX227" s="76"/>
      <c r="FY227" s="76"/>
      <c r="FZ227" s="76"/>
      <c r="GA227" s="76"/>
      <c r="GB227" s="76"/>
      <c r="GC227" s="76"/>
      <c r="GD227" s="76"/>
      <c r="GE227" s="76"/>
      <c r="GF227" s="76"/>
      <c r="GG227" s="76"/>
      <c r="GH227" s="76"/>
      <c r="GI227" s="76"/>
      <c r="GJ227" s="76"/>
      <c r="GK227" s="76"/>
      <c r="GL227" s="76"/>
      <c r="GM227" s="76"/>
      <c r="GN227" s="76"/>
      <c r="GO227" s="76"/>
      <c r="GP227" s="76"/>
      <c r="GQ227" s="76"/>
      <c r="GR227" s="76"/>
      <c r="GS227" s="76"/>
      <c r="GT227" s="76"/>
      <c r="GU227" s="76"/>
      <c r="GV227" s="76"/>
      <c r="GW227" s="76"/>
      <c r="GX227" s="76"/>
      <c r="GY227" s="76"/>
      <c r="GZ227" s="76"/>
      <c r="HA227" s="76"/>
      <c r="HB227" s="76"/>
      <c r="HC227" s="76"/>
      <c r="HD227" s="76"/>
      <c r="HE227" s="76"/>
      <c r="HF227" s="76"/>
      <c r="HG227" s="76"/>
      <c r="HH227" s="76"/>
      <c r="HI227" s="76"/>
      <c r="HJ227" s="76"/>
      <c r="HK227" s="76"/>
      <c r="HL227" s="76"/>
      <c r="HM227" s="76"/>
      <c r="HN227" s="76"/>
      <c r="HO227" s="76"/>
      <c r="HP227" s="76"/>
      <c r="HQ227" s="76"/>
      <c r="HR227" s="76"/>
      <c r="HS227" s="76"/>
      <c r="HT227" s="76"/>
      <c r="HU227" s="76"/>
      <c r="HV227" s="76"/>
      <c r="HW227" s="76"/>
      <c r="HX227" s="76"/>
      <c r="HY227" s="76"/>
      <c r="HZ227" s="76"/>
      <c r="IA227" s="76"/>
      <c r="IB227" s="76"/>
      <c r="IC227" s="76"/>
      <c r="ID227" s="76"/>
      <c r="IE227" s="76"/>
      <c r="IF227" s="76"/>
      <c r="IG227" s="76"/>
      <c r="IH227" s="76"/>
      <c r="II227" s="76"/>
      <c r="IJ227" s="76"/>
      <c r="IK227" s="76"/>
      <c r="IL227" s="76"/>
      <c r="IM227" s="76"/>
      <c r="IN227" s="76"/>
      <c r="IO227" s="76"/>
      <c r="IP227" s="76"/>
      <c r="IQ227" s="76"/>
      <c r="IR227" s="76"/>
      <c r="IS227" s="76"/>
      <c r="IT227" s="76"/>
      <c r="IU227" s="76"/>
      <c r="IV227" s="76"/>
    </row>
    <row r="228" spans="1:256" s="78" customFormat="1" ht="25.5" customHeight="1" x14ac:dyDescent="0.25">
      <c r="A228" s="71" t="s">
        <v>877</v>
      </c>
      <c r="B228" s="72" t="s">
        <v>876</v>
      </c>
      <c r="C228" s="109">
        <v>0</v>
      </c>
      <c r="D228" s="109"/>
      <c r="E228" s="74">
        <f>C228+D228</f>
        <v>0</v>
      </c>
      <c r="F228" s="75"/>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7"/>
      <c r="AV228" s="75"/>
      <c r="AW228" s="76"/>
      <c r="AX228" s="76"/>
      <c r="AY228" s="76"/>
      <c r="AZ228" s="76"/>
      <c r="BA228" s="76"/>
      <c r="BB228" s="76"/>
      <c r="BC228" s="76"/>
      <c r="BD228" s="76"/>
      <c r="BE228" s="76"/>
      <c r="BF228" s="76"/>
      <c r="BG228" s="76"/>
      <c r="BH228" s="76"/>
      <c r="BI228" s="76"/>
      <c r="BJ228" s="76"/>
      <c r="BK228" s="76"/>
      <c r="BL228" s="76"/>
      <c r="BM228" s="76"/>
      <c r="BN228" s="76"/>
      <c r="BO228" s="76"/>
      <c r="BP228" s="76"/>
      <c r="BQ228" s="76"/>
      <c r="BR228" s="76"/>
      <c r="BS228" s="76"/>
      <c r="BT228" s="76"/>
      <c r="BU228" s="76"/>
      <c r="BV228" s="76"/>
      <c r="BW228" s="76"/>
      <c r="BX228" s="76"/>
      <c r="BY228" s="76"/>
      <c r="BZ228" s="76"/>
      <c r="CA228" s="76"/>
      <c r="CB228" s="76"/>
      <c r="CC228" s="76"/>
      <c r="CD228" s="76"/>
      <c r="CE228" s="76"/>
      <c r="CF228" s="76"/>
      <c r="CG228" s="76"/>
      <c r="CH228" s="76"/>
      <c r="CI228" s="76"/>
      <c r="CJ228" s="76"/>
      <c r="CK228" s="76"/>
      <c r="CL228" s="76"/>
      <c r="CM228" s="76"/>
      <c r="CN228" s="76"/>
      <c r="CO228" s="76"/>
      <c r="CP228" s="76"/>
      <c r="CQ228" s="76"/>
      <c r="CR228" s="76"/>
      <c r="CS228" s="76"/>
      <c r="CT228" s="76"/>
      <c r="CU228" s="76"/>
      <c r="CV228" s="76"/>
      <c r="CW228" s="76"/>
      <c r="CX228" s="76"/>
      <c r="CY228" s="76"/>
      <c r="CZ228" s="76"/>
      <c r="DA228" s="76"/>
      <c r="DB228" s="76"/>
      <c r="DC228" s="76"/>
      <c r="DD228" s="76"/>
      <c r="DE228" s="76"/>
      <c r="DF228" s="76"/>
      <c r="DG228" s="76"/>
      <c r="DH228" s="76"/>
      <c r="DI228" s="76"/>
      <c r="DJ228" s="76"/>
      <c r="DK228" s="76"/>
      <c r="DL228" s="76"/>
      <c r="DM228" s="76"/>
      <c r="DN228" s="76"/>
      <c r="DO228" s="76"/>
      <c r="DP228" s="76"/>
      <c r="DQ228" s="76"/>
      <c r="DR228" s="76"/>
      <c r="DS228" s="76"/>
      <c r="DT228" s="76"/>
      <c r="DU228" s="76"/>
      <c r="DV228" s="76"/>
      <c r="DW228" s="76"/>
      <c r="DX228" s="76"/>
      <c r="DY228" s="76"/>
      <c r="DZ228" s="76"/>
      <c r="EA228" s="76"/>
      <c r="EB228" s="76"/>
      <c r="EC228" s="76"/>
      <c r="ED228" s="76"/>
      <c r="EE228" s="76"/>
      <c r="EF228" s="76"/>
      <c r="EG228" s="76"/>
      <c r="EH228" s="76"/>
      <c r="EI228" s="76"/>
      <c r="EJ228" s="76"/>
      <c r="EK228" s="76"/>
      <c r="EL228" s="76"/>
      <c r="EM228" s="76"/>
      <c r="EN228" s="76"/>
      <c r="EO228" s="76"/>
      <c r="EP228" s="76"/>
      <c r="EQ228" s="76"/>
      <c r="ER228" s="76"/>
      <c r="ES228" s="76"/>
      <c r="ET228" s="76"/>
      <c r="EU228" s="76"/>
      <c r="EV228" s="76"/>
      <c r="EW228" s="76"/>
      <c r="EX228" s="76"/>
      <c r="EY228" s="76"/>
      <c r="EZ228" s="76"/>
      <c r="FA228" s="76"/>
      <c r="FB228" s="76"/>
      <c r="FC228" s="76"/>
      <c r="FD228" s="76"/>
      <c r="FE228" s="76"/>
      <c r="FF228" s="76"/>
      <c r="FG228" s="76"/>
      <c r="FH228" s="76"/>
      <c r="FI228" s="76"/>
      <c r="FJ228" s="76"/>
      <c r="FK228" s="76"/>
      <c r="FL228" s="76"/>
      <c r="FM228" s="76"/>
      <c r="FN228" s="76"/>
      <c r="FO228" s="76"/>
      <c r="FP228" s="76"/>
      <c r="FQ228" s="76"/>
      <c r="FR228" s="76"/>
      <c r="FS228" s="76"/>
      <c r="FT228" s="76"/>
      <c r="FU228" s="76"/>
      <c r="FV228" s="76"/>
      <c r="FW228" s="76"/>
      <c r="FX228" s="76"/>
      <c r="FY228" s="76"/>
      <c r="FZ228" s="76"/>
      <c r="GA228" s="76"/>
      <c r="GB228" s="76"/>
      <c r="GC228" s="76"/>
      <c r="GD228" s="76"/>
      <c r="GE228" s="76"/>
      <c r="GF228" s="76"/>
      <c r="GG228" s="76"/>
      <c r="GH228" s="76"/>
      <c r="GI228" s="76"/>
      <c r="GJ228" s="76"/>
      <c r="GK228" s="76"/>
      <c r="GL228" s="76"/>
      <c r="GM228" s="76"/>
      <c r="GN228" s="76"/>
      <c r="GO228" s="76"/>
      <c r="GP228" s="76"/>
      <c r="GQ228" s="76"/>
      <c r="GR228" s="76"/>
      <c r="GS228" s="76"/>
      <c r="GT228" s="76"/>
      <c r="GU228" s="76"/>
      <c r="GV228" s="76"/>
      <c r="GW228" s="76"/>
      <c r="GX228" s="76"/>
      <c r="GY228" s="76"/>
      <c r="GZ228" s="76"/>
      <c r="HA228" s="76"/>
      <c r="HB228" s="76"/>
      <c r="HC228" s="76"/>
      <c r="HD228" s="76"/>
      <c r="HE228" s="76"/>
      <c r="HF228" s="76"/>
      <c r="HG228" s="76"/>
      <c r="HH228" s="76"/>
      <c r="HI228" s="76"/>
      <c r="HJ228" s="76"/>
      <c r="HK228" s="76"/>
      <c r="HL228" s="76"/>
      <c r="HM228" s="76"/>
      <c r="HN228" s="76"/>
      <c r="HO228" s="76"/>
      <c r="HP228" s="76"/>
      <c r="HQ228" s="76"/>
      <c r="HR228" s="76"/>
      <c r="HS228" s="76"/>
      <c r="HT228" s="76"/>
      <c r="HU228" s="76"/>
      <c r="HV228" s="76"/>
      <c r="HW228" s="76"/>
      <c r="HX228" s="76"/>
      <c r="HY228" s="76"/>
      <c r="HZ228" s="76"/>
      <c r="IA228" s="76"/>
      <c r="IB228" s="76"/>
      <c r="IC228" s="76"/>
      <c r="ID228" s="76"/>
      <c r="IE228" s="76"/>
      <c r="IF228" s="76"/>
      <c r="IG228" s="76"/>
      <c r="IH228" s="76"/>
      <c r="II228" s="76"/>
      <c r="IJ228" s="76"/>
      <c r="IK228" s="76"/>
      <c r="IL228" s="76"/>
      <c r="IM228" s="76"/>
      <c r="IN228" s="76"/>
      <c r="IO228" s="76"/>
      <c r="IP228" s="76"/>
      <c r="IQ228" s="76"/>
      <c r="IR228" s="76"/>
      <c r="IS228" s="76"/>
      <c r="IT228" s="76"/>
      <c r="IU228" s="76"/>
      <c r="IV228" s="76"/>
    </row>
    <row r="229" spans="1:256" s="78" customFormat="1" ht="25.5" customHeight="1" x14ac:dyDescent="0.25">
      <c r="A229" s="60" t="s">
        <v>878</v>
      </c>
      <c r="B229" s="84" t="s">
        <v>879</v>
      </c>
      <c r="C229" s="147">
        <v>0</v>
      </c>
      <c r="D229" s="147">
        <f>D230</f>
        <v>0</v>
      </c>
      <c r="E229" s="148">
        <f>+D229+C229</f>
        <v>0</v>
      </c>
      <c r="F229" s="75"/>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7"/>
      <c r="AV229" s="75"/>
      <c r="AW229" s="76"/>
      <c r="AX229" s="76"/>
      <c r="AY229" s="76"/>
      <c r="AZ229" s="76"/>
      <c r="BA229" s="76"/>
      <c r="BB229" s="76"/>
      <c r="BC229" s="76"/>
      <c r="BD229" s="76"/>
      <c r="BE229" s="76"/>
      <c r="BF229" s="76"/>
      <c r="BG229" s="76"/>
      <c r="BH229" s="76"/>
      <c r="BI229" s="76"/>
      <c r="BJ229" s="76"/>
      <c r="BK229" s="76"/>
      <c r="BL229" s="76"/>
      <c r="BM229" s="76"/>
      <c r="BN229" s="76"/>
      <c r="BO229" s="76"/>
      <c r="BP229" s="76"/>
      <c r="BQ229" s="76"/>
      <c r="BR229" s="76"/>
      <c r="BS229" s="76"/>
      <c r="BT229" s="76"/>
      <c r="BU229" s="76"/>
      <c r="BV229" s="76"/>
      <c r="BW229" s="76"/>
      <c r="BX229" s="76"/>
      <c r="BY229" s="76"/>
      <c r="BZ229" s="76"/>
      <c r="CA229" s="76"/>
      <c r="CB229" s="76"/>
      <c r="CC229" s="76"/>
      <c r="CD229" s="76"/>
      <c r="CE229" s="76"/>
      <c r="CF229" s="76"/>
      <c r="CG229" s="76"/>
      <c r="CH229" s="76"/>
      <c r="CI229" s="76"/>
      <c r="CJ229" s="76"/>
      <c r="CK229" s="76"/>
      <c r="CL229" s="76"/>
      <c r="CM229" s="76"/>
      <c r="CN229" s="76"/>
      <c r="CO229" s="76"/>
      <c r="CP229" s="76"/>
      <c r="CQ229" s="76"/>
      <c r="CR229" s="76"/>
      <c r="CS229" s="76"/>
      <c r="CT229" s="76"/>
      <c r="CU229" s="76"/>
      <c r="CV229" s="76"/>
      <c r="CW229" s="76"/>
      <c r="CX229" s="76"/>
      <c r="CY229" s="76"/>
      <c r="CZ229" s="76"/>
      <c r="DA229" s="76"/>
      <c r="DB229" s="76"/>
      <c r="DC229" s="76"/>
      <c r="DD229" s="76"/>
      <c r="DE229" s="76"/>
      <c r="DF229" s="76"/>
      <c r="DG229" s="76"/>
      <c r="DH229" s="76"/>
      <c r="DI229" s="76"/>
      <c r="DJ229" s="76"/>
      <c r="DK229" s="76"/>
      <c r="DL229" s="76"/>
      <c r="DM229" s="76"/>
      <c r="DN229" s="76"/>
      <c r="DO229" s="76"/>
      <c r="DP229" s="76"/>
      <c r="DQ229" s="76"/>
      <c r="DR229" s="76"/>
      <c r="DS229" s="76"/>
      <c r="DT229" s="76"/>
      <c r="DU229" s="76"/>
      <c r="DV229" s="76"/>
      <c r="DW229" s="76"/>
      <c r="DX229" s="76"/>
      <c r="DY229" s="76"/>
      <c r="DZ229" s="76"/>
      <c r="EA229" s="76"/>
      <c r="EB229" s="76"/>
      <c r="EC229" s="76"/>
      <c r="ED229" s="76"/>
      <c r="EE229" s="76"/>
      <c r="EF229" s="76"/>
      <c r="EG229" s="76"/>
      <c r="EH229" s="76"/>
      <c r="EI229" s="76"/>
      <c r="EJ229" s="76"/>
      <c r="EK229" s="76"/>
      <c r="EL229" s="76"/>
      <c r="EM229" s="76"/>
      <c r="EN229" s="76"/>
      <c r="EO229" s="76"/>
      <c r="EP229" s="76"/>
      <c r="EQ229" s="76"/>
      <c r="ER229" s="76"/>
      <c r="ES229" s="76"/>
      <c r="ET229" s="76"/>
      <c r="EU229" s="76"/>
      <c r="EV229" s="76"/>
      <c r="EW229" s="76"/>
      <c r="EX229" s="76"/>
      <c r="EY229" s="76"/>
      <c r="EZ229" s="76"/>
      <c r="FA229" s="76"/>
      <c r="FB229" s="76"/>
      <c r="FC229" s="76"/>
      <c r="FD229" s="76"/>
      <c r="FE229" s="76"/>
      <c r="FF229" s="76"/>
      <c r="FG229" s="76"/>
      <c r="FH229" s="76"/>
      <c r="FI229" s="76"/>
      <c r="FJ229" s="76"/>
      <c r="FK229" s="76"/>
      <c r="FL229" s="76"/>
      <c r="FM229" s="76"/>
      <c r="FN229" s="76"/>
      <c r="FO229" s="76"/>
      <c r="FP229" s="76"/>
      <c r="FQ229" s="76"/>
      <c r="FR229" s="76"/>
      <c r="FS229" s="76"/>
      <c r="FT229" s="76"/>
      <c r="FU229" s="76"/>
      <c r="FV229" s="76"/>
      <c r="FW229" s="76"/>
      <c r="FX229" s="76"/>
      <c r="FY229" s="76"/>
      <c r="FZ229" s="76"/>
      <c r="GA229" s="76"/>
      <c r="GB229" s="76"/>
      <c r="GC229" s="76"/>
      <c r="GD229" s="76"/>
      <c r="GE229" s="76"/>
      <c r="GF229" s="76"/>
      <c r="GG229" s="76"/>
      <c r="GH229" s="76"/>
      <c r="GI229" s="76"/>
      <c r="GJ229" s="76"/>
      <c r="GK229" s="76"/>
      <c r="GL229" s="76"/>
      <c r="GM229" s="76"/>
      <c r="GN229" s="76"/>
      <c r="GO229" s="76"/>
      <c r="GP229" s="76"/>
      <c r="GQ229" s="76"/>
      <c r="GR229" s="76"/>
      <c r="GS229" s="76"/>
      <c r="GT229" s="76"/>
      <c r="GU229" s="76"/>
      <c r="GV229" s="76"/>
      <c r="GW229" s="76"/>
      <c r="GX229" s="76"/>
      <c r="GY229" s="76"/>
      <c r="GZ229" s="76"/>
      <c r="HA229" s="76"/>
      <c r="HB229" s="76"/>
      <c r="HC229" s="76"/>
      <c r="HD229" s="76"/>
      <c r="HE229" s="76"/>
      <c r="HF229" s="76"/>
      <c r="HG229" s="76"/>
      <c r="HH229" s="76"/>
      <c r="HI229" s="76"/>
      <c r="HJ229" s="76"/>
      <c r="HK229" s="76"/>
      <c r="HL229" s="76"/>
      <c r="HM229" s="76"/>
      <c r="HN229" s="76"/>
      <c r="HO229" s="76"/>
      <c r="HP229" s="76"/>
      <c r="HQ229" s="76"/>
      <c r="HR229" s="76"/>
      <c r="HS229" s="76"/>
      <c r="HT229" s="76"/>
      <c r="HU229" s="76"/>
      <c r="HV229" s="76"/>
      <c r="HW229" s="76"/>
      <c r="HX229" s="76"/>
      <c r="HY229" s="76"/>
      <c r="HZ229" s="76"/>
      <c r="IA229" s="76"/>
      <c r="IB229" s="76"/>
      <c r="IC229" s="76"/>
      <c r="ID229" s="76"/>
      <c r="IE229" s="76"/>
      <c r="IF229" s="76"/>
      <c r="IG229" s="76"/>
      <c r="IH229" s="76"/>
      <c r="II229" s="76"/>
      <c r="IJ229" s="76"/>
      <c r="IK229" s="76"/>
      <c r="IL229" s="76"/>
      <c r="IM229" s="76"/>
      <c r="IN229" s="76"/>
      <c r="IO229" s="76"/>
      <c r="IP229" s="76"/>
      <c r="IQ229" s="76"/>
      <c r="IR229" s="76"/>
      <c r="IS229" s="76"/>
      <c r="IT229" s="76"/>
      <c r="IU229" s="76"/>
      <c r="IV229" s="76"/>
    </row>
    <row r="230" spans="1:256" s="78" customFormat="1" ht="25.5" customHeight="1" x14ac:dyDescent="0.25">
      <c r="A230" s="71" t="s">
        <v>880</v>
      </c>
      <c r="B230" s="72" t="s">
        <v>879</v>
      </c>
      <c r="C230" s="109">
        <v>0</v>
      </c>
      <c r="D230" s="109"/>
      <c r="E230" s="74">
        <f>C230+D230</f>
        <v>0</v>
      </c>
      <c r="F230" s="75"/>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7"/>
      <c r="AV230" s="75"/>
      <c r="AW230" s="76"/>
      <c r="AX230" s="76"/>
      <c r="AY230" s="76"/>
      <c r="AZ230" s="76"/>
      <c r="BA230" s="76"/>
      <c r="BB230" s="76"/>
      <c r="BC230" s="76"/>
      <c r="BD230" s="76"/>
      <c r="BE230" s="76"/>
      <c r="BF230" s="76"/>
      <c r="BG230" s="76"/>
      <c r="BH230" s="76"/>
      <c r="BI230" s="76"/>
      <c r="BJ230" s="76"/>
      <c r="BK230" s="76"/>
      <c r="BL230" s="76"/>
      <c r="BM230" s="76"/>
      <c r="BN230" s="76"/>
      <c r="BO230" s="76"/>
      <c r="BP230" s="76"/>
      <c r="BQ230" s="76"/>
      <c r="BR230" s="76"/>
      <c r="BS230" s="76"/>
      <c r="BT230" s="76"/>
      <c r="BU230" s="76"/>
      <c r="BV230" s="76"/>
      <c r="BW230" s="76"/>
      <c r="BX230" s="76"/>
      <c r="BY230" s="76"/>
      <c r="BZ230" s="76"/>
      <c r="CA230" s="76"/>
      <c r="CB230" s="76"/>
      <c r="CC230" s="76"/>
      <c r="CD230" s="76"/>
      <c r="CE230" s="76"/>
      <c r="CF230" s="76"/>
      <c r="CG230" s="76"/>
      <c r="CH230" s="76"/>
      <c r="CI230" s="76"/>
      <c r="CJ230" s="76"/>
      <c r="CK230" s="76"/>
      <c r="CL230" s="76"/>
      <c r="CM230" s="76"/>
      <c r="CN230" s="76"/>
      <c r="CO230" s="76"/>
      <c r="CP230" s="76"/>
      <c r="CQ230" s="76"/>
      <c r="CR230" s="76"/>
      <c r="CS230" s="76"/>
      <c r="CT230" s="76"/>
      <c r="CU230" s="76"/>
      <c r="CV230" s="76"/>
      <c r="CW230" s="76"/>
      <c r="CX230" s="76"/>
      <c r="CY230" s="76"/>
      <c r="CZ230" s="76"/>
      <c r="DA230" s="76"/>
      <c r="DB230" s="76"/>
      <c r="DC230" s="76"/>
      <c r="DD230" s="76"/>
      <c r="DE230" s="76"/>
      <c r="DF230" s="76"/>
      <c r="DG230" s="76"/>
      <c r="DH230" s="76"/>
      <c r="DI230" s="76"/>
      <c r="DJ230" s="76"/>
      <c r="DK230" s="76"/>
      <c r="DL230" s="76"/>
      <c r="DM230" s="76"/>
      <c r="DN230" s="76"/>
      <c r="DO230" s="76"/>
      <c r="DP230" s="76"/>
      <c r="DQ230" s="76"/>
      <c r="DR230" s="76"/>
      <c r="DS230" s="76"/>
      <c r="DT230" s="76"/>
      <c r="DU230" s="76"/>
      <c r="DV230" s="76"/>
      <c r="DW230" s="76"/>
      <c r="DX230" s="76"/>
      <c r="DY230" s="76"/>
      <c r="DZ230" s="76"/>
      <c r="EA230" s="76"/>
      <c r="EB230" s="76"/>
      <c r="EC230" s="76"/>
      <c r="ED230" s="76"/>
      <c r="EE230" s="76"/>
      <c r="EF230" s="76"/>
      <c r="EG230" s="76"/>
      <c r="EH230" s="76"/>
      <c r="EI230" s="76"/>
      <c r="EJ230" s="76"/>
      <c r="EK230" s="76"/>
      <c r="EL230" s="76"/>
      <c r="EM230" s="76"/>
      <c r="EN230" s="76"/>
      <c r="EO230" s="76"/>
      <c r="EP230" s="76"/>
      <c r="EQ230" s="76"/>
      <c r="ER230" s="76"/>
      <c r="ES230" s="76"/>
      <c r="ET230" s="76"/>
      <c r="EU230" s="76"/>
      <c r="EV230" s="76"/>
      <c r="EW230" s="76"/>
      <c r="EX230" s="76"/>
      <c r="EY230" s="76"/>
      <c r="EZ230" s="76"/>
      <c r="FA230" s="76"/>
      <c r="FB230" s="76"/>
      <c r="FC230" s="76"/>
      <c r="FD230" s="76"/>
      <c r="FE230" s="76"/>
      <c r="FF230" s="76"/>
      <c r="FG230" s="76"/>
      <c r="FH230" s="76"/>
      <c r="FI230" s="76"/>
      <c r="FJ230" s="76"/>
      <c r="FK230" s="76"/>
      <c r="FL230" s="76"/>
      <c r="FM230" s="76"/>
      <c r="FN230" s="76"/>
      <c r="FO230" s="76"/>
      <c r="FP230" s="76"/>
      <c r="FQ230" s="76"/>
      <c r="FR230" s="76"/>
      <c r="FS230" s="76"/>
      <c r="FT230" s="76"/>
      <c r="FU230" s="76"/>
      <c r="FV230" s="76"/>
      <c r="FW230" s="76"/>
      <c r="FX230" s="76"/>
      <c r="FY230" s="76"/>
      <c r="FZ230" s="76"/>
      <c r="GA230" s="76"/>
      <c r="GB230" s="76"/>
      <c r="GC230" s="76"/>
      <c r="GD230" s="76"/>
      <c r="GE230" s="76"/>
      <c r="GF230" s="76"/>
      <c r="GG230" s="76"/>
      <c r="GH230" s="76"/>
      <c r="GI230" s="76"/>
      <c r="GJ230" s="76"/>
      <c r="GK230" s="76"/>
      <c r="GL230" s="76"/>
      <c r="GM230" s="76"/>
      <c r="GN230" s="76"/>
      <c r="GO230" s="76"/>
      <c r="GP230" s="76"/>
      <c r="GQ230" s="76"/>
      <c r="GR230" s="76"/>
      <c r="GS230" s="76"/>
      <c r="GT230" s="76"/>
      <c r="GU230" s="76"/>
      <c r="GV230" s="76"/>
      <c r="GW230" s="76"/>
      <c r="GX230" s="76"/>
      <c r="GY230" s="76"/>
      <c r="GZ230" s="76"/>
      <c r="HA230" s="76"/>
      <c r="HB230" s="76"/>
      <c r="HC230" s="76"/>
      <c r="HD230" s="76"/>
      <c r="HE230" s="76"/>
      <c r="HF230" s="76"/>
      <c r="HG230" s="76"/>
      <c r="HH230" s="76"/>
      <c r="HI230" s="76"/>
      <c r="HJ230" s="76"/>
      <c r="HK230" s="76"/>
      <c r="HL230" s="76"/>
      <c r="HM230" s="76"/>
      <c r="HN230" s="76"/>
      <c r="HO230" s="76"/>
      <c r="HP230" s="76"/>
      <c r="HQ230" s="76"/>
      <c r="HR230" s="76"/>
      <c r="HS230" s="76"/>
      <c r="HT230" s="76"/>
      <c r="HU230" s="76"/>
      <c r="HV230" s="76"/>
      <c r="HW230" s="76"/>
      <c r="HX230" s="76"/>
      <c r="HY230" s="76"/>
      <c r="HZ230" s="76"/>
      <c r="IA230" s="76"/>
      <c r="IB230" s="76"/>
      <c r="IC230" s="76"/>
      <c r="ID230" s="76"/>
      <c r="IE230" s="76"/>
      <c r="IF230" s="76"/>
      <c r="IG230" s="76"/>
      <c r="IH230" s="76"/>
      <c r="II230" s="76"/>
      <c r="IJ230" s="76"/>
      <c r="IK230" s="76"/>
      <c r="IL230" s="76"/>
      <c r="IM230" s="76"/>
      <c r="IN230" s="76"/>
      <c r="IO230" s="76"/>
      <c r="IP230" s="76"/>
      <c r="IQ230" s="76"/>
      <c r="IR230" s="76"/>
      <c r="IS230" s="76"/>
      <c r="IT230" s="76"/>
      <c r="IU230" s="76"/>
      <c r="IV230" s="76"/>
    </row>
    <row r="231" spans="1:256" s="78" customFormat="1" ht="25.5" customHeight="1" x14ac:dyDescent="0.25">
      <c r="A231" s="60">
        <v>6.2</v>
      </c>
      <c r="B231" s="111" t="s">
        <v>881</v>
      </c>
      <c r="C231" s="62">
        <v>0</v>
      </c>
      <c r="D231" s="62">
        <v>0</v>
      </c>
      <c r="E231" s="152">
        <f>SUM(C231:D231)</f>
        <v>0</v>
      </c>
      <c r="F231" s="75"/>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7"/>
      <c r="AV231" s="75"/>
      <c r="AW231" s="76"/>
      <c r="AX231" s="76"/>
      <c r="AY231" s="76"/>
      <c r="AZ231" s="76"/>
      <c r="BA231" s="76"/>
      <c r="BB231" s="76"/>
      <c r="BC231" s="76"/>
      <c r="BD231" s="76"/>
      <c r="BE231" s="76"/>
      <c r="BF231" s="76"/>
      <c r="BG231" s="76"/>
      <c r="BH231" s="76"/>
      <c r="BI231" s="76"/>
      <c r="BJ231" s="76"/>
      <c r="BK231" s="76"/>
      <c r="BL231" s="76"/>
      <c r="BM231" s="76"/>
      <c r="BN231" s="76"/>
      <c r="BO231" s="76"/>
      <c r="BP231" s="76"/>
      <c r="BQ231" s="76"/>
      <c r="BR231" s="76"/>
      <c r="BS231" s="76"/>
      <c r="BT231" s="76"/>
      <c r="BU231" s="76"/>
      <c r="BV231" s="76"/>
      <c r="BW231" s="76"/>
      <c r="BX231" s="76"/>
      <c r="BY231" s="76"/>
      <c r="BZ231" s="76"/>
      <c r="CA231" s="76"/>
      <c r="CB231" s="76"/>
      <c r="CC231" s="76"/>
      <c r="CD231" s="76"/>
      <c r="CE231" s="76"/>
      <c r="CF231" s="76"/>
      <c r="CG231" s="76"/>
      <c r="CH231" s="76"/>
      <c r="CI231" s="76"/>
      <c r="CJ231" s="76"/>
      <c r="CK231" s="76"/>
      <c r="CL231" s="76"/>
      <c r="CM231" s="76"/>
      <c r="CN231" s="76"/>
      <c r="CO231" s="76"/>
      <c r="CP231" s="76"/>
      <c r="CQ231" s="76"/>
      <c r="CR231" s="76"/>
      <c r="CS231" s="76"/>
      <c r="CT231" s="76"/>
      <c r="CU231" s="76"/>
      <c r="CV231" s="76"/>
      <c r="CW231" s="76"/>
      <c r="CX231" s="76"/>
      <c r="CY231" s="76"/>
      <c r="CZ231" s="76"/>
      <c r="DA231" s="76"/>
      <c r="DB231" s="76"/>
      <c r="DC231" s="76"/>
      <c r="DD231" s="76"/>
      <c r="DE231" s="76"/>
      <c r="DF231" s="76"/>
      <c r="DG231" s="76"/>
      <c r="DH231" s="76"/>
      <c r="DI231" s="76"/>
      <c r="DJ231" s="76"/>
      <c r="DK231" s="76"/>
      <c r="DL231" s="76"/>
      <c r="DM231" s="76"/>
      <c r="DN231" s="76"/>
      <c r="DO231" s="76"/>
      <c r="DP231" s="76"/>
      <c r="DQ231" s="76"/>
      <c r="DR231" s="76"/>
      <c r="DS231" s="76"/>
      <c r="DT231" s="76"/>
      <c r="DU231" s="76"/>
      <c r="DV231" s="76"/>
      <c r="DW231" s="76"/>
      <c r="DX231" s="76"/>
      <c r="DY231" s="76"/>
      <c r="DZ231" s="76"/>
      <c r="EA231" s="76"/>
      <c r="EB231" s="76"/>
      <c r="EC231" s="76"/>
      <c r="ED231" s="76"/>
      <c r="EE231" s="76"/>
      <c r="EF231" s="76"/>
      <c r="EG231" s="76"/>
      <c r="EH231" s="76"/>
      <c r="EI231" s="76"/>
      <c r="EJ231" s="76"/>
      <c r="EK231" s="76"/>
      <c r="EL231" s="76"/>
      <c r="EM231" s="76"/>
      <c r="EN231" s="76"/>
      <c r="EO231" s="76"/>
      <c r="EP231" s="76"/>
      <c r="EQ231" s="76"/>
      <c r="ER231" s="76"/>
      <c r="ES231" s="76"/>
      <c r="ET231" s="76"/>
      <c r="EU231" s="76"/>
      <c r="EV231" s="76"/>
      <c r="EW231" s="76"/>
      <c r="EX231" s="76"/>
      <c r="EY231" s="76"/>
      <c r="EZ231" s="76"/>
      <c r="FA231" s="76"/>
      <c r="FB231" s="76"/>
      <c r="FC231" s="76"/>
      <c r="FD231" s="76"/>
      <c r="FE231" s="76"/>
      <c r="FF231" s="76"/>
      <c r="FG231" s="76"/>
      <c r="FH231" s="76"/>
      <c r="FI231" s="76"/>
      <c r="FJ231" s="76"/>
      <c r="FK231" s="76"/>
      <c r="FL231" s="76"/>
      <c r="FM231" s="76"/>
      <c r="FN231" s="76"/>
      <c r="FO231" s="76"/>
      <c r="FP231" s="76"/>
      <c r="FQ231" s="76"/>
      <c r="FR231" s="76"/>
      <c r="FS231" s="76"/>
      <c r="FT231" s="76"/>
      <c r="FU231" s="76"/>
      <c r="FV231" s="76"/>
      <c r="FW231" s="76"/>
      <c r="FX231" s="76"/>
      <c r="FY231" s="76"/>
      <c r="FZ231" s="76"/>
      <c r="GA231" s="76"/>
      <c r="GB231" s="76"/>
      <c r="GC231" s="76"/>
      <c r="GD231" s="76"/>
      <c r="GE231" s="76"/>
      <c r="GF231" s="76"/>
      <c r="GG231" s="76"/>
      <c r="GH231" s="76"/>
      <c r="GI231" s="76"/>
      <c r="GJ231" s="76"/>
      <c r="GK231" s="76"/>
      <c r="GL231" s="76"/>
      <c r="GM231" s="76"/>
      <c r="GN231" s="76"/>
      <c r="GO231" s="76"/>
      <c r="GP231" s="76"/>
      <c r="GQ231" s="76"/>
      <c r="GR231" s="76"/>
      <c r="GS231" s="76"/>
      <c r="GT231" s="76"/>
      <c r="GU231" s="76"/>
      <c r="GV231" s="76"/>
      <c r="GW231" s="76"/>
      <c r="GX231" s="76"/>
      <c r="GY231" s="76"/>
      <c r="GZ231" s="76"/>
      <c r="HA231" s="76"/>
      <c r="HB231" s="76"/>
      <c r="HC231" s="76"/>
      <c r="HD231" s="76"/>
      <c r="HE231" s="76"/>
      <c r="HF231" s="76"/>
      <c r="HG231" s="76"/>
      <c r="HH231" s="76"/>
      <c r="HI231" s="76"/>
      <c r="HJ231" s="76"/>
      <c r="HK231" s="76"/>
      <c r="HL231" s="76"/>
      <c r="HM231" s="76"/>
      <c r="HN231" s="76"/>
      <c r="HO231" s="76"/>
      <c r="HP231" s="76"/>
      <c r="HQ231" s="76"/>
      <c r="HR231" s="76"/>
      <c r="HS231" s="76"/>
      <c r="HT231" s="76"/>
      <c r="HU231" s="76"/>
      <c r="HV231" s="76"/>
      <c r="HW231" s="76"/>
      <c r="HX231" s="76"/>
      <c r="HY231" s="76"/>
      <c r="HZ231" s="76"/>
      <c r="IA231" s="76"/>
      <c r="IB231" s="76"/>
      <c r="IC231" s="76"/>
      <c r="ID231" s="76"/>
      <c r="IE231" s="76"/>
      <c r="IF231" s="76"/>
      <c r="IG231" s="76"/>
      <c r="IH231" s="76"/>
      <c r="II231" s="76"/>
      <c r="IJ231" s="76"/>
      <c r="IK231" s="76"/>
      <c r="IL231" s="76"/>
      <c r="IM231" s="76"/>
      <c r="IN231" s="76"/>
      <c r="IO231" s="76"/>
      <c r="IP231" s="76"/>
      <c r="IQ231" s="76"/>
      <c r="IR231" s="76"/>
      <c r="IS231" s="76"/>
      <c r="IT231" s="76"/>
      <c r="IU231" s="76"/>
      <c r="IV231" s="76"/>
    </row>
    <row r="232" spans="1:256" s="78" customFormat="1" ht="25.5" customHeight="1" x14ac:dyDescent="0.25">
      <c r="A232" s="60">
        <v>6.3</v>
      </c>
      <c r="B232" s="111" t="s">
        <v>882</v>
      </c>
      <c r="C232" s="62">
        <f>+C233</f>
        <v>63839472.82</v>
      </c>
      <c r="D232" s="62">
        <f t="shared" ref="D232:D233" si="9">D233</f>
        <v>11550599.560000001</v>
      </c>
      <c r="E232" s="153">
        <f>+D232+C232</f>
        <v>75390072.379999995</v>
      </c>
      <c r="F232" s="75"/>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7"/>
      <c r="AV232" s="75"/>
      <c r="AW232" s="76"/>
      <c r="AX232" s="76"/>
      <c r="AY232" s="76"/>
      <c r="AZ232" s="76"/>
      <c r="BA232" s="76"/>
      <c r="BB232" s="76"/>
      <c r="BC232" s="76"/>
      <c r="BD232" s="76"/>
      <c r="BE232" s="76"/>
      <c r="BF232" s="76"/>
      <c r="BG232" s="76"/>
      <c r="BH232" s="76"/>
      <c r="BI232" s="76"/>
      <c r="BJ232" s="76"/>
      <c r="BK232" s="76"/>
      <c r="BL232" s="76"/>
      <c r="BM232" s="76"/>
      <c r="BN232" s="76"/>
      <c r="BO232" s="76"/>
      <c r="BP232" s="76"/>
      <c r="BQ232" s="76"/>
      <c r="BR232" s="76"/>
      <c r="BS232" s="76"/>
      <c r="BT232" s="76"/>
      <c r="BU232" s="76"/>
      <c r="BV232" s="76"/>
      <c r="BW232" s="76"/>
      <c r="BX232" s="76"/>
      <c r="BY232" s="76"/>
      <c r="BZ232" s="76"/>
      <c r="CA232" s="76"/>
      <c r="CB232" s="76"/>
      <c r="CC232" s="76"/>
      <c r="CD232" s="76"/>
      <c r="CE232" s="76"/>
      <c r="CF232" s="76"/>
      <c r="CG232" s="76"/>
      <c r="CH232" s="76"/>
      <c r="CI232" s="76"/>
      <c r="CJ232" s="76"/>
      <c r="CK232" s="76"/>
      <c r="CL232" s="76"/>
      <c r="CM232" s="76"/>
      <c r="CN232" s="76"/>
      <c r="CO232" s="76"/>
      <c r="CP232" s="76"/>
      <c r="CQ232" s="76"/>
      <c r="CR232" s="76"/>
      <c r="CS232" s="76"/>
      <c r="CT232" s="76"/>
      <c r="CU232" s="76"/>
      <c r="CV232" s="76"/>
      <c r="CW232" s="76"/>
      <c r="CX232" s="76"/>
      <c r="CY232" s="76"/>
      <c r="CZ232" s="76"/>
      <c r="DA232" s="76"/>
      <c r="DB232" s="76"/>
      <c r="DC232" s="76"/>
      <c r="DD232" s="76"/>
      <c r="DE232" s="76"/>
      <c r="DF232" s="76"/>
      <c r="DG232" s="76"/>
      <c r="DH232" s="76"/>
      <c r="DI232" s="76"/>
      <c r="DJ232" s="76"/>
      <c r="DK232" s="76"/>
      <c r="DL232" s="76"/>
      <c r="DM232" s="76"/>
      <c r="DN232" s="76"/>
      <c r="DO232" s="76"/>
      <c r="DP232" s="76"/>
      <c r="DQ232" s="76"/>
      <c r="DR232" s="76"/>
      <c r="DS232" s="76"/>
      <c r="DT232" s="76"/>
      <c r="DU232" s="76"/>
      <c r="DV232" s="76"/>
      <c r="DW232" s="76"/>
      <c r="DX232" s="76"/>
      <c r="DY232" s="76"/>
      <c r="DZ232" s="76"/>
      <c r="EA232" s="76"/>
      <c r="EB232" s="76"/>
      <c r="EC232" s="76"/>
      <c r="ED232" s="76"/>
      <c r="EE232" s="76"/>
      <c r="EF232" s="76"/>
      <c r="EG232" s="76"/>
      <c r="EH232" s="76"/>
      <c r="EI232" s="76"/>
      <c r="EJ232" s="76"/>
      <c r="EK232" s="76"/>
      <c r="EL232" s="76"/>
      <c r="EM232" s="76"/>
      <c r="EN232" s="76"/>
      <c r="EO232" s="76"/>
      <c r="EP232" s="76"/>
      <c r="EQ232" s="76"/>
      <c r="ER232" s="76"/>
      <c r="ES232" s="76"/>
      <c r="ET232" s="76"/>
      <c r="EU232" s="76"/>
      <c r="EV232" s="76"/>
      <c r="EW232" s="76"/>
      <c r="EX232" s="76"/>
      <c r="EY232" s="76"/>
      <c r="EZ232" s="76"/>
      <c r="FA232" s="76"/>
      <c r="FB232" s="76"/>
      <c r="FC232" s="76"/>
      <c r="FD232" s="76"/>
      <c r="FE232" s="76"/>
      <c r="FF232" s="76"/>
      <c r="FG232" s="76"/>
      <c r="FH232" s="76"/>
      <c r="FI232" s="76"/>
      <c r="FJ232" s="76"/>
      <c r="FK232" s="76"/>
      <c r="FL232" s="76"/>
      <c r="FM232" s="76"/>
      <c r="FN232" s="76"/>
      <c r="FO232" s="76"/>
      <c r="FP232" s="76"/>
      <c r="FQ232" s="76"/>
      <c r="FR232" s="76"/>
      <c r="FS232" s="76"/>
      <c r="FT232" s="76"/>
      <c r="FU232" s="76"/>
      <c r="FV232" s="76"/>
      <c r="FW232" s="76"/>
      <c r="FX232" s="76"/>
      <c r="FY232" s="76"/>
      <c r="FZ232" s="76"/>
      <c r="GA232" s="76"/>
      <c r="GB232" s="76"/>
      <c r="GC232" s="76"/>
      <c r="GD232" s="76"/>
      <c r="GE232" s="76"/>
      <c r="GF232" s="76"/>
      <c r="GG232" s="76"/>
      <c r="GH232" s="76"/>
      <c r="GI232" s="76"/>
      <c r="GJ232" s="76"/>
      <c r="GK232" s="76"/>
      <c r="GL232" s="76"/>
      <c r="GM232" s="76"/>
      <c r="GN232" s="76"/>
      <c r="GO232" s="76"/>
      <c r="GP232" s="76"/>
      <c r="GQ232" s="76"/>
      <c r="GR232" s="76"/>
      <c r="GS232" s="76"/>
      <c r="GT232" s="76"/>
      <c r="GU232" s="76"/>
      <c r="GV232" s="76"/>
      <c r="GW232" s="76"/>
      <c r="GX232" s="76"/>
      <c r="GY232" s="76"/>
      <c r="GZ232" s="76"/>
      <c r="HA232" s="76"/>
      <c r="HB232" s="76"/>
      <c r="HC232" s="76"/>
      <c r="HD232" s="76"/>
      <c r="HE232" s="76"/>
      <c r="HF232" s="76"/>
      <c r="HG232" s="76"/>
      <c r="HH232" s="76"/>
      <c r="HI232" s="76"/>
      <c r="HJ232" s="76"/>
      <c r="HK232" s="76"/>
      <c r="HL232" s="76"/>
      <c r="HM232" s="76"/>
      <c r="HN232" s="76"/>
      <c r="HO232" s="76"/>
      <c r="HP232" s="76"/>
      <c r="HQ232" s="76"/>
      <c r="HR232" s="76"/>
      <c r="HS232" s="76"/>
      <c r="HT232" s="76"/>
      <c r="HU232" s="76"/>
      <c r="HV232" s="76"/>
      <c r="HW232" s="76"/>
      <c r="HX232" s="76"/>
      <c r="HY232" s="76"/>
      <c r="HZ232" s="76"/>
      <c r="IA232" s="76"/>
      <c r="IB232" s="76"/>
      <c r="IC232" s="76"/>
      <c r="ID232" s="76"/>
      <c r="IE232" s="76"/>
      <c r="IF232" s="76"/>
      <c r="IG232" s="76"/>
      <c r="IH232" s="76"/>
      <c r="II232" s="76"/>
      <c r="IJ232" s="76"/>
      <c r="IK232" s="76"/>
      <c r="IL232" s="76"/>
      <c r="IM232" s="76"/>
      <c r="IN232" s="76"/>
      <c r="IO232" s="76"/>
      <c r="IP232" s="76"/>
      <c r="IQ232" s="76"/>
      <c r="IR232" s="76"/>
      <c r="IS232" s="76"/>
      <c r="IT232" s="76"/>
      <c r="IU232" s="76"/>
      <c r="IV232" s="76"/>
    </row>
    <row r="233" spans="1:256" s="78" customFormat="1" ht="25.5" customHeight="1" x14ac:dyDescent="0.25">
      <c r="A233" s="60" t="s">
        <v>883</v>
      </c>
      <c r="B233" s="84" t="s">
        <v>884</v>
      </c>
      <c r="C233" s="147">
        <f>+C234</f>
        <v>63839472.82</v>
      </c>
      <c r="D233" s="147">
        <f t="shared" si="9"/>
        <v>11550599.560000001</v>
      </c>
      <c r="E233" s="154">
        <f>+D233+C233</f>
        <v>75390072.379999995</v>
      </c>
      <c r="F233" s="75"/>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7"/>
      <c r="AV233" s="75"/>
      <c r="AW233" s="76"/>
      <c r="AX233" s="76"/>
      <c r="AY233" s="76"/>
      <c r="AZ233" s="76"/>
      <c r="BA233" s="76"/>
      <c r="BB233" s="76"/>
      <c r="BC233" s="76"/>
      <c r="BD233" s="76"/>
      <c r="BE233" s="76"/>
      <c r="BF233" s="76"/>
      <c r="BG233" s="76"/>
      <c r="BH233" s="76"/>
      <c r="BI233" s="76"/>
      <c r="BJ233" s="76"/>
      <c r="BK233" s="76"/>
      <c r="BL233" s="76"/>
      <c r="BM233" s="76"/>
      <c r="BN233" s="76"/>
      <c r="BO233" s="76"/>
      <c r="BP233" s="76"/>
      <c r="BQ233" s="76"/>
      <c r="BR233" s="76"/>
      <c r="BS233" s="76"/>
      <c r="BT233" s="76"/>
      <c r="BU233" s="76"/>
      <c r="BV233" s="76"/>
      <c r="BW233" s="76"/>
      <c r="BX233" s="76"/>
      <c r="BY233" s="76"/>
      <c r="BZ233" s="76"/>
      <c r="CA233" s="76"/>
      <c r="CB233" s="76"/>
      <c r="CC233" s="76"/>
      <c r="CD233" s="76"/>
      <c r="CE233" s="76"/>
      <c r="CF233" s="76"/>
      <c r="CG233" s="76"/>
      <c r="CH233" s="76"/>
      <c r="CI233" s="76"/>
      <c r="CJ233" s="76"/>
      <c r="CK233" s="76"/>
      <c r="CL233" s="76"/>
      <c r="CM233" s="76"/>
      <c r="CN233" s="76"/>
      <c r="CO233" s="76"/>
      <c r="CP233" s="76"/>
      <c r="CQ233" s="76"/>
      <c r="CR233" s="76"/>
      <c r="CS233" s="76"/>
      <c r="CT233" s="76"/>
      <c r="CU233" s="76"/>
      <c r="CV233" s="76"/>
      <c r="CW233" s="76"/>
      <c r="CX233" s="76"/>
      <c r="CY233" s="76"/>
      <c r="CZ233" s="76"/>
      <c r="DA233" s="76"/>
      <c r="DB233" s="76"/>
      <c r="DC233" s="76"/>
      <c r="DD233" s="76"/>
      <c r="DE233" s="76"/>
      <c r="DF233" s="76"/>
      <c r="DG233" s="76"/>
      <c r="DH233" s="76"/>
      <c r="DI233" s="76"/>
      <c r="DJ233" s="76"/>
      <c r="DK233" s="76"/>
      <c r="DL233" s="76"/>
      <c r="DM233" s="76"/>
      <c r="DN233" s="76"/>
      <c r="DO233" s="76"/>
      <c r="DP233" s="76"/>
      <c r="DQ233" s="76"/>
      <c r="DR233" s="76"/>
      <c r="DS233" s="76"/>
      <c r="DT233" s="76"/>
      <c r="DU233" s="76"/>
      <c r="DV233" s="76"/>
      <c r="DW233" s="76"/>
      <c r="DX233" s="76"/>
      <c r="DY233" s="76"/>
      <c r="DZ233" s="76"/>
      <c r="EA233" s="76"/>
      <c r="EB233" s="76"/>
      <c r="EC233" s="76"/>
      <c r="ED233" s="76"/>
      <c r="EE233" s="76"/>
      <c r="EF233" s="76"/>
      <c r="EG233" s="76"/>
      <c r="EH233" s="76"/>
      <c r="EI233" s="76"/>
      <c r="EJ233" s="76"/>
      <c r="EK233" s="76"/>
      <c r="EL233" s="76"/>
      <c r="EM233" s="76"/>
      <c r="EN233" s="76"/>
      <c r="EO233" s="76"/>
      <c r="EP233" s="76"/>
      <c r="EQ233" s="76"/>
      <c r="ER233" s="76"/>
      <c r="ES233" s="76"/>
      <c r="ET233" s="76"/>
      <c r="EU233" s="76"/>
      <c r="EV233" s="76"/>
      <c r="EW233" s="76"/>
      <c r="EX233" s="76"/>
      <c r="EY233" s="76"/>
      <c r="EZ233" s="76"/>
      <c r="FA233" s="76"/>
      <c r="FB233" s="76"/>
      <c r="FC233" s="76"/>
      <c r="FD233" s="76"/>
      <c r="FE233" s="76"/>
      <c r="FF233" s="76"/>
      <c r="FG233" s="76"/>
      <c r="FH233" s="76"/>
      <c r="FI233" s="76"/>
      <c r="FJ233" s="76"/>
      <c r="FK233" s="76"/>
      <c r="FL233" s="76"/>
      <c r="FM233" s="76"/>
      <c r="FN233" s="76"/>
      <c r="FO233" s="76"/>
      <c r="FP233" s="76"/>
      <c r="FQ233" s="76"/>
      <c r="FR233" s="76"/>
      <c r="FS233" s="76"/>
      <c r="FT233" s="76"/>
      <c r="FU233" s="76"/>
      <c r="FV233" s="76"/>
      <c r="FW233" s="76"/>
      <c r="FX233" s="76"/>
      <c r="FY233" s="76"/>
      <c r="FZ233" s="76"/>
      <c r="GA233" s="76"/>
      <c r="GB233" s="76"/>
      <c r="GC233" s="76"/>
      <c r="GD233" s="76"/>
      <c r="GE233" s="76"/>
      <c r="GF233" s="76"/>
      <c r="GG233" s="76"/>
      <c r="GH233" s="76"/>
      <c r="GI233" s="76"/>
      <c r="GJ233" s="76"/>
      <c r="GK233" s="76"/>
      <c r="GL233" s="76"/>
      <c r="GM233" s="76"/>
      <c r="GN233" s="76"/>
      <c r="GO233" s="76"/>
      <c r="GP233" s="76"/>
      <c r="GQ233" s="76"/>
      <c r="GR233" s="76"/>
      <c r="GS233" s="76"/>
      <c r="GT233" s="76"/>
      <c r="GU233" s="76"/>
      <c r="GV233" s="76"/>
      <c r="GW233" s="76"/>
      <c r="GX233" s="76"/>
      <c r="GY233" s="76"/>
      <c r="GZ233" s="76"/>
      <c r="HA233" s="76"/>
      <c r="HB233" s="76"/>
      <c r="HC233" s="76"/>
      <c r="HD233" s="76"/>
      <c r="HE233" s="76"/>
      <c r="HF233" s="76"/>
      <c r="HG233" s="76"/>
      <c r="HH233" s="76"/>
      <c r="HI233" s="76"/>
      <c r="HJ233" s="76"/>
      <c r="HK233" s="76"/>
      <c r="HL233" s="76"/>
      <c r="HM233" s="76"/>
      <c r="HN233" s="76"/>
      <c r="HO233" s="76"/>
      <c r="HP233" s="76"/>
      <c r="HQ233" s="76"/>
      <c r="HR233" s="76"/>
      <c r="HS233" s="76"/>
      <c r="HT233" s="76"/>
      <c r="HU233" s="76"/>
      <c r="HV233" s="76"/>
      <c r="HW233" s="76"/>
      <c r="HX233" s="76"/>
      <c r="HY233" s="76"/>
      <c r="HZ233" s="76"/>
      <c r="IA233" s="76"/>
      <c r="IB233" s="76"/>
      <c r="IC233" s="76"/>
      <c r="ID233" s="76"/>
      <c r="IE233" s="76"/>
      <c r="IF233" s="76"/>
      <c r="IG233" s="76"/>
      <c r="IH233" s="76"/>
      <c r="II233" s="76"/>
      <c r="IJ233" s="76"/>
      <c r="IK233" s="76"/>
      <c r="IL233" s="76"/>
      <c r="IM233" s="76"/>
      <c r="IN233" s="76"/>
      <c r="IO233" s="76"/>
      <c r="IP233" s="76"/>
      <c r="IQ233" s="76"/>
      <c r="IR233" s="76"/>
      <c r="IS233" s="76"/>
      <c r="IT233" s="76"/>
      <c r="IU233" s="76"/>
      <c r="IV233" s="76"/>
    </row>
    <row r="234" spans="1:256" s="159" customFormat="1" ht="25.5" customHeight="1" x14ac:dyDescent="0.25">
      <c r="A234" s="71" t="s">
        <v>885</v>
      </c>
      <c r="B234" s="72" t="s">
        <v>886</v>
      </c>
      <c r="C234" s="155">
        <f>58064173.04+5775299.78</f>
        <v>63839472.82</v>
      </c>
      <c r="D234" s="109">
        <v>11550599.560000001</v>
      </c>
      <c r="E234" s="74">
        <f>C234+D234</f>
        <v>75390072.379999995</v>
      </c>
      <c r="F234" s="156"/>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7"/>
      <c r="AL234" s="157"/>
      <c r="AM234" s="157"/>
      <c r="AN234" s="157"/>
      <c r="AO234" s="157"/>
      <c r="AP234" s="157"/>
      <c r="AQ234" s="157"/>
      <c r="AR234" s="157"/>
      <c r="AS234" s="157"/>
      <c r="AT234" s="157"/>
      <c r="AU234" s="158"/>
      <c r="AV234" s="156"/>
      <c r="AW234" s="157"/>
      <c r="AX234" s="157"/>
      <c r="AY234" s="157"/>
      <c r="AZ234" s="157"/>
      <c r="BA234" s="157"/>
      <c r="BB234" s="157"/>
      <c r="BC234" s="157"/>
      <c r="BD234" s="157"/>
      <c r="BE234" s="157"/>
      <c r="BF234" s="157"/>
      <c r="BG234" s="157"/>
      <c r="BH234" s="157"/>
      <c r="BI234" s="157"/>
      <c r="BJ234" s="157"/>
      <c r="BK234" s="157"/>
      <c r="BL234" s="157"/>
      <c r="BM234" s="157"/>
      <c r="BN234" s="157"/>
      <c r="BO234" s="157"/>
      <c r="BP234" s="157"/>
      <c r="BQ234" s="157"/>
      <c r="BR234" s="157"/>
      <c r="BS234" s="157"/>
      <c r="BT234" s="157"/>
      <c r="BU234" s="157"/>
      <c r="BV234" s="157"/>
      <c r="BW234" s="157"/>
      <c r="BX234" s="157"/>
      <c r="BY234" s="157"/>
      <c r="BZ234" s="157"/>
      <c r="CA234" s="157"/>
      <c r="CB234" s="157"/>
      <c r="CC234" s="157"/>
      <c r="CD234" s="157"/>
      <c r="CE234" s="157"/>
      <c r="CF234" s="157"/>
      <c r="CG234" s="157"/>
      <c r="CH234" s="157"/>
      <c r="CI234" s="157"/>
      <c r="CJ234" s="157"/>
      <c r="CK234" s="157"/>
      <c r="CL234" s="157"/>
      <c r="CM234" s="157"/>
      <c r="CN234" s="157"/>
      <c r="CO234" s="157"/>
      <c r="CP234" s="157"/>
      <c r="CQ234" s="157"/>
      <c r="CR234" s="157"/>
      <c r="CS234" s="157"/>
      <c r="CT234" s="157"/>
      <c r="CU234" s="157"/>
      <c r="CV234" s="157"/>
      <c r="CW234" s="157"/>
      <c r="CX234" s="157"/>
      <c r="CY234" s="157"/>
      <c r="CZ234" s="157"/>
      <c r="DA234" s="157"/>
      <c r="DB234" s="157"/>
      <c r="DC234" s="157"/>
      <c r="DD234" s="157"/>
      <c r="DE234" s="157"/>
      <c r="DF234" s="157"/>
      <c r="DG234" s="157"/>
      <c r="DH234" s="157"/>
      <c r="DI234" s="157"/>
      <c r="DJ234" s="157"/>
      <c r="DK234" s="157"/>
      <c r="DL234" s="157"/>
      <c r="DM234" s="157"/>
      <c r="DN234" s="157"/>
      <c r="DO234" s="157"/>
      <c r="DP234" s="157"/>
      <c r="DQ234" s="157"/>
      <c r="DR234" s="157"/>
      <c r="DS234" s="157"/>
      <c r="DT234" s="157"/>
      <c r="DU234" s="157"/>
      <c r="DV234" s="157"/>
      <c r="DW234" s="157"/>
      <c r="DX234" s="157"/>
      <c r="DY234" s="157"/>
      <c r="DZ234" s="157"/>
      <c r="EA234" s="157"/>
      <c r="EB234" s="157"/>
      <c r="EC234" s="157"/>
      <c r="ED234" s="157"/>
      <c r="EE234" s="157"/>
      <c r="EF234" s="157"/>
      <c r="EG234" s="157"/>
      <c r="EH234" s="157"/>
      <c r="EI234" s="157"/>
      <c r="EJ234" s="157"/>
      <c r="EK234" s="157"/>
      <c r="EL234" s="157"/>
      <c r="EM234" s="157"/>
      <c r="EN234" s="157"/>
      <c r="EO234" s="157"/>
      <c r="EP234" s="157"/>
      <c r="EQ234" s="157"/>
      <c r="ER234" s="157"/>
      <c r="ES234" s="157"/>
      <c r="ET234" s="157"/>
      <c r="EU234" s="157"/>
      <c r="EV234" s="157"/>
      <c r="EW234" s="157"/>
      <c r="EX234" s="157"/>
      <c r="EY234" s="157"/>
      <c r="EZ234" s="157"/>
      <c r="FA234" s="157"/>
      <c r="FB234" s="157"/>
      <c r="FC234" s="157"/>
      <c r="FD234" s="157"/>
      <c r="FE234" s="157"/>
      <c r="FF234" s="157"/>
      <c r="FG234" s="157"/>
      <c r="FH234" s="157"/>
      <c r="FI234" s="157"/>
      <c r="FJ234" s="157"/>
      <c r="FK234" s="157"/>
      <c r="FL234" s="157"/>
      <c r="FM234" s="157"/>
      <c r="FN234" s="157"/>
      <c r="FO234" s="157"/>
      <c r="FP234" s="157"/>
      <c r="FQ234" s="157"/>
      <c r="FR234" s="157"/>
      <c r="FS234" s="157"/>
      <c r="FT234" s="157"/>
      <c r="FU234" s="157"/>
      <c r="FV234" s="157"/>
      <c r="FW234" s="157"/>
      <c r="FX234" s="157"/>
      <c r="FY234" s="157"/>
      <c r="FZ234" s="157"/>
      <c r="GA234" s="157"/>
      <c r="GB234" s="157"/>
      <c r="GC234" s="157"/>
      <c r="GD234" s="157"/>
      <c r="GE234" s="157"/>
      <c r="GF234" s="157"/>
      <c r="GG234" s="157"/>
      <c r="GH234" s="157"/>
      <c r="GI234" s="157"/>
      <c r="GJ234" s="157"/>
      <c r="GK234" s="157"/>
      <c r="GL234" s="157"/>
      <c r="GM234" s="157"/>
      <c r="GN234" s="157"/>
      <c r="GO234" s="157"/>
      <c r="GP234" s="157"/>
      <c r="GQ234" s="157"/>
      <c r="GR234" s="157"/>
      <c r="GS234" s="157"/>
      <c r="GT234" s="157"/>
      <c r="GU234" s="157"/>
      <c r="GV234" s="157"/>
      <c r="GW234" s="157"/>
      <c r="GX234" s="157"/>
      <c r="GY234" s="157"/>
      <c r="GZ234" s="157"/>
      <c r="HA234" s="157"/>
      <c r="HB234" s="157"/>
      <c r="HC234" s="157"/>
      <c r="HD234" s="157"/>
      <c r="HE234" s="157"/>
      <c r="HF234" s="157"/>
      <c r="HG234" s="157"/>
      <c r="HH234" s="157"/>
      <c r="HI234" s="157"/>
      <c r="HJ234" s="157"/>
      <c r="HK234" s="157"/>
      <c r="HL234" s="157"/>
      <c r="HM234" s="157"/>
      <c r="HN234" s="157"/>
      <c r="HO234" s="157"/>
      <c r="HP234" s="157"/>
      <c r="HQ234" s="157"/>
      <c r="HR234" s="157"/>
      <c r="HS234" s="157"/>
      <c r="HT234" s="157"/>
      <c r="HU234" s="157"/>
      <c r="HV234" s="157"/>
      <c r="HW234" s="157"/>
      <c r="HX234" s="157"/>
      <c r="HY234" s="157"/>
      <c r="HZ234" s="157"/>
      <c r="IA234" s="157"/>
      <c r="IB234" s="157"/>
      <c r="IC234" s="157"/>
      <c r="ID234" s="157"/>
      <c r="IE234" s="157"/>
      <c r="IF234" s="157"/>
      <c r="IG234" s="157"/>
      <c r="IH234" s="157"/>
      <c r="II234" s="157"/>
      <c r="IJ234" s="157"/>
      <c r="IK234" s="157"/>
      <c r="IL234" s="157"/>
      <c r="IM234" s="157"/>
      <c r="IN234" s="157"/>
      <c r="IO234" s="157"/>
      <c r="IP234" s="157"/>
      <c r="IQ234" s="157"/>
      <c r="IR234" s="157"/>
      <c r="IS234" s="157"/>
      <c r="IT234" s="157"/>
      <c r="IU234" s="157"/>
      <c r="IV234" s="157"/>
    </row>
    <row r="235" spans="1:256" s="159" customFormat="1" ht="28.5" customHeight="1" x14ac:dyDescent="0.25">
      <c r="A235" s="60">
        <v>6.4</v>
      </c>
      <c r="B235" s="160" t="s">
        <v>887</v>
      </c>
      <c r="C235" s="69">
        <f>+C236</f>
        <v>5884303</v>
      </c>
      <c r="D235" s="69">
        <f>SUM(D236)</f>
        <v>0</v>
      </c>
      <c r="E235" s="161">
        <f>SUM(E236)</f>
        <v>5884303</v>
      </c>
      <c r="F235" s="156"/>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7"/>
      <c r="AL235" s="157"/>
      <c r="AM235" s="157"/>
      <c r="AN235" s="157"/>
      <c r="AO235" s="157"/>
      <c r="AP235" s="157"/>
      <c r="AQ235" s="157"/>
      <c r="AR235" s="157"/>
      <c r="AS235" s="157"/>
      <c r="AT235" s="157"/>
      <c r="AU235" s="158"/>
      <c r="AV235" s="156"/>
      <c r="AW235" s="157"/>
      <c r="AX235" s="157"/>
      <c r="AY235" s="157"/>
      <c r="AZ235" s="157"/>
      <c r="BA235" s="157"/>
      <c r="BB235" s="157"/>
      <c r="BC235" s="157"/>
      <c r="BD235" s="157"/>
      <c r="BE235" s="157"/>
      <c r="BF235" s="157"/>
      <c r="BG235" s="157"/>
      <c r="BH235" s="157"/>
      <c r="BI235" s="157"/>
      <c r="BJ235" s="157"/>
      <c r="BK235" s="157"/>
      <c r="BL235" s="157"/>
      <c r="BM235" s="157"/>
      <c r="BN235" s="157"/>
      <c r="BO235" s="157"/>
      <c r="BP235" s="157"/>
      <c r="BQ235" s="157"/>
      <c r="BR235" s="157"/>
      <c r="BS235" s="157"/>
      <c r="BT235" s="157"/>
      <c r="BU235" s="157"/>
      <c r="BV235" s="157"/>
      <c r="BW235" s="157"/>
      <c r="BX235" s="157"/>
      <c r="BY235" s="157"/>
      <c r="BZ235" s="157"/>
      <c r="CA235" s="157"/>
      <c r="CB235" s="157"/>
      <c r="CC235" s="157"/>
      <c r="CD235" s="157"/>
      <c r="CE235" s="157"/>
      <c r="CF235" s="157"/>
      <c r="CG235" s="157"/>
      <c r="CH235" s="157"/>
      <c r="CI235" s="157"/>
      <c r="CJ235" s="157"/>
      <c r="CK235" s="157"/>
      <c r="CL235" s="157"/>
      <c r="CM235" s="157"/>
      <c r="CN235" s="157"/>
      <c r="CO235" s="157"/>
      <c r="CP235" s="157"/>
      <c r="CQ235" s="157"/>
      <c r="CR235" s="157"/>
      <c r="CS235" s="157"/>
      <c r="CT235" s="157"/>
      <c r="CU235" s="157"/>
      <c r="CV235" s="157"/>
      <c r="CW235" s="157"/>
      <c r="CX235" s="157"/>
      <c r="CY235" s="157"/>
      <c r="CZ235" s="157"/>
      <c r="DA235" s="157"/>
      <c r="DB235" s="157"/>
      <c r="DC235" s="157"/>
      <c r="DD235" s="157"/>
      <c r="DE235" s="157"/>
      <c r="DF235" s="157"/>
      <c r="DG235" s="157"/>
      <c r="DH235" s="157"/>
      <c r="DI235" s="157"/>
      <c r="DJ235" s="157"/>
      <c r="DK235" s="157"/>
      <c r="DL235" s="157"/>
      <c r="DM235" s="157"/>
      <c r="DN235" s="157"/>
      <c r="DO235" s="157"/>
      <c r="DP235" s="157"/>
      <c r="DQ235" s="157"/>
      <c r="DR235" s="157"/>
      <c r="DS235" s="157"/>
      <c r="DT235" s="157"/>
      <c r="DU235" s="157"/>
      <c r="DV235" s="157"/>
      <c r="DW235" s="157"/>
      <c r="DX235" s="157"/>
      <c r="DY235" s="157"/>
      <c r="DZ235" s="157"/>
      <c r="EA235" s="157"/>
      <c r="EB235" s="157"/>
      <c r="EC235" s="157"/>
      <c r="ED235" s="157"/>
      <c r="EE235" s="157"/>
      <c r="EF235" s="157"/>
      <c r="EG235" s="157"/>
      <c r="EH235" s="157"/>
      <c r="EI235" s="157"/>
      <c r="EJ235" s="157"/>
      <c r="EK235" s="157"/>
      <c r="EL235" s="157"/>
      <c r="EM235" s="157"/>
      <c r="EN235" s="157"/>
      <c r="EO235" s="157"/>
      <c r="EP235" s="157"/>
      <c r="EQ235" s="157"/>
      <c r="ER235" s="157"/>
      <c r="ES235" s="157"/>
      <c r="ET235" s="157"/>
      <c r="EU235" s="157"/>
      <c r="EV235" s="157"/>
      <c r="EW235" s="157"/>
      <c r="EX235" s="157"/>
      <c r="EY235" s="157"/>
      <c r="EZ235" s="157"/>
      <c r="FA235" s="157"/>
      <c r="FB235" s="157"/>
      <c r="FC235" s="157"/>
      <c r="FD235" s="157"/>
      <c r="FE235" s="157"/>
      <c r="FF235" s="157"/>
      <c r="FG235" s="157"/>
      <c r="FH235" s="157"/>
      <c r="FI235" s="157"/>
      <c r="FJ235" s="157"/>
      <c r="FK235" s="157"/>
      <c r="FL235" s="157"/>
      <c r="FM235" s="157"/>
      <c r="FN235" s="157"/>
      <c r="FO235" s="157"/>
      <c r="FP235" s="157"/>
      <c r="FQ235" s="157"/>
      <c r="FR235" s="157"/>
      <c r="FS235" s="157"/>
      <c r="FT235" s="157"/>
      <c r="FU235" s="157"/>
      <c r="FV235" s="157"/>
      <c r="FW235" s="157"/>
      <c r="FX235" s="157"/>
      <c r="FY235" s="157"/>
      <c r="FZ235" s="157"/>
      <c r="GA235" s="157"/>
      <c r="GB235" s="157"/>
      <c r="GC235" s="157"/>
      <c r="GD235" s="157"/>
      <c r="GE235" s="157"/>
      <c r="GF235" s="157"/>
      <c r="GG235" s="157"/>
      <c r="GH235" s="157"/>
      <c r="GI235" s="157"/>
      <c r="GJ235" s="157"/>
      <c r="GK235" s="157"/>
      <c r="GL235" s="157"/>
      <c r="GM235" s="157"/>
      <c r="GN235" s="157"/>
      <c r="GO235" s="157"/>
      <c r="GP235" s="157"/>
      <c r="GQ235" s="157"/>
      <c r="GR235" s="157"/>
      <c r="GS235" s="157"/>
      <c r="GT235" s="157"/>
      <c r="GU235" s="157"/>
      <c r="GV235" s="157"/>
      <c r="GW235" s="157"/>
      <c r="GX235" s="157"/>
      <c r="GY235" s="157"/>
      <c r="GZ235" s="157"/>
      <c r="HA235" s="157"/>
      <c r="HB235" s="157"/>
      <c r="HC235" s="157"/>
      <c r="HD235" s="157"/>
      <c r="HE235" s="157"/>
      <c r="HF235" s="157"/>
      <c r="HG235" s="157"/>
      <c r="HH235" s="157"/>
      <c r="HI235" s="157"/>
      <c r="HJ235" s="157"/>
      <c r="HK235" s="157"/>
      <c r="HL235" s="157"/>
      <c r="HM235" s="157"/>
      <c r="HN235" s="157"/>
      <c r="HO235" s="157"/>
      <c r="HP235" s="157"/>
      <c r="HQ235" s="157"/>
      <c r="HR235" s="157"/>
      <c r="HS235" s="157"/>
      <c r="HT235" s="157"/>
      <c r="HU235" s="157"/>
      <c r="HV235" s="157"/>
      <c r="HW235" s="157"/>
      <c r="HX235" s="157"/>
      <c r="HY235" s="157"/>
      <c r="HZ235" s="157"/>
      <c r="IA235" s="157"/>
      <c r="IB235" s="157"/>
      <c r="IC235" s="157"/>
      <c r="ID235" s="157"/>
      <c r="IE235" s="157"/>
      <c r="IF235" s="157"/>
      <c r="IG235" s="157"/>
      <c r="IH235" s="157"/>
      <c r="II235" s="157"/>
      <c r="IJ235" s="157"/>
      <c r="IK235" s="157"/>
      <c r="IL235" s="157"/>
      <c r="IM235" s="157"/>
      <c r="IN235" s="157"/>
      <c r="IO235" s="157"/>
      <c r="IP235" s="157"/>
      <c r="IQ235" s="157"/>
      <c r="IR235" s="157"/>
      <c r="IS235" s="157"/>
      <c r="IT235" s="157"/>
      <c r="IU235" s="157"/>
      <c r="IV235" s="157"/>
    </row>
    <row r="236" spans="1:256" s="159" customFormat="1" ht="30.75" customHeight="1" x14ac:dyDescent="0.25">
      <c r="A236" s="60" t="s">
        <v>888</v>
      </c>
      <c r="B236" s="84" t="s">
        <v>563</v>
      </c>
      <c r="C236" s="147">
        <f>+C237</f>
        <v>5884303</v>
      </c>
      <c r="D236" s="147">
        <f>D237</f>
        <v>0</v>
      </c>
      <c r="E236" s="148">
        <f>E237</f>
        <v>5884303</v>
      </c>
      <c r="F236" s="156"/>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7"/>
      <c r="AL236" s="157"/>
      <c r="AM236" s="157"/>
      <c r="AN236" s="157"/>
      <c r="AO236" s="157"/>
      <c r="AP236" s="157"/>
      <c r="AQ236" s="157"/>
      <c r="AR236" s="157"/>
      <c r="AS236" s="157"/>
      <c r="AT236" s="157"/>
      <c r="AU236" s="158"/>
      <c r="AV236" s="156"/>
      <c r="AW236" s="157"/>
      <c r="AX236" s="157"/>
      <c r="AY236" s="157"/>
      <c r="AZ236" s="157"/>
      <c r="BA236" s="157"/>
      <c r="BB236" s="157"/>
      <c r="BC236" s="157"/>
      <c r="BD236" s="157"/>
      <c r="BE236" s="157"/>
      <c r="BF236" s="157"/>
      <c r="BG236" s="157"/>
      <c r="BH236" s="157"/>
      <c r="BI236" s="157"/>
      <c r="BJ236" s="157"/>
      <c r="BK236" s="157"/>
      <c r="BL236" s="157"/>
      <c r="BM236" s="157"/>
      <c r="BN236" s="157"/>
      <c r="BO236" s="157"/>
      <c r="BP236" s="157"/>
      <c r="BQ236" s="157"/>
      <c r="BR236" s="157"/>
      <c r="BS236" s="157"/>
      <c r="BT236" s="157"/>
      <c r="BU236" s="157"/>
      <c r="BV236" s="157"/>
      <c r="BW236" s="157"/>
      <c r="BX236" s="157"/>
      <c r="BY236" s="157"/>
      <c r="BZ236" s="157"/>
      <c r="CA236" s="157"/>
      <c r="CB236" s="157"/>
      <c r="CC236" s="157"/>
      <c r="CD236" s="157"/>
      <c r="CE236" s="157"/>
      <c r="CF236" s="157"/>
      <c r="CG236" s="157"/>
      <c r="CH236" s="157"/>
      <c r="CI236" s="157"/>
      <c r="CJ236" s="157"/>
      <c r="CK236" s="157"/>
      <c r="CL236" s="157"/>
      <c r="CM236" s="157"/>
      <c r="CN236" s="157"/>
      <c r="CO236" s="157"/>
      <c r="CP236" s="157"/>
      <c r="CQ236" s="157"/>
      <c r="CR236" s="157"/>
      <c r="CS236" s="157"/>
      <c r="CT236" s="157"/>
      <c r="CU236" s="157"/>
      <c r="CV236" s="157"/>
      <c r="CW236" s="157"/>
      <c r="CX236" s="157"/>
      <c r="CY236" s="157"/>
      <c r="CZ236" s="157"/>
      <c r="DA236" s="157"/>
      <c r="DB236" s="157"/>
      <c r="DC236" s="157"/>
      <c r="DD236" s="157"/>
      <c r="DE236" s="157"/>
      <c r="DF236" s="157"/>
      <c r="DG236" s="157"/>
      <c r="DH236" s="157"/>
      <c r="DI236" s="157"/>
      <c r="DJ236" s="157"/>
      <c r="DK236" s="157"/>
      <c r="DL236" s="157"/>
      <c r="DM236" s="157"/>
      <c r="DN236" s="157"/>
      <c r="DO236" s="157"/>
      <c r="DP236" s="157"/>
      <c r="DQ236" s="157"/>
      <c r="DR236" s="157"/>
      <c r="DS236" s="157"/>
      <c r="DT236" s="157"/>
      <c r="DU236" s="157"/>
      <c r="DV236" s="157"/>
      <c r="DW236" s="157"/>
      <c r="DX236" s="157"/>
      <c r="DY236" s="157"/>
      <c r="DZ236" s="157"/>
      <c r="EA236" s="157"/>
      <c r="EB236" s="157"/>
      <c r="EC236" s="157"/>
      <c r="ED236" s="157"/>
      <c r="EE236" s="157"/>
      <c r="EF236" s="157"/>
      <c r="EG236" s="157"/>
      <c r="EH236" s="157"/>
      <c r="EI236" s="157"/>
      <c r="EJ236" s="157"/>
      <c r="EK236" s="157"/>
      <c r="EL236" s="157"/>
      <c r="EM236" s="157"/>
      <c r="EN236" s="157"/>
      <c r="EO236" s="157"/>
      <c r="EP236" s="157"/>
      <c r="EQ236" s="157"/>
      <c r="ER236" s="157"/>
      <c r="ES236" s="157"/>
      <c r="ET236" s="157"/>
      <c r="EU236" s="157"/>
      <c r="EV236" s="157"/>
      <c r="EW236" s="157"/>
      <c r="EX236" s="157"/>
      <c r="EY236" s="157"/>
      <c r="EZ236" s="157"/>
      <c r="FA236" s="157"/>
      <c r="FB236" s="157"/>
      <c r="FC236" s="157"/>
      <c r="FD236" s="157"/>
      <c r="FE236" s="157"/>
      <c r="FF236" s="157"/>
      <c r="FG236" s="157"/>
      <c r="FH236" s="157"/>
      <c r="FI236" s="157"/>
      <c r="FJ236" s="157"/>
      <c r="FK236" s="157"/>
      <c r="FL236" s="157"/>
      <c r="FM236" s="157"/>
      <c r="FN236" s="157"/>
      <c r="FO236" s="157"/>
      <c r="FP236" s="157"/>
      <c r="FQ236" s="157"/>
      <c r="FR236" s="157"/>
      <c r="FS236" s="157"/>
      <c r="FT236" s="157"/>
      <c r="FU236" s="157"/>
      <c r="FV236" s="157"/>
      <c r="FW236" s="157"/>
      <c r="FX236" s="157"/>
      <c r="FY236" s="157"/>
      <c r="FZ236" s="157"/>
      <c r="GA236" s="157"/>
      <c r="GB236" s="157"/>
      <c r="GC236" s="157"/>
      <c r="GD236" s="157"/>
      <c r="GE236" s="157"/>
      <c r="GF236" s="157"/>
      <c r="GG236" s="157"/>
      <c r="GH236" s="157"/>
      <c r="GI236" s="157"/>
      <c r="GJ236" s="157"/>
      <c r="GK236" s="157"/>
      <c r="GL236" s="157"/>
      <c r="GM236" s="157"/>
      <c r="GN236" s="157"/>
      <c r="GO236" s="157"/>
      <c r="GP236" s="157"/>
      <c r="GQ236" s="157"/>
      <c r="GR236" s="157"/>
      <c r="GS236" s="157"/>
      <c r="GT236" s="157"/>
      <c r="GU236" s="157"/>
      <c r="GV236" s="157"/>
      <c r="GW236" s="157"/>
      <c r="GX236" s="157"/>
      <c r="GY236" s="157"/>
      <c r="GZ236" s="157"/>
      <c r="HA236" s="157"/>
      <c r="HB236" s="157"/>
      <c r="HC236" s="157"/>
      <c r="HD236" s="157"/>
      <c r="HE236" s="157"/>
      <c r="HF236" s="157"/>
      <c r="HG236" s="157"/>
      <c r="HH236" s="157"/>
      <c r="HI236" s="157"/>
      <c r="HJ236" s="157"/>
      <c r="HK236" s="157"/>
      <c r="HL236" s="157"/>
      <c r="HM236" s="157"/>
      <c r="HN236" s="157"/>
      <c r="HO236" s="157"/>
      <c r="HP236" s="157"/>
      <c r="HQ236" s="157"/>
      <c r="HR236" s="157"/>
      <c r="HS236" s="157"/>
      <c r="HT236" s="157"/>
      <c r="HU236" s="157"/>
      <c r="HV236" s="157"/>
      <c r="HW236" s="157"/>
      <c r="HX236" s="157"/>
      <c r="HY236" s="157"/>
      <c r="HZ236" s="157"/>
      <c r="IA236" s="157"/>
      <c r="IB236" s="157"/>
      <c r="IC236" s="157"/>
      <c r="ID236" s="157"/>
      <c r="IE236" s="157"/>
      <c r="IF236" s="157"/>
      <c r="IG236" s="157"/>
      <c r="IH236" s="157"/>
      <c r="II236" s="157"/>
      <c r="IJ236" s="157"/>
      <c r="IK236" s="157"/>
      <c r="IL236" s="157"/>
      <c r="IM236" s="157"/>
      <c r="IN236" s="157"/>
      <c r="IO236" s="157"/>
      <c r="IP236" s="157"/>
      <c r="IQ236" s="157"/>
      <c r="IR236" s="157"/>
      <c r="IS236" s="157"/>
      <c r="IT236" s="157"/>
      <c r="IU236" s="157"/>
      <c r="IV236" s="157"/>
    </row>
    <row r="237" spans="1:256" s="78" customFormat="1" ht="29.25" customHeight="1" x14ac:dyDescent="0.25">
      <c r="A237" s="71" t="s">
        <v>889</v>
      </c>
      <c r="B237" s="72" t="s">
        <v>565</v>
      </c>
      <c r="C237" s="73">
        <v>5884303</v>
      </c>
      <c r="D237" s="73"/>
      <c r="E237" s="74">
        <f>C237+D237</f>
        <v>5884303</v>
      </c>
      <c r="F237" s="75"/>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7"/>
      <c r="AV237" s="75"/>
      <c r="AW237" s="76"/>
      <c r="AX237" s="76"/>
      <c r="AY237" s="76"/>
      <c r="AZ237" s="76"/>
      <c r="BA237" s="76"/>
      <c r="BB237" s="76"/>
      <c r="BC237" s="76"/>
      <c r="BD237" s="76"/>
      <c r="BE237" s="76"/>
      <c r="BF237" s="76"/>
      <c r="BG237" s="76"/>
      <c r="BH237" s="76"/>
      <c r="BI237" s="76"/>
      <c r="BJ237" s="76"/>
      <c r="BK237" s="76"/>
      <c r="BL237" s="76"/>
      <c r="BM237" s="76"/>
      <c r="BN237" s="76"/>
      <c r="BO237" s="76"/>
      <c r="BP237" s="76"/>
      <c r="BQ237" s="76"/>
      <c r="BR237" s="76"/>
      <c r="BS237" s="76"/>
      <c r="BT237" s="76"/>
      <c r="BU237" s="76"/>
      <c r="BV237" s="76"/>
      <c r="BW237" s="76"/>
      <c r="BX237" s="76"/>
      <c r="BY237" s="76"/>
      <c r="BZ237" s="76"/>
      <c r="CA237" s="76"/>
      <c r="CB237" s="76"/>
      <c r="CC237" s="76"/>
      <c r="CD237" s="76"/>
      <c r="CE237" s="76"/>
      <c r="CF237" s="76"/>
      <c r="CG237" s="76"/>
      <c r="CH237" s="76"/>
      <c r="CI237" s="76"/>
      <c r="CJ237" s="76"/>
      <c r="CK237" s="76"/>
      <c r="CL237" s="76"/>
      <c r="CM237" s="76"/>
      <c r="CN237" s="76"/>
      <c r="CO237" s="76"/>
      <c r="CP237" s="76"/>
      <c r="CQ237" s="76"/>
      <c r="CR237" s="76"/>
      <c r="CS237" s="76"/>
      <c r="CT237" s="76"/>
      <c r="CU237" s="76"/>
      <c r="CV237" s="76"/>
      <c r="CW237" s="76"/>
      <c r="CX237" s="76"/>
      <c r="CY237" s="76"/>
      <c r="CZ237" s="76"/>
      <c r="DA237" s="76"/>
      <c r="DB237" s="76"/>
      <c r="DC237" s="76"/>
      <c r="DD237" s="76"/>
      <c r="DE237" s="76"/>
      <c r="DF237" s="76"/>
      <c r="DG237" s="76"/>
      <c r="DH237" s="76"/>
      <c r="DI237" s="76"/>
      <c r="DJ237" s="76"/>
      <c r="DK237" s="76"/>
      <c r="DL237" s="76"/>
      <c r="DM237" s="76"/>
      <c r="DN237" s="76"/>
      <c r="DO237" s="76"/>
      <c r="DP237" s="76"/>
      <c r="DQ237" s="76"/>
      <c r="DR237" s="76"/>
      <c r="DS237" s="76"/>
      <c r="DT237" s="76"/>
      <c r="DU237" s="76"/>
      <c r="DV237" s="76"/>
      <c r="DW237" s="76"/>
      <c r="DX237" s="76"/>
      <c r="DY237" s="76"/>
      <c r="DZ237" s="76"/>
      <c r="EA237" s="76"/>
      <c r="EB237" s="76"/>
      <c r="EC237" s="76"/>
      <c r="ED237" s="76"/>
      <c r="EE237" s="76"/>
      <c r="EF237" s="76"/>
      <c r="EG237" s="76"/>
      <c r="EH237" s="76"/>
      <c r="EI237" s="76"/>
      <c r="EJ237" s="76"/>
      <c r="EK237" s="76"/>
      <c r="EL237" s="76"/>
      <c r="EM237" s="76"/>
      <c r="EN237" s="76"/>
      <c r="EO237" s="76"/>
      <c r="EP237" s="76"/>
      <c r="EQ237" s="76"/>
      <c r="ER237" s="76"/>
      <c r="ES237" s="76"/>
      <c r="ET237" s="76"/>
      <c r="EU237" s="76"/>
      <c r="EV237" s="76"/>
      <c r="EW237" s="76"/>
      <c r="EX237" s="76"/>
      <c r="EY237" s="76"/>
      <c r="EZ237" s="76"/>
      <c r="FA237" s="76"/>
      <c r="FB237" s="76"/>
      <c r="FC237" s="76"/>
      <c r="FD237" s="76"/>
      <c r="FE237" s="76"/>
      <c r="FF237" s="76"/>
      <c r="FG237" s="76"/>
      <c r="FH237" s="76"/>
      <c r="FI237" s="76"/>
      <c r="FJ237" s="76"/>
      <c r="FK237" s="76"/>
      <c r="FL237" s="76"/>
      <c r="FM237" s="76"/>
      <c r="FN237" s="76"/>
      <c r="FO237" s="76"/>
      <c r="FP237" s="76"/>
      <c r="FQ237" s="76"/>
      <c r="FR237" s="76"/>
      <c r="FS237" s="76"/>
      <c r="FT237" s="76"/>
      <c r="FU237" s="76"/>
      <c r="FV237" s="76"/>
      <c r="FW237" s="76"/>
      <c r="FX237" s="76"/>
      <c r="FY237" s="76"/>
      <c r="FZ237" s="76"/>
      <c r="GA237" s="76"/>
      <c r="GB237" s="76"/>
      <c r="GC237" s="76"/>
      <c r="GD237" s="76"/>
      <c r="GE237" s="76"/>
      <c r="GF237" s="76"/>
      <c r="GG237" s="76"/>
      <c r="GH237" s="76"/>
      <c r="GI237" s="76"/>
      <c r="GJ237" s="76"/>
      <c r="GK237" s="76"/>
      <c r="GL237" s="76"/>
      <c r="GM237" s="76"/>
      <c r="GN237" s="76"/>
      <c r="GO237" s="76"/>
      <c r="GP237" s="76"/>
      <c r="GQ237" s="76"/>
      <c r="GR237" s="76"/>
      <c r="GS237" s="76"/>
      <c r="GT237" s="76"/>
      <c r="GU237" s="76"/>
      <c r="GV237" s="76"/>
      <c r="GW237" s="76"/>
      <c r="GX237" s="76"/>
      <c r="GY237" s="76"/>
      <c r="GZ237" s="76"/>
      <c r="HA237" s="76"/>
      <c r="HB237" s="76"/>
      <c r="HC237" s="76"/>
      <c r="HD237" s="76"/>
      <c r="HE237" s="76"/>
      <c r="HF237" s="76"/>
      <c r="HG237" s="76"/>
      <c r="HH237" s="76"/>
      <c r="HI237" s="76"/>
      <c r="HJ237" s="76"/>
      <c r="HK237" s="76"/>
      <c r="HL237" s="76"/>
      <c r="HM237" s="76"/>
      <c r="HN237" s="76"/>
      <c r="HO237" s="76"/>
      <c r="HP237" s="76"/>
      <c r="HQ237" s="76"/>
      <c r="HR237" s="76"/>
      <c r="HS237" s="76"/>
      <c r="HT237" s="76"/>
      <c r="HU237" s="76"/>
      <c r="HV237" s="76"/>
      <c r="HW237" s="76"/>
      <c r="HX237" s="76"/>
      <c r="HY237" s="76"/>
      <c r="HZ237" s="76"/>
      <c r="IA237" s="76"/>
      <c r="IB237" s="76"/>
      <c r="IC237" s="76"/>
      <c r="ID237" s="76"/>
      <c r="IE237" s="76"/>
      <c r="IF237" s="76"/>
      <c r="IG237" s="76"/>
      <c r="IH237" s="76"/>
      <c r="II237" s="76"/>
      <c r="IJ237" s="76"/>
      <c r="IK237" s="76"/>
      <c r="IL237" s="76"/>
      <c r="IM237" s="76"/>
      <c r="IN237" s="76"/>
      <c r="IO237" s="76"/>
      <c r="IP237" s="76"/>
      <c r="IQ237" s="76"/>
      <c r="IR237" s="76"/>
      <c r="IS237" s="76"/>
      <c r="IT237" s="76"/>
      <c r="IU237" s="76"/>
      <c r="IV237" s="76"/>
    </row>
    <row r="238" spans="1:256" s="159" customFormat="1" ht="36.75" customHeight="1" x14ac:dyDescent="0.25">
      <c r="A238" s="103">
        <v>7</v>
      </c>
      <c r="B238" s="140" t="s">
        <v>890</v>
      </c>
      <c r="C238" s="105">
        <v>0</v>
      </c>
      <c r="D238" s="105">
        <f>D239+D240+D242+D244+D246</f>
        <v>0</v>
      </c>
      <c r="E238" s="162">
        <f>+D238+C238</f>
        <v>0</v>
      </c>
      <c r="F238" s="156"/>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c r="AK238" s="157"/>
      <c r="AL238" s="157"/>
      <c r="AM238" s="157"/>
      <c r="AN238" s="157"/>
      <c r="AO238" s="157"/>
      <c r="AP238" s="157"/>
      <c r="AQ238" s="157"/>
      <c r="AR238" s="157"/>
      <c r="AS238" s="157"/>
      <c r="AT238" s="157"/>
      <c r="AU238" s="158"/>
      <c r="AV238" s="156"/>
      <c r="AW238" s="157"/>
      <c r="AX238" s="157"/>
      <c r="AY238" s="157"/>
      <c r="AZ238" s="157"/>
      <c r="BA238" s="157"/>
      <c r="BB238" s="157"/>
      <c r="BC238" s="157"/>
      <c r="BD238" s="157"/>
      <c r="BE238" s="157"/>
      <c r="BF238" s="157"/>
      <c r="BG238" s="157"/>
      <c r="BH238" s="157"/>
      <c r="BI238" s="157"/>
      <c r="BJ238" s="157"/>
      <c r="BK238" s="157"/>
      <c r="BL238" s="157"/>
      <c r="BM238" s="157"/>
      <c r="BN238" s="157"/>
      <c r="BO238" s="157"/>
      <c r="BP238" s="157"/>
      <c r="BQ238" s="157"/>
      <c r="BR238" s="157"/>
      <c r="BS238" s="157"/>
      <c r="BT238" s="157"/>
      <c r="BU238" s="157"/>
      <c r="BV238" s="157"/>
      <c r="BW238" s="157"/>
      <c r="BX238" s="157"/>
      <c r="BY238" s="157"/>
      <c r="BZ238" s="157"/>
      <c r="CA238" s="157"/>
      <c r="CB238" s="157"/>
      <c r="CC238" s="157"/>
      <c r="CD238" s="157"/>
      <c r="CE238" s="157"/>
      <c r="CF238" s="157"/>
      <c r="CG238" s="157"/>
      <c r="CH238" s="157"/>
      <c r="CI238" s="157"/>
      <c r="CJ238" s="157"/>
      <c r="CK238" s="157"/>
      <c r="CL238" s="157"/>
      <c r="CM238" s="157"/>
      <c r="CN238" s="157"/>
      <c r="CO238" s="157"/>
      <c r="CP238" s="157"/>
      <c r="CQ238" s="157"/>
      <c r="CR238" s="157"/>
      <c r="CS238" s="157"/>
      <c r="CT238" s="157"/>
      <c r="CU238" s="157"/>
      <c r="CV238" s="157"/>
      <c r="CW238" s="157"/>
      <c r="CX238" s="157"/>
      <c r="CY238" s="157"/>
      <c r="CZ238" s="157"/>
      <c r="DA238" s="157"/>
      <c r="DB238" s="157"/>
      <c r="DC238" s="157"/>
      <c r="DD238" s="157"/>
      <c r="DE238" s="157"/>
      <c r="DF238" s="157"/>
      <c r="DG238" s="157"/>
      <c r="DH238" s="157"/>
      <c r="DI238" s="157"/>
      <c r="DJ238" s="157"/>
      <c r="DK238" s="157"/>
      <c r="DL238" s="157"/>
      <c r="DM238" s="157"/>
      <c r="DN238" s="157"/>
      <c r="DO238" s="157"/>
      <c r="DP238" s="157"/>
      <c r="DQ238" s="157"/>
      <c r="DR238" s="157"/>
      <c r="DS238" s="157"/>
      <c r="DT238" s="157"/>
      <c r="DU238" s="157"/>
      <c r="DV238" s="157"/>
      <c r="DW238" s="157"/>
      <c r="DX238" s="157"/>
      <c r="DY238" s="157"/>
      <c r="DZ238" s="157"/>
      <c r="EA238" s="157"/>
      <c r="EB238" s="157"/>
      <c r="EC238" s="157"/>
      <c r="ED238" s="157"/>
      <c r="EE238" s="157"/>
      <c r="EF238" s="157"/>
      <c r="EG238" s="157"/>
      <c r="EH238" s="157"/>
      <c r="EI238" s="157"/>
      <c r="EJ238" s="157"/>
      <c r="EK238" s="157"/>
      <c r="EL238" s="157"/>
      <c r="EM238" s="157"/>
      <c r="EN238" s="157"/>
      <c r="EO238" s="157"/>
      <c r="EP238" s="157"/>
      <c r="EQ238" s="157"/>
      <c r="ER238" s="157"/>
      <c r="ES238" s="157"/>
      <c r="ET238" s="157"/>
      <c r="EU238" s="157"/>
      <c r="EV238" s="157"/>
      <c r="EW238" s="157"/>
      <c r="EX238" s="157"/>
      <c r="EY238" s="157"/>
      <c r="EZ238" s="157"/>
      <c r="FA238" s="157"/>
      <c r="FB238" s="157"/>
      <c r="FC238" s="157"/>
      <c r="FD238" s="157"/>
      <c r="FE238" s="157"/>
      <c r="FF238" s="157"/>
      <c r="FG238" s="157"/>
      <c r="FH238" s="157"/>
      <c r="FI238" s="157"/>
      <c r="FJ238" s="157"/>
      <c r="FK238" s="157"/>
      <c r="FL238" s="157"/>
      <c r="FM238" s="157"/>
      <c r="FN238" s="157"/>
      <c r="FO238" s="157"/>
      <c r="FP238" s="157"/>
      <c r="FQ238" s="157"/>
      <c r="FR238" s="157"/>
      <c r="FS238" s="157"/>
      <c r="FT238" s="157"/>
      <c r="FU238" s="157"/>
      <c r="FV238" s="157"/>
      <c r="FW238" s="157"/>
      <c r="FX238" s="157"/>
      <c r="FY238" s="157"/>
      <c r="FZ238" s="157"/>
      <c r="GA238" s="157"/>
      <c r="GB238" s="157"/>
      <c r="GC238" s="157"/>
      <c r="GD238" s="157"/>
      <c r="GE238" s="157"/>
      <c r="GF238" s="157"/>
      <c r="GG238" s="157"/>
      <c r="GH238" s="157"/>
      <c r="GI238" s="157"/>
      <c r="GJ238" s="157"/>
      <c r="GK238" s="157"/>
      <c r="GL238" s="157"/>
      <c r="GM238" s="157"/>
      <c r="GN238" s="157"/>
      <c r="GO238" s="157"/>
      <c r="GP238" s="157"/>
      <c r="GQ238" s="157"/>
      <c r="GR238" s="157"/>
      <c r="GS238" s="157"/>
      <c r="GT238" s="157"/>
      <c r="GU238" s="157"/>
      <c r="GV238" s="157"/>
      <c r="GW238" s="157"/>
      <c r="GX238" s="157"/>
      <c r="GY238" s="157"/>
      <c r="GZ238" s="157"/>
      <c r="HA238" s="157"/>
      <c r="HB238" s="157"/>
      <c r="HC238" s="157"/>
      <c r="HD238" s="157"/>
      <c r="HE238" s="157"/>
      <c r="HF238" s="157"/>
      <c r="HG238" s="157"/>
      <c r="HH238" s="157"/>
      <c r="HI238" s="157"/>
      <c r="HJ238" s="157"/>
      <c r="HK238" s="157"/>
      <c r="HL238" s="157"/>
      <c r="HM238" s="157"/>
      <c r="HN238" s="157"/>
      <c r="HO238" s="157"/>
      <c r="HP238" s="157"/>
      <c r="HQ238" s="157"/>
      <c r="HR238" s="157"/>
      <c r="HS238" s="157"/>
      <c r="HT238" s="157"/>
      <c r="HU238" s="157"/>
      <c r="HV238" s="157"/>
      <c r="HW238" s="157"/>
      <c r="HX238" s="157"/>
      <c r="HY238" s="157"/>
      <c r="HZ238" s="157"/>
      <c r="IA238" s="157"/>
      <c r="IB238" s="157"/>
      <c r="IC238" s="157"/>
      <c r="ID238" s="157"/>
      <c r="IE238" s="157"/>
      <c r="IF238" s="157"/>
      <c r="IG238" s="157"/>
      <c r="IH238" s="157"/>
      <c r="II238" s="157"/>
      <c r="IJ238" s="157"/>
      <c r="IK238" s="157"/>
      <c r="IL238" s="157"/>
      <c r="IM238" s="157"/>
      <c r="IN238" s="157"/>
      <c r="IO238" s="157"/>
      <c r="IP238" s="157"/>
      <c r="IQ238" s="157"/>
      <c r="IR238" s="157"/>
      <c r="IS238" s="157"/>
      <c r="IT238" s="157"/>
      <c r="IU238" s="157"/>
      <c r="IV238" s="157"/>
    </row>
    <row r="239" spans="1:256" s="78" customFormat="1" ht="25.5" customHeight="1" x14ac:dyDescent="0.25">
      <c r="A239" s="60">
        <v>7.1</v>
      </c>
      <c r="B239" s="111" t="s">
        <v>891</v>
      </c>
      <c r="C239" s="147">
        <v>0</v>
      </c>
      <c r="D239" s="147">
        <v>0</v>
      </c>
      <c r="E239" s="63">
        <f>+D239+C239</f>
        <v>0</v>
      </c>
      <c r="F239" s="75"/>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7"/>
      <c r="AV239" s="75"/>
      <c r="AW239" s="76"/>
      <c r="AX239" s="76"/>
      <c r="AY239" s="76"/>
      <c r="AZ239" s="76"/>
      <c r="BA239" s="76"/>
      <c r="BB239" s="76"/>
      <c r="BC239" s="76"/>
      <c r="BD239" s="76"/>
      <c r="BE239" s="76"/>
      <c r="BF239" s="76"/>
      <c r="BG239" s="76"/>
      <c r="BH239" s="76"/>
      <c r="BI239" s="76"/>
      <c r="BJ239" s="76"/>
      <c r="BK239" s="76"/>
      <c r="BL239" s="76"/>
      <c r="BM239" s="76"/>
      <c r="BN239" s="76"/>
      <c r="BO239" s="76"/>
      <c r="BP239" s="76"/>
      <c r="BQ239" s="76"/>
      <c r="BR239" s="76"/>
      <c r="BS239" s="76"/>
      <c r="BT239" s="76"/>
      <c r="BU239" s="76"/>
      <c r="BV239" s="76"/>
      <c r="BW239" s="76"/>
      <c r="BX239" s="76"/>
      <c r="BY239" s="76"/>
      <c r="BZ239" s="76"/>
      <c r="CA239" s="76"/>
      <c r="CB239" s="76"/>
      <c r="CC239" s="76"/>
      <c r="CD239" s="76"/>
      <c r="CE239" s="76"/>
      <c r="CF239" s="76"/>
      <c r="CG239" s="76"/>
      <c r="CH239" s="76"/>
      <c r="CI239" s="76"/>
      <c r="CJ239" s="76"/>
      <c r="CK239" s="76"/>
      <c r="CL239" s="76"/>
      <c r="CM239" s="76"/>
      <c r="CN239" s="76"/>
      <c r="CO239" s="76"/>
      <c r="CP239" s="76"/>
      <c r="CQ239" s="76"/>
      <c r="CR239" s="76"/>
      <c r="CS239" s="76"/>
      <c r="CT239" s="76"/>
      <c r="CU239" s="76"/>
      <c r="CV239" s="76"/>
      <c r="CW239" s="76"/>
      <c r="CX239" s="76"/>
      <c r="CY239" s="76"/>
      <c r="CZ239" s="76"/>
      <c r="DA239" s="76"/>
      <c r="DB239" s="76"/>
      <c r="DC239" s="76"/>
      <c r="DD239" s="76"/>
      <c r="DE239" s="76"/>
      <c r="DF239" s="76"/>
      <c r="DG239" s="76"/>
      <c r="DH239" s="76"/>
      <c r="DI239" s="76"/>
      <c r="DJ239" s="76"/>
      <c r="DK239" s="76"/>
      <c r="DL239" s="76"/>
      <c r="DM239" s="76"/>
      <c r="DN239" s="76"/>
      <c r="DO239" s="76"/>
      <c r="DP239" s="76"/>
      <c r="DQ239" s="76"/>
      <c r="DR239" s="76"/>
      <c r="DS239" s="76"/>
      <c r="DT239" s="76"/>
      <c r="DU239" s="76"/>
      <c r="DV239" s="76"/>
      <c r="DW239" s="76"/>
      <c r="DX239" s="76"/>
      <c r="DY239" s="76"/>
      <c r="DZ239" s="76"/>
      <c r="EA239" s="76"/>
      <c r="EB239" s="76"/>
      <c r="EC239" s="76"/>
      <c r="ED239" s="76"/>
      <c r="EE239" s="76"/>
      <c r="EF239" s="76"/>
      <c r="EG239" s="76"/>
      <c r="EH239" s="76"/>
      <c r="EI239" s="76"/>
      <c r="EJ239" s="76"/>
      <c r="EK239" s="76"/>
      <c r="EL239" s="76"/>
      <c r="EM239" s="76"/>
      <c r="EN239" s="76"/>
      <c r="EO239" s="76"/>
      <c r="EP239" s="76"/>
      <c r="EQ239" s="76"/>
      <c r="ER239" s="76"/>
      <c r="ES239" s="76"/>
      <c r="ET239" s="76"/>
      <c r="EU239" s="76"/>
      <c r="EV239" s="76"/>
      <c r="EW239" s="76"/>
      <c r="EX239" s="76"/>
      <c r="EY239" s="76"/>
      <c r="EZ239" s="76"/>
      <c r="FA239" s="76"/>
      <c r="FB239" s="76"/>
      <c r="FC239" s="76"/>
      <c r="FD239" s="76"/>
      <c r="FE239" s="76"/>
      <c r="FF239" s="76"/>
      <c r="FG239" s="76"/>
      <c r="FH239" s="76"/>
      <c r="FI239" s="76"/>
      <c r="FJ239" s="76"/>
      <c r="FK239" s="76"/>
      <c r="FL239" s="76"/>
      <c r="FM239" s="76"/>
      <c r="FN239" s="76"/>
      <c r="FO239" s="76"/>
      <c r="FP239" s="76"/>
      <c r="FQ239" s="76"/>
      <c r="FR239" s="76"/>
      <c r="FS239" s="76"/>
      <c r="FT239" s="76"/>
      <c r="FU239" s="76"/>
      <c r="FV239" s="76"/>
      <c r="FW239" s="76"/>
      <c r="FX239" s="76"/>
      <c r="FY239" s="76"/>
      <c r="FZ239" s="76"/>
      <c r="GA239" s="76"/>
      <c r="GB239" s="76"/>
      <c r="GC239" s="76"/>
      <c r="GD239" s="76"/>
      <c r="GE239" s="76"/>
      <c r="GF239" s="76"/>
      <c r="GG239" s="76"/>
      <c r="GH239" s="76"/>
      <c r="GI239" s="76"/>
      <c r="GJ239" s="76"/>
      <c r="GK239" s="76"/>
      <c r="GL239" s="76"/>
      <c r="GM239" s="76"/>
      <c r="GN239" s="76"/>
      <c r="GO239" s="76"/>
      <c r="GP239" s="76"/>
      <c r="GQ239" s="76"/>
      <c r="GR239" s="76"/>
      <c r="GS239" s="76"/>
      <c r="GT239" s="76"/>
      <c r="GU239" s="76"/>
      <c r="GV239" s="76"/>
      <c r="GW239" s="76"/>
      <c r="GX239" s="76"/>
      <c r="GY239" s="76"/>
      <c r="GZ239" s="76"/>
      <c r="HA239" s="76"/>
      <c r="HB239" s="76"/>
      <c r="HC239" s="76"/>
      <c r="HD239" s="76"/>
      <c r="HE239" s="76"/>
      <c r="HF239" s="76"/>
      <c r="HG239" s="76"/>
      <c r="HH239" s="76"/>
      <c r="HI239" s="76"/>
      <c r="HJ239" s="76"/>
      <c r="HK239" s="76"/>
      <c r="HL239" s="76"/>
      <c r="HM239" s="76"/>
      <c r="HN239" s="76"/>
      <c r="HO239" s="76"/>
      <c r="HP239" s="76"/>
      <c r="HQ239" s="76"/>
      <c r="HR239" s="76"/>
      <c r="HS239" s="76"/>
      <c r="HT239" s="76"/>
      <c r="HU239" s="76"/>
      <c r="HV239" s="76"/>
      <c r="HW239" s="76"/>
      <c r="HX239" s="76"/>
      <c r="HY239" s="76"/>
      <c r="HZ239" s="76"/>
      <c r="IA239" s="76"/>
      <c r="IB239" s="76"/>
      <c r="IC239" s="76"/>
      <c r="ID239" s="76"/>
      <c r="IE239" s="76"/>
      <c r="IF239" s="76"/>
      <c r="IG239" s="76"/>
      <c r="IH239" s="76"/>
      <c r="II239" s="76"/>
      <c r="IJ239" s="76"/>
      <c r="IK239" s="76"/>
      <c r="IL239" s="76"/>
      <c r="IM239" s="76"/>
      <c r="IN239" s="76"/>
      <c r="IO239" s="76"/>
      <c r="IP239" s="76"/>
      <c r="IQ239" s="76"/>
      <c r="IR239" s="76"/>
      <c r="IS239" s="76"/>
      <c r="IT239" s="76"/>
      <c r="IU239" s="76"/>
      <c r="IV239" s="76"/>
    </row>
    <row r="240" spans="1:256" s="166" customFormat="1" ht="33.75" customHeight="1" x14ac:dyDescent="0.25">
      <c r="A240" s="60">
        <v>7.2</v>
      </c>
      <c r="B240" s="111" t="s">
        <v>892</v>
      </c>
      <c r="C240" s="147">
        <v>0</v>
      </c>
      <c r="D240" s="147">
        <f>D241</f>
        <v>0</v>
      </c>
      <c r="E240" s="63">
        <f>+D240+C240</f>
        <v>0</v>
      </c>
      <c r="F240" s="163"/>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c r="AM240" s="164"/>
      <c r="AN240" s="164"/>
      <c r="AO240" s="164"/>
      <c r="AP240" s="164"/>
      <c r="AQ240" s="164"/>
      <c r="AR240" s="164"/>
      <c r="AS240" s="164"/>
      <c r="AT240" s="164"/>
      <c r="AU240" s="165"/>
      <c r="AV240" s="163"/>
      <c r="AW240" s="164"/>
      <c r="AX240" s="164"/>
      <c r="AY240" s="164"/>
      <c r="AZ240" s="164"/>
      <c r="BA240" s="164"/>
      <c r="BB240" s="164"/>
      <c r="BC240" s="164"/>
      <c r="BD240" s="164"/>
      <c r="BE240" s="164"/>
      <c r="BF240" s="164"/>
      <c r="BG240" s="164"/>
      <c r="BH240" s="164"/>
      <c r="BI240" s="164"/>
      <c r="BJ240" s="164"/>
      <c r="BK240" s="164"/>
      <c r="BL240" s="164"/>
      <c r="BM240" s="164"/>
      <c r="BN240" s="164"/>
      <c r="BO240" s="164"/>
      <c r="BP240" s="164"/>
      <c r="BQ240" s="164"/>
      <c r="BR240" s="164"/>
      <c r="BS240" s="164"/>
      <c r="BT240" s="164"/>
      <c r="BU240" s="164"/>
      <c r="BV240" s="164"/>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c r="DH240" s="164"/>
      <c r="DI240" s="164"/>
      <c r="DJ240" s="164"/>
      <c r="DK240" s="164"/>
      <c r="DL240" s="164"/>
      <c r="DM240" s="164"/>
      <c r="DN240" s="164"/>
      <c r="DO240" s="164"/>
      <c r="DP240" s="164"/>
      <c r="DQ240" s="164"/>
      <c r="DR240" s="164"/>
      <c r="DS240" s="164"/>
      <c r="DT240" s="164"/>
      <c r="DU240" s="164"/>
      <c r="DV240" s="164"/>
      <c r="DW240" s="164"/>
      <c r="DX240" s="164"/>
      <c r="DY240" s="164"/>
      <c r="DZ240" s="164"/>
      <c r="EA240" s="164"/>
      <c r="EB240" s="164"/>
      <c r="EC240" s="164"/>
      <c r="ED240" s="164"/>
      <c r="EE240" s="164"/>
      <c r="EF240" s="164"/>
      <c r="EG240" s="164"/>
      <c r="EH240" s="164"/>
      <c r="EI240" s="164"/>
      <c r="EJ240" s="164"/>
      <c r="EK240" s="164"/>
      <c r="EL240" s="164"/>
      <c r="EM240" s="164"/>
      <c r="EN240" s="164"/>
      <c r="EO240" s="164"/>
      <c r="EP240" s="164"/>
      <c r="EQ240" s="164"/>
      <c r="ER240" s="164"/>
      <c r="ES240" s="164"/>
      <c r="ET240" s="164"/>
      <c r="EU240" s="164"/>
      <c r="EV240" s="164"/>
      <c r="EW240" s="164"/>
      <c r="EX240" s="164"/>
      <c r="EY240" s="164"/>
      <c r="EZ240" s="164"/>
      <c r="FA240" s="164"/>
      <c r="FB240" s="164"/>
      <c r="FC240" s="164"/>
      <c r="FD240" s="164"/>
      <c r="FE240" s="164"/>
      <c r="FF240" s="164"/>
      <c r="FG240" s="164"/>
      <c r="FH240" s="164"/>
      <c r="FI240" s="164"/>
      <c r="FJ240" s="164"/>
      <c r="FK240" s="164"/>
      <c r="FL240" s="164"/>
      <c r="FM240" s="164"/>
      <c r="FN240" s="164"/>
      <c r="FO240" s="164"/>
      <c r="FP240" s="164"/>
      <c r="FQ240" s="164"/>
      <c r="FR240" s="164"/>
      <c r="FS240" s="164"/>
      <c r="FT240" s="164"/>
      <c r="FU240" s="164"/>
      <c r="FV240" s="164"/>
      <c r="FW240" s="164"/>
      <c r="FX240" s="164"/>
      <c r="FY240" s="164"/>
      <c r="FZ240" s="164"/>
      <c r="GA240" s="164"/>
      <c r="GB240" s="164"/>
      <c r="GC240" s="164"/>
      <c r="GD240" s="164"/>
      <c r="GE240" s="164"/>
      <c r="GF240" s="164"/>
      <c r="GG240" s="164"/>
      <c r="GH240" s="164"/>
      <c r="GI240" s="164"/>
      <c r="GJ240" s="164"/>
      <c r="GK240" s="164"/>
      <c r="GL240" s="164"/>
      <c r="GM240" s="164"/>
      <c r="GN240" s="164"/>
      <c r="GO240" s="164"/>
      <c r="GP240" s="164"/>
      <c r="GQ240" s="164"/>
      <c r="GR240" s="164"/>
      <c r="GS240" s="164"/>
      <c r="GT240" s="164"/>
      <c r="GU240" s="164"/>
      <c r="GV240" s="164"/>
      <c r="GW240" s="164"/>
      <c r="GX240" s="164"/>
      <c r="GY240" s="164"/>
      <c r="GZ240" s="164"/>
      <c r="HA240" s="164"/>
      <c r="HB240" s="164"/>
      <c r="HC240" s="164"/>
      <c r="HD240" s="164"/>
      <c r="HE240" s="164"/>
      <c r="HF240" s="164"/>
      <c r="HG240" s="164"/>
      <c r="HH240" s="164"/>
      <c r="HI240" s="164"/>
      <c r="HJ240" s="164"/>
      <c r="HK240" s="164"/>
      <c r="HL240" s="164"/>
      <c r="HM240" s="164"/>
      <c r="HN240" s="164"/>
      <c r="HO240" s="164"/>
      <c r="HP240" s="164"/>
      <c r="HQ240" s="164"/>
      <c r="HR240" s="164"/>
      <c r="HS240" s="164"/>
      <c r="HT240" s="164"/>
      <c r="HU240" s="164"/>
      <c r="HV240" s="164"/>
      <c r="HW240" s="164"/>
      <c r="HX240" s="164"/>
      <c r="HY240" s="164"/>
      <c r="HZ240" s="164"/>
      <c r="IA240" s="164"/>
      <c r="IB240" s="164"/>
      <c r="IC240" s="164"/>
      <c r="ID240" s="164"/>
      <c r="IE240" s="164"/>
      <c r="IF240" s="164"/>
      <c r="IG240" s="164"/>
      <c r="IH240" s="164"/>
      <c r="II240" s="164"/>
      <c r="IJ240" s="164"/>
      <c r="IK240" s="164"/>
      <c r="IL240" s="164"/>
      <c r="IM240" s="164"/>
      <c r="IN240" s="164"/>
      <c r="IO240" s="164"/>
      <c r="IP240" s="164"/>
      <c r="IQ240" s="164"/>
      <c r="IR240" s="164"/>
      <c r="IS240" s="164"/>
      <c r="IT240" s="164"/>
      <c r="IU240" s="164"/>
      <c r="IV240" s="164"/>
    </row>
    <row r="241" spans="1:256" s="78" customFormat="1" ht="25.5" customHeight="1" x14ac:dyDescent="0.25">
      <c r="A241" s="71" t="s">
        <v>893</v>
      </c>
      <c r="B241" s="72" t="s">
        <v>894</v>
      </c>
      <c r="C241" s="109">
        <v>0</v>
      </c>
      <c r="D241" s="109"/>
      <c r="E241" s="74">
        <f>C241+D241</f>
        <v>0</v>
      </c>
      <c r="F241" s="75"/>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7"/>
      <c r="AV241" s="75"/>
      <c r="AW241" s="76"/>
      <c r="AX241" s="76"/>
      <c r="AY241" s="76"/>
      <c r="AZ241" s="76"/>
      <c r="BA241" s="76"/>
      <c r="BB241" s="76"/>
      <c r="BC241" s="76"/>
      <c r="BD241" s="76"/>
      <c r="BE241" s="76"/>
      <c r="BF241" s="76"/>
      <c r="BG241" s="76"/>
      <c r="BH241" s="76"/>
      <c r="BI241" s="76"/>
      <c r="BJ241" s="76"/>
      <c r="BK241" s="76"/>
      <c r="BL241" s="76"/>
      <c r="BM241" s="76"/>
      <c r="BN241" s="76"/>
      <c r="BO241" s="76"/>
      <c r="BP241" s="76"/>
      <c r="BQ241" s="76"/>
      <c r="BR241" s="76"/>
      <c r="BS241" s="76"/>
      <c r="BT241" s="76"/>
      <c r="BU241" s="76"/>
      <c r="BV241" s="76"/>
      <c r="BW241" s="76"/>
      <c r="BX241" s="76"/>
      <c r="BY241" s="76"/>
      <c r="BZ241" s="76"/>
      <c r="CA241" s="76"/>
      <c r="CB241" s="76"/>
      <c r="CC241" s="76"/>
      <c r="CD241" s="76"/>
      <c r="CE241" s="76"/>
      <c r="CF241" s="76"/>
      <c r="CG241" s="76"/>
      <c r="CH241" s="76"/>
      <c r="CI241" s="76"/>
      <c r="CJ241" s="76"/>
      <c r="CK241" s="76"/>
      <c r="CL241" s="76"/>
      <c r="CM241" s="76"/>
      <c r="CN241" s="76"/>
      <c r="CO241" s="76"/>
      <c r="CP241" s="76"/>
      <c r="CQ241" s="76"/>
      <c r="CR241" s="76"/>
      <c r="CS241" s="76"/>
      <c r="CT241" s="76"/>
      <c r="CU241" s="76"/>
      <c r="CV241" s="76"/>
      <c r="CW241" s="76"/>
      <c r="CX241" s="76"/>
      <c r="CY241" s="76"/>
      <c r="CZ241" s="76"/>
      <c r="DA241" s="76"/>
      <c r="DB241" s="76"/>
      <c r="DC241" s="76"/>
      <c r="DD241" s="76"/>
      <c r="DE241" s="76"/>
      <c r="DF241" s="76"/>
      <c r="DG241" s="76"/>
      <c r="DH241" s="76"/>
      <c r="DI241" s="76"/>
      <c r="DJ241" s="76"/>
      <c r="DK241" s="76"/>
      <c r="DL241" s="76"/>
      <c r="DM241" s="76"/>
      <c r="DN241" s="76"/>
      <c r="DO241" s="76"/>
      <c r="DP241" s="76"/>
      <c r="DQ241" s="76"/>
      <c r="DR241" s="76"/>
      <c r="DS241" s="76"/>
      <c r="DT241" s="76"/>
      <c r="DU241" s="76"/>
      <c r="DV241" s="76"/>
      <c r="DW241" s="76"/>
      <c r="DX241" s="76"/>
      <c r="DY241" s="76"/>
      <c r="DZ241" s="76"/>
      <c r="EA241" s="76"/>
      <c r="EB241" s="76"/>
      <c r="EC241" s="76"/>
      <c r="ED241" s="76"/>
      <c r="EE241" s="76"/>
      <c r="EF241" s="76"/>
      <c r="EG241" s="76"/>
      <c r="EH241" s="76"/>
      <c r="EI241" s="76"/>
      <c r="EJ241" s="76"/>
      <c r="EK241" s="76"/>
      <c r="EL241" s="76"/>
      <c r="EM241" s="76"/>
      <c r="EN241" s="76"/>
      <c r="EO241" s="76"/>
      <c r="EP241" s="76"/>
      <c r="EQ241" s="76"/>
      <c r="ER241" s="76"/>
      <c r="ES241" s="76"/>
      <c r="ET241" s="76"/>
      <c r="EU241" s="76"/>
      <c r="EV241" s="76"/>
      <c r="EW241" s="76"/>
      <c r="EX241" s="76"/>
      <c r="EY241" s="76"/>
      <c r="EZ241" s="76"/>
      <c r="FA241" s="76"/>
      <c r="FB241" s="76"/>
      <c r="FC241" s="76"/>
      <c r="FD241" s="76"/>
      <c r="FE241" s="76"/>
      <c r="FF241" s="76"/>
      <c r="FG241" s="76"/>
      <c r="FH241" s="76"/>
      <c r="FI241" s="76"/>
      <c r="FJ241" s="76"/>
      <c r="FK241" s="76"/>
      <c r="FL241" s="76"/>
      <c r="FM241" s="76"/>
      <c r="FN241" s="76"/>
      <c r="FO241" s="76"/>
      <c r="FP241" s="76"/>
      <c r="FQ241" s="76"/>
      <c r="FR241" s="76"/>
      <c r="FS241" s="76"/>
      <c r="FT241" s="76"/>
      <c r="FU241" s="76"/>
      <c r="FV241" s="76"/>
      <c r="FW241" s="76"/>
      <c r="FX241" s="76"/>
      <c r="FY241" s="76"/>
      <c r="FZ241" s="76"/>
      <c r="GA241" s="76"/>
      <c r="GB241" s="76"/>
      <c r="GC241" s="76"/>
      <c r="GD241" s="76"/>
      <c r="GE241" s="76"/>
      <c r="GF241" s="76"/>
      <c r="GG241" s="76"/>
      <c r="GH241" s="76"/>
      <c r="GI241" s="76"/>
      <c r="GJ241" s="76"/>
      <c r="GK241" s="76"/>
      <c r="GL241" s="76"/>
      <c r="GM241" s="76"/>
      <c r="GN241" s="76"/>
      <c r="GO241" s="76"/>
      <c r="GP241" s="76"/>
      <c r="GQ241" s="76"/>
      <c r="GR241" s="76"/>
      <c r="GS241" s="76"/>
      <c r="GT241" s="76"/>
      <c r="GU241" s="76"/>
      <c r="GV241" s="76"/>
      <c r="GW241" s="76"/>
      <c r="GX241" s="76"/>
      <c r="GY241" s="76"/>
      <c r="GZ241" s="76"/>
      <c r="HA241" s="76"/>
      <c r="HB241" s="76"/>
      <c r="HC241" s="76"/>
      <c r="HD241" s="76"/>
      <c r="HE241" s="76"/>
      <c r="HF241" s="76"/>
      <c r="HG241" s="76"/>
      <c r="HH241" s="76"/>
      <c r="HI241" s="76"/>
      <c r="HJ241" s="76"/>
      <c r="HK241" s="76"/>
      <c r="HL241" s="76"/>
      <c r="HM241" s="76"/>
      <c r="HN241" s="76"/>
      <c r="HO241" s="76"/>
      <c r="HP241" s="76"/>
      <c r="HQ241" s="76"/>
      <c r="HR241" s="76"/>
      <c r="HS241" s="76"/>
      <c r="HT241" s="76"/>
      <c r="HU241" s="76"/>
      <c r="HV241" s="76"/>
      <c r="HW241" s="76"/>
      <c r="HX241" s="76"/>
      <c r="HY241" s="76"/>
      <c r="HZ241" s="76"/>
      <c r="IA241" s="76"/>
      <c r="IB241" s="76"/>
      <c r="IC241" s="76"/>
      <c r="ID241" s="76"/>
      <c r="IE241" s="76"/>
      <c r="IF241" s="76"/>
      <c r="IG241" s="76"/>
      <c r="IH241" s="76"/>
      <c r="II241" s="76"/>
      <c r="IJ241" s="76"/>
      <c r="IK241" s="76"/>
      <c r="IL241" s="76"/>
      <c r="IM241" s="76"/>
      <c r="IN241" s="76"/>
      <c r="IO241" s="76"/>
      <c r="IP241" s="76"/>
      <c r="IQ241" s="76"/>
      <c r="IR241" s="76"/>
      <c r="IS241" s="76"/>
      <c r="IT241" s="76"/>
      <c r="IU241" s="76"/>
      <c r="IV241" s="76"/>
    </row>
    <row r="242" spans="1:256" s="78" customFormat="1" ht="31.5" x14ac:dyDescent="0.25">
      <c r="A242" s="60">
        <v>7.3</v>
      </c>
      <c r="B242" s="111" t="s">
        <v>895</v>
      </c>
      <c r="C242" s="147">
        <v>0</v>
      </c>
      <c r="D242" s="147">
        <f>SUM(D243)</f>
        <v>0</v>
      </c>
      <c r="E242" s="144">
        <f>+D242+C242</f>
        <v>0</v>
      </c>
      <c r="F242" s="75"/>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7"/>
      <c r="AV242" s="75"/>
      <c r="AW242" s="76"/>
      <c r="AX242" s="76"/>
      <c r="AY242" s="76"/>
      <c r="AZ242" s="76"/>
      <c r="BA242" s="76"/>
      <c r="BB242" s="76"/>
      <c r="BC242" s="76"/>
      <c r="BD242" s="76"/>
      <c r="BE242" s="76"/>
      <c r="BF242" s="76"/>
      <c r="BG242" s="76"/>
      <c r="BH242" s="76"/>
      <c r="BI242" s="76"/>
      <c r="BJ242" s="76"/>
      <c r="BK242" s="76"/>
      <c r="BL242" s="76"/>
      <c r="BM242" s="76"/>
      <c r="BN242" s="76"/>
      <c r="BO242" s="76"/>
      <c r="BP242" s="76"/>
      <c r="BQ242" s="76"/>
      <c r="BR242" s="76"/>
      <c r="BS242" s="76"/>
      <c r="BT242" s="76"/>
      <c r="BU242" s="76"/>
      <c r="BV242" s="76"/>
      <c r="BW242" s="76"/>
      <c r="BX242" s="76"/>
      <c r="BY242" s="76"/>
      <c r="BZ242" s="76"/>
      <c r="CA242" s="76"/>
      <c r="CB242" s="76"/>
      <c r="CC242" s="76"/>
      <c r="CD242" s="76"/>
      <c r="CE242" s="76"/>
      <c r="CF242" s="76"/>
      <c r="CG242" s="76"/>
      <c r="CH242" s="76"/>
      <c r="CI242" s="76"/>
      <c r="CJ242" s="76"/>
      <c r="CK242" s="76"/>
      <c r="CL242" s="76"/>
      <c r="CM242" s="76"/>
      <c r="CN242" s="76"/>
      <c r="CO242" s="76"/>
      <c r="CP242" s="76"/>
      <c r="CQ242" s="76"/>
      <c r="CR242" s="76"/>
      <c r="CS242" s="76"/>
      <c r="CT242" s="76"/>
      <c r="CU242" s="76"/>
      <c r="CV242" s="76"/>
      <c r="CW242" s="76"/>
      <c r="CX242" s="76"/>
      <c r="CY242" s="76"/>
      <c r="CZ242" s="76"/>
      <c r="DA242" s="76"/>
      <c r="DB242" s="76"/>
      <c r="DC242" s="76"/>
      <c r="DD242" s="76"/>
      <c r="DE242" s="76"/>
      <c r="DF242" s="76"/>
      <c r="DG242" s="76"/>
      <c r="DH242" s="76"/>
      <c r="DI242" s="76"/>
      <c r="DJ242" s="76"/>
      <c r="DK242" s="76"/>
      <c r="DL242" s="76"/>
      <c r="DM242" s="76"/>
      <c r="DN242" s="76"/>
      <c r="DO242" s="76"/>
      <c r="DP242" s="76"/>
      <c r="DQ242" s="76"/>
      <c r="DR242" s="76"/>
      <c r="DS242" s="76"/>
      <c r="DT242" s="76"/>
      <c r="DU242" s="76"/>
      <c r="DV242" s="76"/>
      <c r="DW242" s="76"/>
      <c r="DX242" s="76"/>
      <c r="DY242" s="76"/>
      <c r="DZ242" s="76"/>
      <c r="EA242" s="76"/>
      <c r="EB242" s="76"/>
      <c r="EC242" s="76"/>
      <c r="ED242" s="76"/>
      <c r="EE242" s="76"/>
      <c r="EF242" s="76"/>
      <c r="EG242" s="76"/>
      <c r="EH242" s="76"/>
      <c r="EI242" s="76"/>
      <c r="EJ242" s="76"/>
      <c r="EK242" s="76"/>
      <c r="EL242" s="76"/>
      <c r="EM242" s="76"/>
      <c r="EN242" s="76"/>
      <c r="EO242" s="76"/>
      <c r="EP242" s="76"/>
      <c r="EQ242" s="76"/>
      <c r="ER242" s="76"/>
      <c r="ES242" s="76"/>
      <c r="ET242" s="76"/>
      <c r="EU242" s="76"/>
      <c r="EV242" s="76"/>
      <c r="EW242" s="76"/>
      <c r="EX242" s="76"/>
      <c r="EY242" s="76"/>
      <c r="EZ242" s="76"/>
      <c r="FA242" s="76"/>
      <c r="FB242" s="76"/>
      <c r="FC242" s="76"/>
      <c r="FD242" s="76"/>
      <c r="FE242" s="76"/>
      <c r="FF242" s="76"/>
      <c r="FG242" s="76"/>
      <c r="FH242" s="76"/>
      <c r="FI242" s="76"/>
      <c r="FJ242" s="76"/>
      <c r="FK242" s="76"/>
      <c r="FL242" s="76"/>
      <c r="FM242" s="76"/>
      <c r="FN242" s="76"/>
      <c r="FO242" s="76"/>
      <c r="FP242" s="76"/>
      <c r="FQ242" s="76"/>
      <c r="FR242" s="76"/>
      <c r="FS242" s="76"/>
      <c r="FT242" s="76"/>
      <c r="FU242" s="76"/>
      <c r="FV242" s="76"/>
      <c r="FW242" s="76"/>
      <c r="FX242" s="76"/>
      <c r="FY242" s="76"/>
      <c r="FZ242" s="76"/>
      <c r="GA242" s="76"/>
      <c r="GB242" s="76"/>
      <c r="GC242" s="76"/>
      <c r="GD242" s="76"/>
      <c r="GE242" s="76"/>
      <c r="GF242" s="76"/>
      <c r="GG242" s="76"/>
      <c r="GH242" s="76"/>
      <c r="GI242" s="76"/>
      <c r="GJ242" s="76"/>
      <c r="GK242" s="76"/>
      <c r="GL242" s="76"/>
      <c r="GM242" s="76"/>
      <c r="GN242" s="76"/>
      <c r="GO242" s="76"/>
      <c r="GP242" s="76"/>
      <c r="GQ242" s="76"/>
      <c r="GR242" s="76"/>
      <c r="GS242" s="76"/>
      <c r="GT242" s="76"/>
      <c r="GU242" s="76"/>
      <c r="GV242" s="76"/>
      <c r="GW242" s="76"/>
      <c r="GX242" s="76"/>
      <c r="GY242" s="76"/>
      <c r="GZ242" s="76"/>
      <c r="HA242" s="76"/>
      <c r="HB242" s="76"/>
      <c r="HC242" s="76"/>
      <c r="HD242" s="76"/>
      <c r="HE242" s="76"/>
      <c r="HF242" s="76"/>
      <c r="HG242" s="76"/>
      <c r="HH242" s="76"/>
      <c r="HI242" s="76"/>
      <c r="HJ242" s="76"/>
      <c r="HK242" s="76"/>
      <c r="HL242" s="76"/>
      <c r="HM242" s="76"/>
      <c r="HN242" s="76"/>
      <c r="HO242" s="76"/>
      <c r="HP242" s="76"/>
      <c r="HQ242" s="76"/>
      <c r="HR242" s="76"/>
      <c r="HS242" s="76"/>
      <c r="HT242" s="76"/>
      <c r="HU242" s="76"/>
      <c r="HV242" s="76"/>
      <c r="HW242" s="76"/>
      <c r="HX242" s="76"/>
      <c r="HY242" s="76"/>
      <c r="HZ242" s="76"/>
      <c r="IA242" s="76"/>
      <c r="IB242" s="76"/>
      <c r="IC242" s="76"/>
      <c r="ID242" s="76"/>
      <c r="IE242" s="76"/>
      <c r="IF242" s="76"/>
      <c r="IG242" s="76"/>
      <c r="IH242" s="76"/>
      <c r="II242" s="76"/>
      <c r="IJ242" s="76"/>
      <c r="IK242" s="76"/>
      <c r="IL242" s="76"/>
      <c r="IM242" s="76"/>
      <c r="IN242" s="76"/>
      <c r="IO242" s="76"/>
      <c r="IP242" s="76"/>
      <c r="IQ242" s="76"/>
      <c r="IR242" s="76"/>
      <c r="IS242" s="76"/>
      <c r="IT242" s="76"/>
      <c r="IU242" s="76"/>
      <c r="IV242" s="76"/>
    </row>
    <row r="243" spans="1:256" s="78" customFormat="1" ht="39" customHeight="1" x14ac:dyDescent="0.25">
      <c r="A243" s="71" t="s">
        <v>896</v>
      </c>
      <c r="B243" s="72" t="s">
        <v>897</v>
      </c>
      <c r="C243" s="109">
        <v>0</v>
      </c>
      <c r="D243" s="109"/>
      <c r="E243" s="74">
        <f>C243+D243</f>
        <v>0</v>
      </c>
      <c r="F243" s="75"/>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7"/>
      <c r="AV243" s="75"/>
      <c r="AW243" s="76"/>
      <c r="AX243" s="76"/>
      <c r="AY243" s="76"/>
      <c r="AZ243" s="76"/>
      <c r="BA243" s="76"/>
      <c r="BB243" s="76"/>
      <c r="BC243" s="76"/>
      <c r="BD243" s="76"/>
      <c r="BE243" s="76"/>
      <c r="BF243" s="76"/>
      <c r="BG243" s="76"/>
      <c r="BH243" s="76"/>
      <c r="BI243" s="76"/>
      <c r="BJ243" s="76"/>
      <c r="BK243" s="76"/>
      <c r="BL243" s="76"/>
      <c r="BM243" s="76"/>
      <c r="BN243" s="76"/>
      <c r="BO243" s="76"/>
      <c r="BP243" s="76"/>
      <c r="BQ243" s="76"/>
      <c r="BR243" s="76"/>
      <c r="BS243" s="76"/>
      <c r="BT243" s="76"/>
      <c r="BU243" s="76"/>
      <c r="BV243" s="76"/>
      <c r="BW243" s="76"/>
      <c r="BX243" s="76"/>
      <c r="BY243" s="76"/>
      <c r="BZ243" s="76"/>
      <c r="CA243" s="76"/>
      <c r="CB243" s="76"/>
      <c r="CC243" s="76"/>
      <c r="CD243" s="76"/>
      <c r="CE243" s="76"/>
      <c r="CF243" s="76"/>
      <c r="CG243" s="76"/>
      <c r="CH243" s="76"/>
      <c r="CI243" s="76"/>
      <c r="CJ243" s="76"/>
      <c r="CK243" s="76"/>
      <c r="CL243" s="76"/>
      <c r="CM243" s="76"/>
      <c r="CN243" s="76"/>
      <c r="CO243" s="76"/>
      <c r="CP243" s="76"/>
      <c r="CQ243" s="76"/>
      <c r="CR243" s="76"/>
      <c r="CS243" s="76"/>
      <c r="CT243" s="76"/>
      <c r="CU243" s="76"/>
      <c r="CV243" s="76"/>
      <c r="CW243" s="76"/>
      <c r="CX243" s="76"/>
      <c r="CY243" s="76"/>
      <c r="CZ243" s="76"/>
      <c r="DA243" s="76"/>
      <c r="DB243" s="76"/>
      <c r="DC243" s="76"/>
      <c r="DD243" s="76"/>
      <c r="DE243" s="76"/>
      <c r="DF243" s="76"/>
      <c r="DG243" s="76"/>
      <c r="DH243" s="76"/>
      <c r="DI243" s="76"/>
      <c r="DJ243" s="76"/>
      <c r="DK243" s="76"/>
      <c r="DL243" s="76"/>
      <c r="DM243" s="76"/>
      <c r="DN243" s="76"/>
      <c r="DO243" s="76"/>
      <c r="DP243" s="76"/>
      <c r="DQ243" s="76"/>
      <c r="DR243" s="76"/>
      <c r="DS243" s="76"/>
      <c r="DT243" s="76"/>
      <c r="DU243" s="76"/>
      <c r="DV243" s="76"/>
      <c r="DW243" s="76"/>
      <c r="DX243" s="76"/>
      <c r="DY243" s="76"/>
      <c r="DZ243" s="76"/>
      <c r="EA243" s="76"/>
      <c r="EB243" s="76"/>
      <c r="EC243" s="76"/>
      <c r="ED243" s="76"/>
      <c r="EE243" s="76"/>
      <c r="EF243" s="76"/>
      <c r="EG243" s="76"/>
      <c r="EH243" s="76"/>
      <c r="EI243" s="76"/>
      <c r="EJ243" s="76"/>
      <c r="EK243" s="76"/>
      <c r="EL243" s="76"/>
      <c r="EM243" s="76"/>
      <c r="EN243" s="76"/>
      <c r="EO243" s="76"/>
      <c r="EP243" s="76"/>
      <c r="EQ243" s="76"/>
      <c r="ER243" s="76"/>
      <c r="ES243" s="76"/>
      <c r="ET243" s="76"/>
      <c r="EU243" s="76"/>
      <c r="EV243" s="76"/>
      <c r="EW243" s="76"/>
      <c r="EX243" s="76"/>
      <c r="EY243" s="76"/>
      <c r="EZ243" s="76"/>
      <c r="FA243" s="76"/>
      <c r="FB243" s="76"/>
      <c r="FC243" s="76"/>
      <c r="FD243" s="76"/>
      <c r="FE243" s="76"/>
      <c r="FF243" s="76"/>
      <c r="FG243" s="76"/>
      <c r="FH243" s="76"/>
      <c r="FI243" s="76"/>
      <c r="FJ243" s="76"/>
      <c r="FK243" s="76"/>
      <c r="FL243" s="76"/>
      <c r="FM243" s="76"/>
      <c r="FN243" s="76"/>
      <c r="FO243" s="76"/>
      <c r="FP243" s="76"/>
      <c r="FQ243" s="76"/>
      <c r="FR243" s="76"/>
      <c r="FS243" s="76"/>
      <c r="FT243" s="76"/>
      <c r="FU243" s="76"/>
      <c r="FV243" s="76"/>
      <c r="FW243" s="76"/>
      <c r="FX243" s="76"/>
      <c r="FY243" s="76"/>
      <c r="FZ243" s="76"/>
      <c r="GA243" s="76"/>
      <c r="GB243" s="76"/>
      <c r="GC243" s="76"/>
      <c r="GD243" s="76"/>
      <c r="GE243" s="76"/>
      <c r="GF243" s="76"/>
      <c r="GG243" s="76"/>
      <c r="GH243" s="76"/>
      <c r="GI243" s="76"/>
      <c r="GJ243" s="76"/>
      <c r="GK243" s="76"/>
      <c r="GL243" s="76"/>
      <c r="GM243" s="76"/>
      <c r="GN243" s="76"/>
      <c r="GO243" s="76"/>
      <c r="GP243" s="76"/>
      <c r="GQ243" s="76"/>
      <c r="GR243" s="76"/>
      <c r="GS243" s="76"/>
      <c r="GT243" s="76"/>
      <c r="GU243" s="76"/>
      <c r="GV243" s="76"/>
      <c r="GW243" s="76"/>
      <c r="GX243" s="76"/>
      <c r="GY243" s="76"/>
      <c r="GZ243" s="76"/>
      <c r="HA243" s="76"/>
      <c r="HB243" s="76"/>
      <c r="HC243" s="76"/>
      <c r="HD243" s="76"/>
      <c r="HE243" s="76"/>
      <c r="HF243" s="76"/>
      <c r="HG243" s="76"/>
      <c r="HH243" s="76"/>
      <c r="HI243" s="76"/>
      <c r="HJ243" s="76"/>
      <c r="HK243" s="76"/>
      <c r="HL243" s="76"/>
      <c r="HM243" s="76"/>
      <c r="HN243" s="76"/>
      <c r="HO243" s="76"/>
      <c r="HP243" s="76"/>
      <c r="HQ243" s="76"/>
      <c r="HR243" s="76"/>
      <c r="HS243" s="76"/>
      <c r="HT243" s="76"/>
      <c r="HU243" s="76"/>
      <c r="HV243" s="76"/>
      <c r="HW243" s="76"/>
      <c r="HX243" s="76"/>
      <c r="HY243" s="76"/>
      <c r="HZ243" s="76"/>
      <c r="IA243" s="76"/>
      <c r="IB243" s="76"/>
      <c r="IC243" s="76"/>
      <c r="ID243" s="76"/>
      <c r="IE243" s="76"/>
      <c r="IF243" s="76"/>
      <c r="IG243" s="76"/>
      <c r="IH243" s="76"/>
      <c r="II243" s="76"/>
      <c r="IJ243" s="76"/>
      <c r="IK243" s="76"/>
      <c r="IL243" s="76"/>
      <c r="IM243" s="76"/>
      <c r="IN243" s="76"/>
      <c r="IO243" s="76"/>
      <c r="IP243" s="76"/>
      <c r="IQ243" s="76"/>
      <c r="IR243" s="76"/>
      <c r="IS243" s="76"/>
      <c r="IT243" s="76"/>
      <c r="IU243" s="76"/>
      <c r="IV243" s="76"/>
    </row>
    <row r="244" spans="1:256" s="78" customFormat="1" ht="48.75" customHeight="1" x14ac:dyDescent="0.25">
      <c r="A244" s="60">
        <v>7.4</v>
      </c>
      <c r="B244" s="111" t="s">
        <v>898</v>
      </c>
      <c r="C244" s="147">
        <v>0</v>
      </c>
      <c r="D244" s="147">
        <f>D245</f>
        <v>0</v>
      </c>
      <c r="E244" s="144">
        <f>+D244+C244</f>
        <v>0</v>
      </c>
      <c r="F244" s="75"/>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7"/>
      <c r="AV244" s="75"/>
      <c r="AW244" s="76"/>
      <c r="AX244" s="76"/>
      <c r="AY244" s="76"/>
      <c r="AZ244" s="76"/>
      <c r="BA244" s="76"/>
      <c r="BB244" s="76"/>
      <c r="BC244" s="76"/>
      <c r="BD244" s="76"/>
      <c r="BE244" s="76"/>
      <c r="BF244" s="76"/>
      <c r="BG244" s="76"/>
      <c r="BH244" s="76"/>
      <c r="BI244" s="76"/>
      <c r="BJ244" s="76"/>
      <c r="BK244" s="76"/>
      <c r="BL244" s="76"/>
      <c r="BM244" s="76"/>
      <c r="BN244" s="76"/>
      <c r="BO244" s="76"/>
      <c r="BP244" s="76"/>
      <c r="BQ244" s="76"/>
      <c r="BR244" s="76"/>
      <c r="BS244" s="76"/>
      <c r="BT244" s="76"/>
      <c r="BU244" s="76"/>
      <c r="BV244" s="76"/>
      <c r="BW244" s="76"/>
      <c r="BX244" s="76"/>
      <c r="BY244" s="76"/>
      <c r="BZ244" s="76"/>
      <c r="CA244" s="76"/>
      <c r="CB244" s="76"/>
      <c r="CC244" s="76"/>
      <c r="CD244" s="76"/>
      <c r="CE244" s="76"/>
      <c r="CF244" s="76"/>
      <c r="CG244" s="76"/>
      <c r="CH244" s="76"/>
      <c r="CI244" s="76"/>
      <c r="CJ244" s="76"/>
      <c r="CK244" s="76"/>
      <c r="CL244" s="76"/>
      <c r="CM244" s="76"/>
      <c r="CN244" s="76"/>
      <c r="CO244" s="76"/>
      <c r="CP244" s="76"/>
      <c r="CQ244" s="76"/>
      <c r="CR244" s="76"/>
      <c r="CS244" s="76"/>
      <c r="CT244" s="76"/>
      <c r="CU244" s="76"/>
      <c r="CV244" s="76"/>
      <c r="CW244" s="76"/>
      <c r="CX244" s="76"/>
      <c r="CY244" s="76"/>
      <c r="CZ244" s="76"/>
      <c r="DA244" s="76"/>
      <c r="DB244" s="76"/>
      <c r="DC244" s="76"/>
      <c r="DD244" s="76"/>
      <c r="DE244" s="76"/>
      <c r="DF244" s="76"/>
      <c r="DG244" s="76"/>
      <c r="DH244" s="76"/>
      <c r="DI244" s="76"/>
      <c r="DJ244" s="76"/>
      <c r="DK244" s="76"/>
      <c r="DL244" s="76"/>
      <c r="DM244" s="76"/>
      <c r="DN244" s="76"/>
      <c r="DO244" s="76"/>
      <c r="DP244" s="76"/>
      <c r="DQ244" s="76"/>
      <c r="DR244" s="76"/>
      <c r="DS244" s="76"/>
      <c r="DT244" s="76"/>
      <c r="DU244" s="76"/>
      <c r="DV244" s="76"/>
      <c r="DW244" s="76"/>
      <c r="DX244" s="76"/>
      <c r="DY244" s="76"/>
      <c r="DZ244" s="76"/>
      <c r="EA244" s="76"/>
      <c r="EB244" s="76"/>
      <c r="EC244" s="76"/>
      <c r="ED244" s="76"/>
      <c r="EE244" s="76"/>
      <c r="EF244" s="76"/>
      <c r="EG244" s="76"/>
      <c r="EH244" s="76"/>
      <c r="EI244" s="76"/>
      <c r="EJ244" s="76"/>
      <c r="EK244" s="76"/>
      <c r="EL244" s="76"/>
      <c r="EM244" s="76"/>
      <c r="EN244" s="76"/>
      <c r="EO244" s="76"/>
      <c r="EP244" s="76"/>
      <c r="EQ244" s="76"/>
      <c r="ER244" s="76"/>
      <c r="ES244" s="76"/>
      <c r="ET244" s="76"/>
      <c r="EU244" s="76"/>
      <c r="EV244" s="76"/>
      <c r="EW244" s="76"/>
      <c r="EX244" s="76"/>
      <c r="EY244" s="76"/>
      <c r="EZ244" s="76"/>
      <c r="FA244" s="76"/>
      <c r="FB244" s="76"/>
      <c r="FC244" s="76"/>
      <c r="FD244" s="76"/>
      <c r="FE244" s="76"/>
      <c r="FF244" s="76"/>
      <c r="FG244" s="76"/>
      <c r="FH244" s="76"/>
      <c r="FI244" s="76"/>
      <c r="FJ244" s="76"/>
      <c r="FK244" s="76"/>
      <c r="FL244" s="76"/>
      <c r="FM244" s="76"/>
      <c r="FN244" s="76"/>
      <c r="FO244" s="76"/>
      <c r="FP244" s="76"/>
      <c r="FQ244" s="76"/>
      <c r="FR244" s="76"/>
      <c r="FS244" s="76"/>
      <c r="FT244" s="76"/>
      <c r="FU244" s="76"/>
      <c r="FV244" s="76"/>
      <c r="FW244" s="76"/>
      <c r="FX244" s="76"/>
      <c r="FY244" s="76"/>
      <c r="FZ244" s="76"/>
      <c r="GA244" s="76"/>
      <c r="GB244" s="76"/>
      <c r="GC244" s="76"/>
      <c r="GD244" s="76"/>
      <c r="GE244" s="76"/>
      <c r="GF244" s="76"/>
      <c r="GG244" s="76"/>
      <c r="GH244" s="76"/>
      <c r="GI244" s="76"/>
      <c r="GJ244" s="76"/>
      <c r="GK244" s="76"/>
      <c r="GL244" s="76"/>
      <c r="GM244" s="76"/>
      <c r="GN244" s="76"/>
      <c r="GO244" s="76"/>
      <c r="GP244" s="76"/>
      <c r="GQ244" s="76"/>
      <c r="GR244" s="76"/>
      <c r="GS244" s="76"/>
      <c r="GT244" s="76"/>
      <c r="GU244" s="76"/>
      <c r="GV244" s="76"/>
      <c r="GW244" s="76"/>
      <c r="GX244" s="76"/>
      <c r="GY244" s="76"/>
      <c r="GZ244" s="76"/>
      <c r="HA244" s="76"/>
      <c r="HB244" s="76"/>
      <c r="HC244" s="76"/>
      <c r="HD244" s="76"/>
      <c r="HE244" s="76"/>
      <c r="HF244" s="76"/>
      <c r="HG244" s="76"/>
      <c r="HH244" s="76"/>
      <c r="HI244" s="76"/>
      <c r="HJ244" s="76"/>
      <c r="HK244" s="76"/>
      <c r="HL244" s="76"/>
      <c r="HM244" s="76"/>
      <c r="HN244" s="76"/>
      <c r="HO244" s="76"/>
      <c r="HP244" s="76"/>
      <c r="HQ244" s="76"/>
      <c r="HR244" s="76"/>
      <c r="HS244" s="76"/>
      <c r="HT244" s="76"/>
      <c r="HU244" s="76"/>
      <c r="HV244" s="76"/>
      <c r="HW244" s="76"/>
      <c r="HX244" s="76"/>
      <c r="HY244" s="76"/>
      <c r="HZ244" s="76"/>
      <c r="IA244" s="76"/>
      <c r="IB244" s="76"/>
      <c r="IC244" s="76"/>
      <c r="ID244" s="76"/>
      <c r="IE244" s="76"/>
      <c r="IF244" s="76"/>
      <c r="IG244" s="76"/>
      <c r="IH244" s="76"/>
      <c r="II244" s="76"/>
      <c r="IJ244" s="76"/>
      <c r="IK244" s="76"/>
      <c r="IL244" s="76"/>
      <c r="IM244" s="76"/>
      <c r="IN244" s="76"/>
      <c r="IO244" s="76"/>
      <c r="IP244" s="76"/>
      <c r="IQ244" s="76"/>
      <c r="IR244" s="76"/>
      <c r="IS244" s="76"/>
      <c r="IT244" s="76"/>
      <c r="IU244" s="76"/>
      <c r="IV244" s="76"/>
    </row>
    <row r="245" spans="1:256" s="78" customFormat="1" ht="25.5" customHeight="1" x14ac:dyDescent="0.25">
      <c r="A245" s="71" t="s">
        <v>899</v>
      </c>
      <c r="B245" s="72" t="s">
        <v>900</v>
      </c>
      <c r="C245" s="109">
        <v>0</v>
      </c>
      <c r="D245" s="109"/>
      <c r="E245" s="74">
        <f>C245+D245</f>
        <v>0</v>
      </c>
      <c r="F245" s="75"/>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c r="AP245" s="76"/>
      <c r="AQ245" s="76"/>
      <c r="AR245" s="76"/>
      <c r="AS245" s="76"/>
      <c r="AT245" s="76"/>
      <c r="AU245" s="77"/>
      <c r="AV245" s="75"/>
      <c r="AW245" s="76"/>
      <c r="AX245" s="76"/>
      <c r="AY245" s="76"/>
      <c r="AZ245" s="76"/>
      <c r="BA245" s="76"/>
      <c r="BB245" s="76"/>
      <c r="BC245" s="76"/>
      <c r="BD245" s="76"/>
      <c r="BE245" s="76"/>
      <c r="BF245" s="76"/>
      <c r="BG245" s="76"/>
      <c r="BH245" s="76"/>
      <c r="BI245" s="76"/>
      <c r="BJ245" s="76"/>
      <c r="BK245" s="76"/>
      <c r="BL245" s="76"/>
      <c r="BM245" s="76"/>
      <c r="BN245" s="76"/>
      <c r="BO245" s="76"/>
      <c r="BP245" s="76"/>
      <c r="BQ245" s="76"/>
      <c r="BR245" s="76"/>
      <c r="BS245" s="76"/>
      <c r="BT245" s="76"/>
      <c r="BU245" s="76"/>
      <c r="BV245" s="76"/>
      <c r="BW245" s="76"/>
      <c r="BX245" s="76"/>
      <c r="BY245" s="76"/>
      <c r="BZ245" s="76"/>
      <c r="CA245" s="76"/>
      <c r="CB245" s="76"/>
      <c r="CC245" s="76"/>
      <c r="CD245" s="76"/>
      <c r="CE245" s="76"/>
      <c r="CF245" s="76"/>
      <c r="CG245" s="76"/>
      <c r="CH245" s="76"/>
      <c r="CI245" s="76"/>
      <c r="CJ245" s="76"/>
      <c r="CK245" s="76"/>
      <c r="CL245" s="76"/>
      <c r="CM245" s="76"/>
      <c r="CN245" s="76"/>
      <c r="CO245" s="76"/>
      <c r="CP245" s="76"/>
      <c r="CQ245" s="76"/>
      <c r="CR245" s="76"/>
      <c r="CS245" s="76"/>
      <c r="CT245" s="76"/>
      <c r="CU245" s="76"/>
      <c r="CV245" s="76"/>
      <c r="CW245" s="76"/>
      <c r="CX245" s="76"/>
      <c r="CY245" s="76"/>
      <c r="CZ245" s="76"/>
      <c r="DA245" s="76"/>
      <c r="DB245" s="76"/>
      <c r="DC245" s="76"/>
      <c r="DD245" s="76"/>
      <c r="DE245" s="76"/>
      <c r="DF245" s="76"/>
      <c r="DG245" s="76"/>
      <c r="DH245" s="76"/>
      <c r="DI245" s="76"/>
      <c r="DJ245" s="76"/>
      <c r="DK245" s="76"/>
      <c r="DL245" s="76"/>
      <c r="DM245" s="76"/>
      <c r="DN245" s="76"/>
      <c r="DO245" s="76"/>
      <c r="DP245" s="76"/>
      <c r="DQ245" s="76"/>
      <c r="DR245" s="76"/>
      <c r="DS245" s="76"/>
      <c r="DT245" s="76"/>
      <c r="DU245" s="76"/>
      <c r="DV245" s="76"/>
      <c r="DW245" s="76"/>
      <c r="DX245" s="76"/>
      <c r="DY245" s="76"/>
      <c r="DZ245" s="76"/>
      <c r="EA245" s="76"/>
      <c r="EB245" s="76"/>
      <c r="EC245" s="76"/>
      <c r="ED245" s="76"/>
      <c r="EE245" s="76"/>
      <c r="EF245" s="76"/>
      <c r="EG245" s="76"/>
      <c r="EH245" s="76"/>
      <c r="EI245" s="76"/>
      <c r="EJ245" s="76"/>
      <c r="EK245" s="76"/>
      <c r="EL245" s="76"/>
      <c r="EM245" s="76"/>
      <c r="EN245" s="76"/>
      <c r="EO245" s="76"/>
      <c r="EP245" s="76"/>
      <c r="EQ245" s="76"/>
      <c r="ER245" s="76"/>
      <c r="ES245" s="76"/>
      <c r="ET245" s="76"/>
      <c r="EU245" s="76"/>
      <c r="EV245" s="76"/>
      <c r="EW245" s="76"/>
      <c r="EX245" s="76"/>
      <c r="EY245" s="76"/>
      <c r="EZ245" s="76"/>
      <c r="FA245" s="76"/>
      <c r="FB245" s="76"/>
      <c r="FC245" s="76"/>
      <c r="FD245" s="76"/>
      <c r="FE245" s="76"/>
      <c r="FF245" s="76"/>
      <c r="FG245" s="76"/>
      <c r="FH245" s="76"/>
      <c r="FI245" s="76"/>
      <c r="FJ245" s="76"/>
      <c r="FK245" s="76"/>
      <c r="FL245" s="76"/>
      <c r="FM245" s="76"/>
      <c r="FN245" s="76"/>
      <c r="FO245" s="76"/>
      <c r="FP245" s="76"/>
      <c r="FQ245" s="76"/>
      <c r="FR245" s="76"/>
      <c r="FS245" s="76"/>
      <c r="FT245" s="76"/>
      <c r="FU245" s="76"/>
      <c r="FV245" s="76"/>
      <c r="FW245" s="76"/>
      <c r="FX245" s="76"/>
      <c r="FY245" s="76"/>
      <c r="FZ245" s="76"/>
      <c r="GA245" s="76"/>
      <c r="GB245" s="76"/>
      <c r="GC245" s="76"/>
      <c r="GD245" s="76"/>
      <c r="GE245" s="76"/>
      <c r="GF245" s="76"/>
      <c r="GG245" s="76"/>
      <c r="GH245" s="76"/>
      <c r="GI245" s="76"/>
      <c r="GJ245" s="76"/>
      <c r="GK245" s="76"/>
      <c r="GL245" s="76"/>
      <c r="GM245" s="76"/>
      <c r="GN245" s="76"/>
      <c r="GO245" s="76"/>
      <c r="GP245" s="76"/>
      <c r="GQ245" s="76"/>
      <c r="GR245" s="76"/>
      <c r="GS245" s="76"/>
      <c r="GT245" s="76"/>
      <c r="GU245" s="76"/>
      <c r="GV245" s="76"/>
      <c r="GW245" s="76"/>
      <c r="GX245" s="76"/>
      <c r="GY245" s="76"/>
      <c r="GZ245" s="76"/>
      <c r="HA245" s="76"/>
      <c r="HB245" s="76"/>
      <c r="HC245" s="76"/>
      <c r="HD245" s="76"/>
      <c r="HE245" s="76"/>
      <c r="HF245" s="76"/>
      <c r="HG245" s="76"/>
      <c r="HH245" s="76"/>
      <c r="HI245" s="76"/>
      <c r="HJ245" s="76"/>
      <c r="HK245" s="76"/>
      <c r="HL245" s="76"/>
      <c r="HM245" s="76"/>
      <c r="HN245" s="76"/>
      <c r="HO245" s="76"/>
      <c r="HP245" s="76"/>
      <c r="HQ245" s="76"/>
      <c r="HR245" s="76"/>
      <c r="HS245" s="76"/>
      <c r="HT245" s="76"/>
      <c r="HU245" s="76"/>
      <c r="HV245" s="76"/>
      <c r="HW245" s="76"/>
      <c r="HX245" s="76"/>
      <c r="HY245" s="76"/>
      <c r="HZ245" s="76"/>
      <c r="IA245" s="76"/>
      <c r="IB245" s="76"/>
      <c r="IC245" s="76"/>
      <c r="ID245" s="76"/>
      <c r="IE245" s="76"/>
      <c r="IF245" s="76"/>
      <c r="IG245" s="76"/>
      <c r="IH245" s="76"/>
      <c r="II245" s="76"/>
      <c r="IJ245" s="76"/>
      <c r="IK245" s="76"/>
      <c r="IL245" s="76"/>
      <c r="IM245" s="76"/>
      <c r="IN245" s="76"/>
      <c r="IO245" s="76"/>
      <c r="IP245" s="76"/>
      <c r="IQ245" s="76"/>
      <c r="IR245" s="76"/>
      <c r="IS245" s="76"/>
      <c r="IT245" s="76"/>
      <c r="IU245" s="76"/>
      <c r="IV245" s="76"/>
    </row>
    <row r="246" spans="1:256" s="78" customFormat="1" ht="48.75" customHeight="1" x14ac:dyDescent="0.25">
      <c r="A246" s="60">
        <v>7.9</v>
      </c>
      <c r="B246" s="111" t="s">
        <v>901</v>
      </c>
      <c r="C246" s="147">
        <v>0</v>
      </c>
      <c r="D246" s="147">
        <f>D247+D248</f>
        <v>0</v>
      </c>
      <c r="E246" s="122">
        <f>+D246+C246</f>
        <v>0</v>
      </c>
      <c r="F246" s="75"/>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7"/>
      <c r="AV246" s="75"/>
      <c r="AW246" s="76"/>
      <c r="AX246" s="76"/>
      <c r="AY246" s="76"/>
      <c r="AZ246" s="76"/>
      <c r="BA246" s="76"/>
      <c r="BB246" s="76"/>
      <c r="BC246" s="76"/>
      <c r="BD246" s="76"/>
      <c r="BE246" s="76"/>
      <c r="BF246" s="76"/>
      <c r="BG246" s="76"/>
      <c r="BH246" s="76"/>
      <c r="BI246" s="76"/>
      <c r="BJ246" s="76"/>
      <c r="BK246" s="76"/>
      <c r="BL246" s="76"/>
      <c r="BM246" s="76"/>
      <c r="BN246" s="76"/>
      <c r="BO246" s="76"/>
      <c r="BP246" s="76"/>
      <c r="BQ246" s="76"/>
      <c r="BR246" s="76"/>
      <c r="BS246" s="76"/>
      <c r="BT246" s="76"/>
      <c r="BU246" s="76"/>
      <c r="BV246" s="76"/>
      <c r="BW246" s="76"/>
      <c r="BX246" s="76"/>
      <c r="BY246" s="76"/>
      <c r="BZ246" s="76"/>
      <c r="CA246" s="76"/>
      <c r="CB246" s="76"/>
      <c r="CC246" s="76"/>
      <c r="CD246" s="76"/>
      <c r="CE246" s="76"/>
      <c r="CF246" s="76"/>
      <c r="CG246" s="76"/>
      <c r="CH246" s="76"/>
      <c r="CI246" s="76"/>
      <c r="CJ246" s="76"/>
      <c r="CK246" s="76"/>
      <c r="CL246" s="76"/>
      <c r="CM246" s="76"/>
      <c r="CN246" s="76"/>
      <c r="CO246" s="76"/>
      <c r="CP246" s="76"/>
      <c r="CQ246" s="76"/>
      <c r="CR246" s="76"/>
      <c r="CS246" s="76"/>
      <c r="CT246" s="76"/>
      <c r="CU246" s="76"/>
      <c r="CV246" s="76"/>
      <c r="CW246" s="76"/>
      <c r="CX246" s="76"/>
      <c r="CY246" s="76"/>
      <c r="CZ246" s="76"/>
      <c r="DA246" s="76"/>
      <c r="DB246" s="76"/>
      <c r="DC246" s="76"/>
      <c r="DD246" s="76"/>
      <c r="DE246" s="76"/>
      <c r="DF246" s="76"/>
      <c r="DG246" s="76"/>
      <c r="DH246" s="76"/>
      <c r="DI246" s="76"/>
      <c r="DJ246" s="76"/>
      <c r="DK246" s="76"/>
      <c r="DL246" s="76"/>
      <c r="DM246" s="76"/>
      <c r="DN246" s="76"/>
      <c r="DO246" s="76"/>
      <c r="DP246" s="76"/>
      <c r="DQ246" s="76"/>
      <c r="DR246" s="76"/>
      <c r="DS246" s="76"/>
      <c r="DT246" s="76"/>
      <c r="DU246" s="76"/>
      <c r="DV246" s="76"/>
      <c r="DW246" s="76"/>
      <c r="DX246" s="76"/>
      <c r="DY246" s="76"/>
      <c r="DZ246" s="76"/>
      <c r="EA246" s="76"/>
      <c r="EB246" s="76"/>
      <c r="EC246" s="76"/>
      <c r="ED246" s="76"/>
      <c r="EE246" s="76"/>
      <c r="EF246" s="76"/>
      <c r="EG246" s="76"/>
      <c r="EH246" s="76"/>
      <c r="EI246" s="76"/>
      <c r="EJ246" s="76"/>
      <c r="EK246" s="76"/>
      <c r="EL246" s="76"/>
      <c r="EM246" s="76"/>
      <c r="EN246" s="76"/>
      <c r="EO246" s="76"/>
      <c r="EP246" s="76"/>
      <c r="EQ246" s="76"/>
      <c r="ER246" s="76"/>
      <c r="ES246" s="76"/>
      <c r="ET246" s="76"/>
      <c r="EU246" s="76"/>
      <c r="EV246" s="76"/>
      <c r="EW246" s="76"/>
      <c r="EX246" s="76"/>
      <c r="EY246" s="76"/>
      <c r="EZ246" s="76"/>
      <c r="FA246" s="76"/>
      <c r="FB246" s="76"/>
      <c r="FC246" s="76"/>
      <c r="FD246" s="76"/>
      <c r="FE246" s="76"/>
      <c r="FF246" s="76"/>
      <c r="FG246" s="76"/>
      <c r="FH246" s="76"/>
      <c r="FI246" s="76"/>
      <c r="FJ246" s="76"/>
      <c r="FK246" s="76"/>
      <c r="FL246" s="76"/>
      <c r="FM246" s="76"/>
      <c r="FN246" s="76"/>
      <c r="FO246" s="76"/>
      <c r="FP246" s="76"/>
      <c r="FQ246" s="76"/>
      <c r="FR246" s="76"/>
      <c r="FS246" s="76"/>
      <c r="FT246" s="76"/>
      <c r="FU246" s="76"/>
      <c r="FV246" s="76"/>
      <c r="FW246" s="76"/>
      <c r="FX246" s="76"/>
      <c r="FY246" s="76"/>
      <c r="FZ246" s="76"/>
      <c r="GA246" s="76"/>
      <c r="GB246" s="76"/>
      <c r="GC246" s="76"/>
      <c r="GD246" s="76"/>
      <c r="GE246" s="76"/>
      <c r="GF246" s="76"/>
      <c r="GG246" s="76"/>
      <c r="GH246" s="76"/>
      <c r="GI246" s="76"/>
      <c r="GJ246" s="76"/>
      <c r="GK246" s="76"/>
      <c r="GL246" s="76"/>
      <c r="GM246" s="76"/>
      <c r="GN246" s="76"/>
      <c r="GO246" s="76"/>
      <c r="GP246" s="76"/>
      <c r="GQ246" s="76"/>
      <c r="GR246" s="76"/>
      <c r="GS246" s="76"/>
      <c r="GT246" s="76"/>
      <c r="GU246" s="76"/>
      <c r="GV246" s="76"/>
      <c r="GW246" s="76"/>
      <c r="GX246" s="76"/>
      <c r="GY246" s="76"/>
      <c r="GZ246" s="76"/>
      <c r="HA246" s="76"/>
      <c r="HB246" s="76"/>
      <c r="HC246" s="76"/>
      <c r="HD246" s="76"/>
      <c r="HE246" s="76"/>
      <c r="HF246" s="76"/>
      <c r="HG246" s="76"/>
      <c r="HH246" s="76"/>
      <c r="HI246" s="76"/>
      <c r="HJ246" s="76"/>
      <c r="HK246" s="76"/>
      <c r="HL246" s="76"/>
      <c r="HM246" s="76"/>
      <c r="HN246" s="76"/>
      <c r="HO246" s="76"/>
      <c r="HP246" s="76"/>
      <c r="HQ246" s="76"/>
      <c r="HR246" s="76"/>
      <c r="HS246" s="76"/>
      <c r="HT246" s="76"/>
      <c r="HU246" s="76"/>
      <c r="HV246" s="76"/>
      <c r="HW246" s="76"/>
      <c r="HX246" s="76"/>
      <c r="HY246" s="76"/>
      <c r="HZ246" s="76"/>
      <c r="IA246" s="76"/>
      <c r="IB246" s="76"/>
      <c r="IC246" s="76"/>
      <c r="ID246" s="76"/>
      <c r="IE246" s="76"/>
      <c r="IF246" s="76"/>
      <c r="IG246" s="76"/>
      <c r="IH246" s="76"/>
      <c r="II246" s="76"/>
      <c r="IJ246" s="76"/>
      <c r="IK246" s="76"/>
      <c r="IL246" s="76"/>
      <c r="IM246" s="76"/>
      <c r="IN246" s="76"/>
      <c r="IO246" s="76"/>
      <c r="IP246" s="76"/>
      <c r="IQ246" s="76"/>
      <c r="IR246" s="76"/>
      <c r="IS246" s="76"/>
      <c r="IT246" s="76"/>
      <c r="IU246" s="76"/>
      <c r="IV246" s="76"/>
    </row>
    <row r="247" spans="1:256" s="78" customFormat="1" ht="45" customHeight="1" x14ac:dyDescent="0.25">
      <c r="A247" s="71" t="s">
        <v>902</v>
      </c>
      <c r="B247" s="72" t="s">
        <v>903</v>
      </c>
      <c r="C247" s="109">
        <v>0</v>
      </c>
      <c r="D247" s="109"/>
      <c r="E247" s="74">
        <f>C247+D247</f>
        <v>0</v>
      </c>
      <c r="F247" s="75"/>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c r="AN247" s="76"/>
      <c r="AO247" s="76"/>
      <c r="AP247" s="76"/>
      <c r="AQ247" s="76"/>
      <c r="AR247" s="76"/>
      <c r="AS247" s="76"/>
      <c r="AT247" s="76"/>
      <c r="AU247" s="77"/>
      <c r="AV247" s="75"/>
      <c r="AW247" s="76"/>
      <c r="AX247" s="76"/>
      <c r="AY247" s="76"/>
      <c r="AZ247" s="76"/>
      <c r="BA247" s="76"/>
      <c r="BB247" s="76"/>
      <c r="BC247" s="76"/>
      <c r="BD247" s="76"/>
      <c r="BE247" s="76"/>
      <c r="BF247" s="76"/>
      <c r="BG247" s="76"/>
      <c r="BH247" s="76"/>
      <c r="BI247" s="76"/>
      <c r="BJ247" s="76"/>
      <c r="BK247" s="76"/>
      <c r="BL247" s="76"/>
      <c r="BM247" s="76"/>
      <c r="BN247" s="76"/>
      <c r="BO247" s="76"/>
      <c r="BP247" s="76"/>
      <c r="BQ247" s="76"/>
      <c r="BR247" s="76"/>
      <c r="BS247" s="76"/>
      <c r="BT247" s="76"/>
      <c r="BU247" s="76"/>
      <c r="BV247" s="76"/>
      <c r="BW247" s="76"/>
      <c r="BX247" s="76"/>
      <c r="BY247" s="76"/>
      <c r="BZ247" s="76"/>
      <c r="CA247" s="76"/>
      <c r="CB247" s="76"/>
      <c r="CC247" s="76"/>
      <c r="CD247" s="76"/>
      <c r="CE247" s="76"/>
      <c r="CF247" s="76"/>
      <c r="CG247" s="76"/>
      <c r="CH247" s="76"/>
      <c r="CI247" s="76"/>
      <c r="CJ247" s="76"/>
      <c r="CK247" s="76"/>
      <c r="CL247" s="76"/>
      <c r="CM247" s="76"/>
      <c r="CN247" s="76"/>
      <c r="CO247" s="76"/>
      <c r="CP247" s="76"/>
      <c r="CQ247" s="76"/>
      <c r="CR247" s="76"/>
      <c r="CS247" s="76"/>
      <c r="CT247" s="76"/>
      <c r="CU247" s="76"/>
      <c r="CV247" s="76"/>
      <c r="CW247" s="76"/>
      <c r="CX247" s="76"/>
      <c r="CY247" s="76"/>
      <c r="CZ247" s="76"/>
      <c r="DA247" s="76"/>
      <c r="DB247" s="76"/>
      <c r="DC247" s="76"/>
      <c r="DD247" s="76"/>
      <c r="DE247" s="76"/>
      <c r="DF247" s="76"/>
      <c r="DG247" s="76"/>
      <c r="DH247" s="76"/>
      <c r="DI247" s="76"/>
      <c r="DJ247" s="76"/>
      <c r="DK247" s="76"/>
      <c r="DL247" s="76"/>
      <c r="DM247" s="76"/>
      <c r="DN247" s="76"/>
      <c r="DO247" s="76"/>
      <c r="DP247" s="76"/>
      <c r="DQ247" s="76"/>
      <c r="DR247" s="76"/>
      <c r="DS247" s="76"/>
      <c r="DT247" s="76"/>
      <c r="DU247" s="76"/>
      <c r="DV247" s="76"/>
      <c r="DW247" s="76"/>
      <c r="DX247" s="76"/>
      <c r="DY247" s="76"/>
      <c r="DZ247" s="76"/>
      <c r="EA247" s="76"/>
      <c r="EB247" s="76"/>
      <c r="EC247" s="76"/>
      <c r="ED247" s="76"/>
      <c r="EE247" s="76"/>
      <c r="EF247" s="76"/>
      <c r="EG247" s="76"/>
      <c r="EH247" s="76"/>
      <c r="EI247" s="76"/>
      <c r="EJ247" s="76"/>
      <c r="EK247" s="76"/>
      <c r="EL247" s="76"/>
      <c r="EM247" s="76"/>
      <c r="EN247" s="76"/>
      <c r="EO247" s="76"/>
      <c r="EP247" s="76"/>
      <c r="EQ247" s="76"/>
      <c r="ER247" s="76"/>
      <c r="ES247" s="76"/>
      <c r="ET247" s="76"/>
      <c r="EU247" s="76"/>
      <c r="EV247" s="76"/>
      <c r="EW247" s="76"/>
      <c r="EX247" s="76"/>
      <c r="EY247" s="76"/>
      <c r="EZ247" s="76"/>
      <c r="FA247" s="76"/>
      <c r="FB247" s="76"/>
      <c r="FC247" s="76"/>
      <c r="FD247" s="76"/>
      <c r="FE247" s="76"/>
      <c r="FF247" s="76"/>
      <c r="FG247" s="76"/>
      <c r="FH247" s="76"/>
      <c r="FI247" s="76"/>
      <c r="FJ247" s="76"/>
      <c r="FK247" s="76"/>
      <c r="FL247" s="76"/>
      <c r="FM247" s="76"/>
      <c r="FN247" s="76"/>
      <c r="FO247" s="76"/>
      <c r="FP247" s="76"/>
      <c r="FQ247" s="76"/>
      <c r="FR247" s="76"/>
      <c r="FS247" s="76"/>
      <c r="FT247" s="76"/>
      <c r="FU247" s="76"/>
      <c r="FV247" s="76"/>
      <c r="FW247" s="76"/>
      <c r="FX247" s="76"/>
      <c r="FY247" s="76"/>
      <c r="FZ247" s="76"/>
      <c r="GA247" s="76"/>
      <c r="GB247" s="76"/>
      <c r="GC247" s="76"/>
      <c r="GD247" s="76"/>
      <c r="GE247" s="76"/>
      <c r="GF247" s="76"/>
      <c r="GG247" s="76"/>
      <c r="GH247" s="76"/>
      <c r="GI247" s="76"/>
      <c r="GJ247" s="76"/>
      <c r="GK247" s="76"/>
      <c r="GL247" s="76"/>
      <c r="GM247" s="76"/>
      <c r="GN247" s="76"/>
      <c r="GO247" s="76"/>
      <c r="GP247" s="76"/>
      <c r="GQ247" s="76"/>
      <c r="GR247" s="76"/>
      <c r="GS247" s="76"/>
      <c r="GT247" s="76"/>
      <c r="GU247" s="76"/>
      <c r="GV247" s="76"/>
      <c r="GW247" s="76"/>
      <c r="GX247" s="76"/>
      <c r="GY247" s="76"/>
      <c r="GZ247" s="76"/>
      <c r="HA247" s="76"/>
      <c r="HB247" s="76"/>
      <c r="HC247" s="76"/>
      <c r="HD247" s="76"/>
      <c r="HE247" s="76"/>
      <c r="HF247" s="76"/>
      <c r="HG247" s="76"/>
      <c r="HH247" s="76"/>
      <c r="HI247" s="76"/>
      <c r="HJ247" s="76"/>
      <c r="HK247" s="76"/>
      <c r="HL247" s="76"/>
      <c r="HM247" s="76"/>
      <c r="HN247" s="76"/>
      <c r="HO247" s="76"/>
      <c r="HP247" s="76"/>
      <c r="HQ247" s="76"/>
      <c r="HR247" s="76"/>
      <c r="HS247" s="76"/>
      <c r="HT247" s="76"/>
      <c r="HU247" s="76"/>
      <c r="HV247" s="76"/>
      <c r="HW247" s="76"/>
      <c r="HX247" s="76"/>
      <c r="HY247" s="76"/>
      <c r="HZ247" s="76"/>
      <c r="IA247" s="76"/>
      <c r="IB247" s="76"/>
      <c r="IC247" s="76"/>
      <c r="ID247" s="76"/>
      <c r="IE247" s="76"/>
      <c r="IF247" s="76"/>
      <c r="IG247" s="76"/>
      <c r="IH247" s="76"/>
      <c r="II247" s="76"/>
      <c r="IJ247" s="76"/>
      <c r="IK247" s="76"/>
      <c r="IL247" s="76"/>
      <c r="IM247" s="76"/>
      <c r="IN247" s="76"/>
      <c r="IO247" s="76"/>
      <c r="IP247" s="76"/>
      <c r="IQ247" s="76"/>
      <c r="IR247" s="76"/>
      <c r="IS247" s="76"/>
      <c r="IT247" s="76"/>
      <c r="IU247" s="76"/>
      <c r="IV247" s="76"/>
    </row>
    <row r="248" spans="1:256" s="78" customFormat="1" ht="50.25" customHeight="1" x14ac:dyDescent="0.25">
      <c r="A248" s="71" t="s">
        <v>904</v>
      </c>
      <c r="B248" s="72" t="s">
        <v>905</v>
      </c>
      <c r="C248" s="109">
        <v>0</v>
      </c>
      <c r="D248" s="109"/>
      <c r="E248" s="74">
        <f>C248+D248</f>
        <v>0</v>
      </c>
      <c r="F248" s="75"/>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7"/>
      <c r="AV248" s="75"/>
      <c r="AW248" s="76"/>
      <c r="AX248" s="76"/>
      <c r="AY248" s="76"/>
      <c r="AZ248" s="76"/>
      <c r="BA248" s="76"/>
      <c r="BB248" s="76"/>
      <c r="BC248" s="76"/>
      <c r="BD248" s="76"/>
      <c r="BE248" s="76"/>
      <c r="BF248" s="76"/>
      <c r="BG248" s="76"/>
      <c r="BH248" s="76"/>
      <c r="BI248" s="76"/>
      <c r="BJ248" s="76"/>
      <c r="BK248" s="76"/>
      <c r="BL248" s="76"/>
      <c r="BM248" s="76"/>
      <c r="BN248" s="76"/>
      <c r="BO248" s="76"/>
      <c r="BP248" s="76"/>
      <c r="BQ248" s="76"/>
      <c r="BR248" s="76"/>
      <c r="BS248" s="76"/>
      <c r="BT248" s="76"/>
      <c r="BU248" s="76"/>
      <c r="BV248" s="76"/>
      <c r="BW248" s="76"/>
      <c r="BX248" s="76"/>
      <c r="BY248" s="76"/>
      <c r="BZ248" s="76"/>
      <c r="CA248" s="76"/>
      <c r="CB248" s="76"/>
      <c r="CC248" s="76"/>
      <c r="CD248" s="76"/>
      <c r="CE248" s="76"/>
      <c r="CF248" s="76"/>
      <c r="CG248" s="76"/>
      <c r="CH248" s="76"/>
      <c r="CI248" s="76"/>
      <c r="CJ248" s="76"/>
      <c r="CK248" s="76"/>
      <c r="CL248" s="76"/>
      <c r="CM248" s="76"/>
      <c r="CN248" s="76"/>
      <c r="CO248" s="76"/>
      <c r="CP248" s="76"/>
      <c r="CQ248" s="76"/>
      <c r="CR248" s="76"/>
      <c r="CS248" s="76"/>
      <c r="CT248" s="76"/>
      <c r="CU248" s="76"/>
      <c r="CV248" s="76"/>
      <c r="CW248" s="76"/>
      <c r="CX248" s="76"/>
      <c r="CY248" s="76"/>
      <c r="CZ248" s="76"/>
      <c r="DA248" s="76"/>
      <c r="DB248" s="76"/>
      <c r="DC248" s="76"/>
      <c r="DD248" s="76"/>
      <c r="DE248" s="76"/>
      <c r="DF248" s="76"/>
      <c r="DG248" s="76"/>
      <c r="DH248" s="76"/>
      <c r="DI248" s="76"/>
      <c r="DJ248" s="76"/>
      <c r="DK248" s="76"/>
      <c r="DL248" s="76"/>
      <c r="DM248" s="76"/>
      <c r="DN248" s="76"/>
      <c r="DO248" s="76"/>
      <c r="DP248" s="76"/>
      <c r="DQ248" s="76"/>
      <c r="DR248" s="76"/>
      <c r="DS248" s="76"/>
      <c r="DT248" s="76"/>
      <c r="DU248" s="76"/>
      <c r="DV248" s="76"/>
      <c r="DW248" s="76"/>
      <c r="DX248" s="76"/>
      <c r="DY248" s="76"/>
      <c r="DZ248" s="76"/>
      <c r="EA248" s="76"/>
      <c r="EB248" s="76"/>
      <c r="EC248" s="76"/>
      <c r="ED248" s="76"/>
      <c r="EE248" s="76"/>
      <c r="EF248" s="76"/>
      <c r="EG248" s="76"/>
      <c r="EH248" s="76"/>
      <c r="EI248" s="76"/>
      <c r="EJ248" s="76"/>
      <c r="EK248" s="76"/>
      <c r="EL248" s="76"/>
      <c r="EM248" s="76"/>
      <c r="EN248" s="76"/>
      <c r="EO248" s="76"/>
      <c r="EP248" s="76"/>
      <c r="EQ248" s="76"/>
      <c r="ER248" s="76"/>
      <c r="ES248" s="76"/>
      <c r="ET248" s="76"/>
      <c r="EU248" s="76"/>
      <c r="EV248" s="76"/>
      <c r="EW248" s="76"/>
      <c r="EX248" s="76"/>
      <c r="EY248" s="76"/>
      <c r="EZ248" s="76"/>
      <c r="FA248" s="76"/>
      <c r="FB248" s="76"/>
      <c r="FC248" s="76"/>
      <c r="FD248" s="76"/>
      <c r="FE248" s="76"/>
      <c r="FF248" s="76"/>
      <c r="FG248" s="76"/>
      <c r="FH248" s="76"/>
      <c r="FI248" s="76"/>
      <c r="FJ248" s="76"/>
      <c r="FK248" s="76"/>
      <c r="FL248" s="76"/>
      <c r="FM248" s="76"/>
      <c r="FN248" s="76"/>
      <c r="FO248" s="76"/>
      <c r="FP248" s="76"/>
      <c r="FQ248" s="76"/>
      <c r="FR248" s="76"/>
      <c r="FS248" s="76"/>
      <c r="FT248" s="76"/>
      <c r="FU248" s="76"/>
      <c r="FV248" s="76"/>
      <c r="FW248" s="76"/>
      <c r="FX248" s="76"/>
      <c r="FY248" s="76"/>
      <c r="FZ248" s="76"/>
      <c r="GA248" s="76"/>
      <c r="GB248" s="76"/>
      <c r="GC248" s="76"/>
      <c r="GD248" s="76"/>
      <c r="GE248" s="76"/>
      <c r="GF248" s="76"/>
      <c r="GG248" s="76"/>
      <c r="GH248" s="76"/>
      <c r="GI248" s="76"/>
      <c r="GJ248" s="76"/>
      <c r="GK248" s="76"/>
      <c r="GL248" s="76"/>
      <c r="GM248" s="76"/>
      <c r="GN248" s="76"/>
      <c r="GO248" s="76"/>
      <c r="GP248" s="76"/>
      <c r="GQ248" s="76"/>
      <c r="GR248" s="76"/>
      <c r="GS248" s="76"/>
      <c r="GT248" s="76"/>
      <c r="GU248" s="76"/>
      <c r="GV248" s="76"/>
      <c r="GW248" s="76"/>
      <c r="GX248" s="76"/>
      <c r="GY248" s="76"/>
      <c r="GZ248" s="76"/>
      <c r="HA248" s="76"/>
      <c r="HB248" s="76"/>
      <c r="HC248" s="76"/>
      <c r="HD248" s="76"/>
      <c r="HE248" s="76"/>
      <c r="HF248" s="76"/>
      <c r="HG248" s="76"/>
      <c r="HH248" s="76"/>
      <c r="HI248" s="76"/>
      <c r="HJ248" s="76"/>
      <c r="HK248" s="76"/>
      <c r="HL248" s="76"/>
      <c r="HM248" s="76"/>
      <c r="HN248" s="76"/>
      <c r="HO248" s="76"/>
      <c r="HP248" s="76"/>
      <c r="HQ248" s="76"/>
      <c r="HR248" s="76"/>
      <c r="HS248" s="76"/>
      <c r="HT248" s="76"/>
      <c r="HU248" s="76"/>
      <c r="HV248" s="76"/>
      <c r="HW248" s="76"/>
      <c r="HX248" s="76"/>
      <c r="HY248" s="76"/>
      <c r="HZ248" s="76"/>
      <c r="IA248" s="76"/>
      <c r="IB248" s="76"/>
      <c r="IC248" s="76"/>
      <c r="ID248" s="76"/>
      <c r="IE248" s="76"/>
      <c r="IF248" s="76"/>
      <c r="IG248" s="76"/>
      <c r="IH248" s="76"/>
      <c r="II248" s="76"/>
      <c r="IJ248" s="76"/>
      <c r="IK248" s="76"/>
      <c r="IL248" s="76"/>
      <c r="IM248" s="76"/>
      <c r="IN248" s="76"/>
      <c r="IO248" s="76"/>
      <c r="IP248" s="76"/>
      <c r="IQ248" s="76"/>
      <c r="IR248" s="76"/>
      <c r="IS248" s="76"/>
      <c r="IT248" s="76"/>
      <c r="IU248" s="76"/>
      <c r="IV248" s="76"/>
    </row>
    <row r="249" spans="1:256" s="78" customFormat="1" ht="25.5" customHeight="1" x14ac:dyDescent="0.25">
      <c r="A249" s="103">
        <v>8</v>
      </c>
      <c r="B249" s="140" t="s">
        <v>906</v>
      </c>
      <c r="C249" s="105">
        <v>1315644389.3499999</v>
      </c>
      <c r="D249" s="105">
        <f>+D254+D260</f>
        <v>17830106</v>
      </c>
      <c r="E249" s="106">
        <f>+D249+C249</f>
        <v>1333474495.3499999</v>
      </c>
      <c r="F249" s="75"/>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7"/>
      <c r="AV249" s="75"/>
      <c r="AW249" s="76"/>
      <c r="AX249" s="76"/>
      <c r="AY249" s="76"/>
      <c r="AZ249" s="76"/>
      <c r="BA249" s="76"/>
      <c r="BB249" s="76"/>
      <c r="BC249" s="76"/>
      <c r="BD249" s="76"/>
      <c r="BE249" s="76"/>
      <c r="BF249" s="76"/>
      <c r="BG249" s="76"/>
      <c r="BH249" s="76"/>
      <c r="BI249" s="76"/>
      <c r="BJ249" s="76"/>
      <c r="BK249" s="76"/>
      <c r="BL249" s="76"/>
      <c r="BM249" s="76"/>
      <c r="BN249" s="76"/>
      <c r="BO249" s="76"/>
      <c r="BP249" s="76"/>
      <c r="BQ249" s="76"/>
      <c r="BR249" s="76"/>
      <c r="BS249" s="76"/>
      <c r="BT249" s="76"/>
      <c r="BU249" s="76"/>
      <c r="BV249" s="76"/>
      <c r="BW249" s="76"/>
      <c r="BX249" s="76"/>
      <c r="BY249" s="76"/>
      <c r="BZ249" s="76"/>
      <c r="CA249" s="76"/>
      <c r="CB249" s="76"/>
      <c r="CC249" s="76"/>
      <c r="CD249" s="76"/>
      <c r="CE249" s="76"/>
      <c r="CF249" s="76"/>
      <c r="CG249" s="76"/>
      <c r="CH249" s="76"/>
      <c r="CI249" s="76"/>
      <c r="CJ249" s="76"/>
      <c r="CK249" s="76"/>
      <c r="CL249" s="76"/>
      <c r="CM249" s="76"/>
      <c r="CN249" s="76"/>
      <c r="CO249" s="76"/>
      <c r="CP249" s="76"/>
      <c r="CQ249" s="76"/>
      <c r="CR249" s="76"/>
      <c r="CS249" s="76"/>
      <c r="CT249" s="76"/>
      <c r="CU249" s="76"/>
      <c r="CV249" s="76"/>
      <c r="CW249" s="76"/>
      <c r="CX249" s="76"/>
      <c r="CY249" s="76"/>
      <c r="CZ249" s="76"/>
      <c r="DA249" s="76"/>
      <c r="DB249" s="76"/>
      <c r="DC249" s="76"/>
      <c r="DD249" s="76"/>
      <c r="DE249" s="76"/>
      <c r="DF249" s="76"/>
      <c r="DG249" s="76"/>
      <c r="DH249" s="76"/>
      <c r="DI249" s="76"/>
      <c r="DJ249" s="76"/>
      <c r="DK249" s="76"/>
      <c r="DL249" s="76"/>
      <c r="DM249" s="76"/>
      <c r="DN249" s="76"/>
      <c r="DO249" s="76"/>
      <c r="DP249" s="76"/>
      <c r="DQ249" s="76"/>
      <c r="DR249" s="76"/>
      <c r="DS249" s="76"/>
      <c r="DT249" s="76"/>
      <c r="DU249" s="76"/>
      <c r="DV249" s="76"/>
      <c r="DW249" s="76"/>
      <c r="DX249" s="76"/>
      <c r="DY249" s="76"/>
      <c r="DZ249" s="76"/>
      <c r="EA249" s="76"/>
      <c r="EB249" s="76"/>
      <c r="EC249" s="76"/>
      <c r="ED249" s="76"/>
      <c r="EE249" s="76"/>
      <c r="EF249" s="76"/>
      <c r="EG249" s="76"/>
      <c r="EH249" s="76"/>
      <c r="EI249" s="76"/>
      <c r="EJ249" s="76"/>
      <c r="EK249" s="76"/>
      <c r="EL249" s="76"/>
      <c r="EM249" s="76"/>
      <c r="EN249" s="76"/>
      <c r="EO249" s="76"/>
      <c r="EP249" s="76"/>
      <c r="EQ249" s="76"/>
      <c r="ER249" s="76"/>
      <c r="ES249" s="76"/>
      <c r="ET249" s="76"/>
      <c r="EU249" s="76"/>
      <c r="EV249" s="76"/>
      <c r="EW249" s="76"/>
      <c r="EX249" s="76"/>
      <c r="EY249" s="76"/>
      <c r="EZ249" s="76"/>
      <c r="FA249" s="76"/>
      <c r="FB249" s="76"/>
      <c r="FC249" s="76"/>
      <c r="FD249" s="76"/>
      <c r="FE249" s="76"/>
      <c r="FF249" s="76"/>
      <c r="FG249" s="76"/>
      <c r="FH249" s="76"/>
      <c r="FI249" s="76"/>
      <c r="FJ249" s="76"/>
      <c r="FK249" s="76"/>
      <c r="FL249" s="76"/>
      <c r="FM249" s="76"/>
      <c r="FN249" s="76"/>
      <c r="FO249" s="76"/>
      <c r="FP249" s="76"/>
      <c r="FQ249" s="76"/>
      <c r="FR249" s="76"/>
      <c r="FS249" s="76"/>
      <c r="FT249" s="76"/>
      <c r="FU249" s="76"/>
      <c r="FV249" s="76"/>
      <c r="FW249" s="76"/>
      <c r="FX249" s="76"/>
      <c r="FY249" s="76"/>
      <c r="FZ249" s="76"/>
      <c r="GA249" s="76"/>
      <c r="GB249" s="76"/>
      <c r="GC249" s="76"/>
      <c r="GD249" s="76"/>
      <c r="GE249" s="76"/>
      <c r="GF249" s="76"/>
      <c r="GG249" s="76"/>
      <c r="GH249" s="76"/>
      <c r="GI249" s="76"/>
      <c r="GJ249" s="76"/>
      <c r="GK249" s="76"/>
      <c r="GL249" s="76"/>
      <c r="GM249" s="76"/>
      <c r="GN249" s="76"/>
      <c r="GO249" s="76"/>
      <c r="GP249" s="76"/>
      <c r="GQ249" s="76"/>
      <c r="GR249" s="76"/>
      <c r="GS249" s="76"/>
      <c r="GT249" s="76"/>
      <c r="GU249" s="76"/>
      <c r="GV249" s="76"/>
      <c r="GW249" s="76"/>
      <c r="GX249" s="76"/>
      <c r="GY249" s="76"/>
      <c r="GZ249" s="76"/>
      <c r="HA249" s="76"/>
      <c r="HB249" s="76"/>
      <c r="HC249" s="76"/>
      <c r="HD249" s="76"/>
      <c r="HE249" s="76"/>
      <c r="HF249" s="76"/>
      <c r="HG249" s="76"/>
      <c r="HH249" s="76"/>
      <c r="HI249" s="76"/>
      <c r="HJ249" s="76"/>
      <c r="HK249" s="76"/>
      <c r="HL249" s="76"/>
      <c r="HM249" s="76"/>
      <c r="HN249" s="76"/>
      <c r="HO249" s="76"/>
      <c r="HP249" s="76"/>
      <c r="HQ249" s="76"/>
      <c r="HR249" s="76"/>
      <c r="HS249" s="76"/>
      <c r="HT249" s="76"/>
      <c r="HU249" s="76"/>
      <c r="HV249" s="76"/>
      <c r="HW249" s="76"/>
      <c r="HX249" s="76"/>
      <c r="HY249" s="76"/>
      <c r="HZ249" s="76"/>
      <c r="IA249" s="76"/>
      <c r="IB249" s="76"/>
      <c r="IC249" s="76"/>
      <c r="ID249" s="76"/>
      <c r="IE249" s="76"/>
      <c r="IF249" s="76"/>
      <c r="IG249" s="76"/>
      <c r="IH249" s="76"/>
      <c r="II249" s="76"/>
      <c r="IJ249" s="76"/>
      <c r="IK249" s="76"/>
      <c r="IL249" s="76"/>
      <c r="IM249" s="76"/>
      <c r="IN249" s="76"/>
      <c r="IO249" s="76"/>
      <c r="IP249" s="76"/>
      <c r="IQ249" s="76"/>
      <c r="IR249" s="76"/>
      <c r="IS249" s="76"/>
      <c r="IT249" s="76"/>
      <c r="IU249" s="76"/>
      <c r="IV249" s="76"/>
    </row>
    <row r="250" spans="1:256" s="78" customFormat="1" ht="25.5" customHeight="1" x14ac:dyDescent="0.25">
      <c r="A250" s="60">
        <v>8.1</v>
      </c>
      <c r="B250" s="111" t="s">
        <v>907</v>
      </c>
      <c r="C250" s="62">
        <f>+C251</f>
        <v>730264758</v>
      </c>
      <c r="D250" s="108">
        <f>+D251</f>
        <v>0</v>
      </c>
      <c r="E250" s="122">
        <f>+D250+C250</f>
        <v>730264758</v>
      </c>
      <c r="F250" s="75"/>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c r="AI250" s="76"/>
      <c r="AJ250" s="76"/>
      <c r="AK250" s="76"/>
      <c r="AL250" s="76"/>
      <c r="AM250" s="76"/>
      <c r="AN250" s="76"/>
      <c r="AO250" s="76"/>
      <c r="AP250" s="76"/>
      <c r="AQ250" s="76"/>
      <c r="AR250" s="76"/>
      <c r="AS250" s="76"/>
      <c r="AT250" s="76"/>
      <c r="AU250" s="77"/>
      <c r="AV250" s="75"/>
      <c r="AW250" s="76"/>
      <c r="AX250" s="76"/>
      <c r="AY250" s="76"/>
      <c r="AZ250" s="76"/>
      <c r="BA250" s="76"/>
      <c r="BB250" s="76"/>
      <c r="BC250" s="76"/>
      <c r="BD250" s="76"/>
      <c r="BE250" s="76"/>
      <c r="BF250" s="76"/>
      <c r="BG250" s="76"/>
      <c r="BH250" s="76"/>
      <c r="BI250" s="76"/>
      <c r="BJ250" s="76"/>
      <c r="BK250" s="76"/>
      <c r="BL250" s="76"/>
      <c r="BM250" s="76"/>
      <c r="BN250" s="76"/>
      <c r="BO250" s="76"/>
      <c r="BP250" s="76"/>
      <c r="BQ250" s="76"/>
      <c r="BR250" s="76"/>
      <c r="BS250" s="76"/>
      <c r="BT250" s="76"/>
      <c r="BU250" s="76"/>
      <c r="BV250" s="76"/>
      <c r="BW250" s="76"/>
      <c r="BX250" s="76"/>
      <c r="BY250" s="76"/>
      <c r="BZ250" s="76"/>
      <c r="CA250" s="76"/>
      <c r="CB250" s="76"/>
      <c r="CC250" s="76"/>
      <c r="CD250" s="76"/>
      <c r="CE250" s="76"/>
      <c r="CF250" s="76"/>
      <c r="CG250" s="76"/>
      <c r="CH250" s="76"/>
      <c r="CI250" s="76"/>
      <c r="CJ250" s="76"/>
      <c r="CK250" s="76"/>
      <c r="CL250" s="76"/>
      <c r="CM250" s="76"/>
      <c r="CN250" s="76"/>
      <c r="CO250" s="76"/>
      <c r="CP250" s="76"/>
      <c r="CQ250" s="76"/>
      <c r="CR250" s="76"/>
      <c r="CS250" s="76"/>
      <c r="CT250" s="76"/>
      <c r="CU250" s="76"/>
      <c r="CV250" s="76"/>
      <c r="CW250" s="76"/>
      <c r="CX250" s="76"/>
      <c r="CY250" s="76"/>
      <c r="CZ250" s="76"/>
      <c r="DA250" s="76"/>
      <c r="DB250" s="76"/>
      <c r="DC250" s="76"/>
      <c r="DD250" s="76"/>
      <c r="DE250" s="76"/>
      <c r="DF250" s="76"/>
      <c r="DG250" s="76"/>
      <c r="DH250" s="76"/>
      <c r="DI250" s="76"/>
      <c r="DJ250" s="76"/>
      <c r="DK250" s="76"/>
      <c r="DL250" s="76"/>
      <c r="DM250" s="76"/>
      <c r="DN250" s="76"/>
      <c r="DO250" s="76"/>
      <c r="DP250" s="76"/>
      <c r="DQ250" s="76"/>
      <c r="DR250" s="76"/>
      <c r="DS250" s="76"/>
      <c r="DT250" s="76"/>
      <c r="DU250" s="76"/>
      <c r="DV250" s="76"/>
      <c r="DW250" s="76"/>
      <c r="DX250" s="76"/>
      <c r="DY250" s="76"/>
      <c r="DZ250" s="76"/>
      <c r="EA250" s="76"/>
      <c r="EB250" s="76"/>
      <c r="EC250" s="76"/>
      <c r="ED250" s="76"/>
      <c r="EE250" s="76"/>
      <c r="EF250" s="76"/>
      <c r="EG250" s="76"/>
      <c r="EH250" s="76"/>
      <c r="EI250" s="76"/>
      <c r="EJ250" s="76"/>
      <c r="EK250" s="76"/>
      <c r="EL250" s="76"/>
      <c r="EM250" s="76"/>
      <c r="EN250" s="76"/>
      <c r="EO250" s="76"/>
      <c r="EP250" s="76"/>
      <c r="EQ250" s="76"/>
      <c r="ER250" s="76"/>
      <c r="ES250" s="76"/>
      <c r="ET250" s="76"/>
      <c r="EU250" s="76"/>
      <c r="EV250" s="76"/>
      <c r="EW250" s="76"/>
      <c r="EX250" s="76"/>
      <c r="EY250" s="76"/>
      <c r="EZ250" s="76"/>
      <c r="FA250" s="76"/>
      <c r="FB250" s="76"/>
      <c r="FC250" s="76"/>
      <c r="FD250" s="76"/>
      <c r="FE250" s="76"/>
      <c r="FF250" s="76"/>
      <c r="FG250" s="76"/>
      <c r="FH250" s="76"/>
      <c r="FI250" s="76"/>
      <c r="FJ250" s="76"/>
      <c r="FK250" s="76"/>
      <c r="FL250" s="76"/>
      <c r="FM250" s="76"/>
      <c r="FN250" s="76"/>
      <c r="FO250" s="76"/>
      <c r="FP250" s="76"/>
      <c r="FQ250" s="76"/>
      <c r="FR250" s="76"/>
      <c r="FS250" s="76"/>
      <c r="FT250" s="76"/>
      <c r="FU250" s="76"/>
      <c r="FV250" s="76"/>
      <c r="FW250" s="76"/>
      <c r="FX250" s="76"/>
      <c r="FY250" s="76"/>
      <c r="FZ250" s="76"/>
      <c r="GA250" s="76"/>
      <c r="GB250" s="76"/>
      <c r="GC250" s="76"/>
      <c r="GD250" s="76"/>
      <c r="GE250" s="76"/>
      <c r="GF250" s="76"/>
      <c r="GG250" s="76"/>
      <c r="GH250" s="76"/>
      <c r="GI250" s="76"/>
      <c r="GJ250" s="76"/>
      <c r="GK250" s="76"/>
      <c r="GL250" s="76"/>
      <c r="GM250" s="76"/>
      <c r="GN250" s="76"/>
      <c r="GO250" s="76"/>
      <c r="GP250" s="76"/>
      <c r="GQ250" s="76"/>
      <c r="GR250" s="76"/>
      <c r="GS250" s="76"/>
      <c r="GT250" s="76"/>
      <c r="GU250" s="76"/>
      <c r="GV250" s="76"/>
      <c r="GW250" s="76"/>
      <c r="GX250" s="76"/>
      <c r="GY250" s="76"/>
      <c r="GZ250" s="76"/>
      <c r="HA250" s="76"/>
      <c r="HB250" s="76"/>
      <c r="HC250" s="76"/>
      <c r="HD250" s="76"/>
      <c r="HE250" s="76"/>
      <c r="HF250" s="76"/>
      <c r="HG250" s="76"/>
      <c r="HH250" s="76"/>
      <c r="HI250" s="76"/>
      <c r="HJ250" s="76"/>
      <c r="HK250" s="76"/>
      <c r="HL250" s="76"/>
      <c r="HM250" s="76"/>
      <c r="HN250" s="76"/>
      <c r="HO250" s="76"/>
      <c r="HP250" s="76"/>
      <c r="HQ250" s="76"/>
      <c r="HR250" s="76"/>
      <c r="HS250" s="76"/>
      <c r="HT250" s="76"/>
      <c r="HU250" s="76"/>
      <c r="HV250" s="76"/>
      <c r="HW250" s="76"/>
      <c r="HX250" s="76"/>
      <c r="HY250" s="76"/>
      <c r="HZ250" s="76"/>
      <c r="IA250" s="76"/>
      <c r="IB250" s="76"/>
      <c r="IC250" s="76"/>
      <c r="ID250" s="76"/>
      <c r="IE250" s="76"/>
      <c r="IF250" s="76"/>
      <c r="IG250" s="76"/>
      <c r="IH250" s="76"/>
      <c r="II250" s="76"/>
      <c r="IJ250" s="76"/>
      <c r="IK250" s="76"/>
      <c r="IL250" s="76"/>
      <c r="IM250" s="76"/>
      <c r="IN250" s="76"/>
      <c r="IO250" s="76"/>
      <c r="IP250" s="76"/>
      <c r="IQ250" s="76"/>
      <c r="IR250" s="76"/>
      <c r="IS250" s="76"/>
      <c r="IT250" s="76"/>
      <c r="IU250" s="76"/>
      <c r="IV250" s="76"/>
    </row>
    <row r="251" spans="1:256" s="78" customFormat="1" ht="25.5" customHeight="1" x14ac:dyDescent="0.25">
      <c r="A251" s="60" t="s">
        <v>908</v>
      </c>
      <c r="B251" s="160" t="s">
        <v>909</v>
      </c>
      <c r="C251" s="147">
        <f>+C252+C253</f>
        <v>730264758</v>
      </c>
      <c r="D251" s="147">
        <f>SUM(D252:D253)</f>
        <v>0</v>
      </c>
      <c r="E251" s="143">
        <f>+D251+C251</f>
        <v>730264758</v>
      </c>
      <c r="F251" s="75"/>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c r="AR251" s="76"/>
      <c r="AS251" s="76"/>
      <c r="AT251" s="76"/>
      <c r="AU251" s="77"/>
      <c r="AV251" s="75"/>
      <c r="AW251" s="76"/>
      <c r="AX251" s="76"/>
      <c r="AY251" s="76"/>
      <c r="AZ251" s="76"/>
      <c r="BA251" s="76"/>
      <c r="BB251" s="76"/>
      <c r="BC251" s="76"/>
      <c r="BD251" s="76"/>
      <c r="BE251" s="76"/>
      <c r="BF251" s="76"/>
      <c r="BG251" s="76"/>
      <c r="BH251" s="76"/>
      <c r="BI251" s="76"/>
      <c r="BJ251" s="76"/>
      <c r="BK251" s="76"/>
      <c r="BL251" s="76"/>
      <c r="BM251" s="76"/>
      <c r="BN251" s="76"/>
      <c r="BO251" s="76"/>
      <c r="BP251" s="76"/>
      <c r="BQ251" s="76"/>
      <c r="BR251" s="76"/>
      <c r="BS251" s="76"/>
      <c r="BT251" s="76"/>
      <c r="BU251" s="76"/>
      <c r="BV251" s="76"/>
      <c r="BW251" s="76"/>
      <c r="BX251" s="76"/>
      <c r="BY251" s="76"/>
      <c r="BZ251" s="76"/>
      <c r="CA251" s="76"/>
      <c r="CB251" s="76"/>
      <c r="CC251" s="76"/>
      <c r="CD251" s="76"/>
      <c r="CE251" s="76"/>
      <c r="CF251" s="76"/>
      <c r="CG251" s="76"/>
      <c r="CH251" s="76"/>
      <c r="CI251" s="76"/>
      <c r="CJ251" s="76"/>
      <c r="CK251" s="76"/>
      <c r="CL251" s="76"/>
      <c r="CM251" s="76"/>
      <c r="CN251" s="76"/>
      <c r="CO251" s="76"/>
      <c r="CP251" s="76"/>
      <c r="CQ251" s="76"/>
      <c r="CR251" s="76"/>
      <c r="CS251" s="76"/>
      <c r="CT251" s="76"/>
      <c r="CU251" s="76"/>
      <c r="CV251" s="76"/>
      <c r="CW251" s="76"/>
      <c r="CX251" s="76"/>
      <c r="CY251" s="76"/>
      <c r="CZ251" s="76"/>
      <c r="DA251" s="76"/>
      <c r="DB251" s="76"/>
      <c r="DC251" s="76"/>
      <c r="DD251" s="76"/>
      <c r="DE251" s="76"/>
      <c r="DF251" s="76"/>
      <c r="DG251" s="76"/>
      <c r="DH251" s="76"/>
      <c r="DI251" s="76"/>
      <c r="DJ251" s="76"/>
      <c r="DK251" s="76"/>
      <c r="DL251" s="76"/>
      <c r="DM251" s="76"/>
      <c r="DN251" s="76"/>
      <c r="DO251" s="76"/>
      <c r="DP251" s="76"/>
      <c r="DQ251" s="76"/>
      <c r="DR251" s="76"/>
      <c r="DS251" s="76"/>
      <c r="DT251" s="76"/>
      <c r="DU251" s="76"/>
      <c r="DV251" s="76"/>
      <c r="DW251" s="76"/>
      <c r="DX251" s="76"/>
      <c r="DY251" s="76"/>
      <c r="DZ251" s="76"/>
      <c r="EA251" s="76"/>
      <c r="EB251" s="76"/>
      <c r="EC251" s="76"/>
      <c r="ED251" s="76"/>
      <c r="EE251" s="76"/>
      <c r="EF251" s="76"/>
      <c r="EG251" s="76"/>
      <c r="EH251" s="76"/>
      <c r="EI251" s="76"/>
      <c r="EJ251" s="76"/>
      <c r="EK251" s="76"/>
      <c r="EL251" s="76"/>
      <c r="EM251" s="76"/>
      <c r="EN251" s="76"/>
      <c r="EO251" s="76"/>
      <c r="EP251" s="76"/>
      <c r="EQ251" s="76"/>
      <c r="ER251" s="76"/>
      <c r="ES251" s="76"/>
      <c r="ET251" s="76"/>
      <c r="EU251" s="76"/>
      <c r="EV251" s="76"/>
      <c r="EW251" s="76"/>
      <c r="EX251" s="76"/>
      <c r="EY251" s="76"/>
      <c r="EZ251" s="76"/>
      <c r="FA251" s="76"/>
      <c r="FB251" s="76"/>
      <c r="FC251" s="76"/>
      <c r="FD251" s="76"/>
      <c r="FE251" s="76"/>
      <c r="FF251" s="76"/>
      <c r="FG251" s="76"/>
      <c r="FH251" s="76"/>
      <c r="FI251" s="76"/>
      <c r="FJ251" s="76"/>
      <c r="FK251" s="76"/>
      <c r="FL251" s="76"/>
      <c r="FM251" s="76"/>
      <c r="FN251" s="76"/>
      <c r="FO251" s="76"/>
      <c r="FP251" s="76"/>
      <c r="FQ251" s="76"/>
      <c r="FR251" s="76"/>
      <c r="FS251" s="76"/>
      <c r="FT251" s="76"/>
      <c r="FU251" s="76"/>
      <c r="FV251" s="76"/>
      <c r="FW251" s="76"/>
      <c r="FX251" s="76"/>
      <c r="FY251" s="76"/>
      <c r="FZ251" s="76"/>
      <c r="GA251" s="76"/>
      <c r="GB251" s="76"/>
      <c r="GC251" s="76"/>
      <c r="GD251" s="76"/>
      <c r="GE251" s="76"/>
      <c r="GF251" s="76"/>
      <c r="GG251" s="76"/>
      <c r="GH251" s="76"/>
      <c r="GI251" s="76"/>
      <c r="GJ251" s="76"/>
      <c r="GK251" s="76"/>
      <c r="GL251" s="76"/>
      <c r="GM251" s="76"/>
      <c r="GN251" s="76"/>
      <c r="GO251" s="76"/>
      <c r="GP251" s="76"/>
      <c r="GQ251" s="76"/>
      <c r="GR251" s="76"/>
      <c r="GS251" s="76"/>
      <c r="GT251" s="76"/>
      <c r="GU251" s="76"/>
      <c r="GV251" s="76"/>
      <c r="GW251" s="76"/>
      <c r="GX251" s="76"/>
      <c r="GY251" s="76"/>
      <c r="GZ251" s="76"/>
      <c r="HA251" s="76"/>
      <c r="HB251" s="76"/>
      <c r="HC251" s="76"/>
      <c r="HD251" s="76"/>
      <c r="HE251" s="76"/>
      <c r="HF251" s="76"/>
      <c r="HG251" s="76"/>
      <c r="HH251" s="76"/>
      <c r="HI251" s="76"/>
      <c r="HJ251" s="76"/>
      <c r="HK251" s="76"/>
      <c r="HL251" s="76"/>
      <c r="HM251" s="76"/>
      <c r="HN251" s="76"/>
      <c r="HO251" s="76"/>
      <c r="HP251" s="76"/>
      <c r="HQ251" s="76"/>
      <c r="HR251" s="76"/>
      <c r="HS251" s="76"/>
      <c r="HT251" s="76"/>
      <c r="HU251" s="76"/>
      <c r="HV251" s="76"/>
      <c r="HW251" s="76"/>
      <c r="HX251" s="76"/>
      <c r="HY251" s="76"/>
      <c r="HZ251" s="76"/>
      <c r="IA251" s="76"/>
      <c r="IB251" s="76"/>
      <c r="IC251" s="76"/>
      <c r="ID251" s="76"/>
      <c r="IE251" s="76"/>
      <c r="IF251" s="76"/>
      <c r="IG251" s="76"/>
      <c r="IH251" s="76"/>
      <c r="II251" s="76"/>
      <c r="IJ251" s="76"/>
      <c r="IK251" s="76"/>
      <c r="IL251" s="76"/>
      <c r="IM251" s="76"/>
      <c r="IN251" s="76"/>
      <c r="IO251" s="76"/>
      <c r="IP251" s="76"/>
      <c r="IQ251" s="76"/>
      <c r="IR251" s="76"/>
      <c r="IS251" s="76"/>
      <c r="IT251" s="76"/>
      <c r="IU251" s="76"/>
      <c r="IV251" s="76"/>
    </row>
    <row r="252" spans="1:256" s="78" customFormat="1" ht="25.5" customHeight="1" x14ac:dyDescent="0.25">
      <c r="A252" s="71" t="s">
        <v>910</v>
      </c>
      <c r="B252" s="132" t="s">
        <v>911</v>
      </c>
      <c r="C252" s="73">
        <v>623086173</v>
      </c>
      <c r="D252" s="73"/>
      <c r="E252" s="74">
        <f>C252+D252</f>
        <v>623086173</v>
      </c>
      <c r="F252" s="75"/>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7"/>
      <c r="AV252" s="75"/>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c r="CA252" s="76"/>
      <c r="CB252" s="76"/>
      <c r="CC252" s="76"/>
      <c r="CD252" s="76"/>
      <c r="CE252" s="76"/>
      <c r="CF252" s="76"/>
      <c r="CG252" s="76"/>
      <c r="CH252" s="76"/>
      <c r="CI252" s="76"/>
      <c r="CJ252" s="76"/>
      <c r="CK252" s="76"/>
      <c r="CL252" s="76"/>
      <c r="CM252" s="76"/>
      <c r="CN252" s="76"/>
      <c r="CO252" s="76"/>
      <c r="CP252" s="76"/>
      <c r="CQ252" s="76"/>
      <c r="CR252" s="76"/>
      <c r="CS252" s="76"/>
      <c r="CT252" s="76"/>
      <c r="CU252" s="76"/>
      <c r="CV252" s="76"/>
      <c r="CW252" s="76"/>
      <c r="CX252" s="76"/>
      <c r="CY252" s="76"/>
      <c r="CZ252" s="76"/>
      <c r="DA252" s="76"/>
      <c r="DB252" s="76"/>
      <c r="DC252" s="76"/>
      <c r="DD252" s="76"/>
      <c r="DE252" s="76"/>
      <c r="DF252" s="76"/>
      <c r="DG252" s="76"/>
      <c r="DH252" s="76"/>
      <c r="DI252" s="76"/>
      <c r="DJ252" s="76"/>
      <c r="DK252" s="76"/>
      <c r="DL252" s="76"/>
      <c r="DM252" s="76"/>
      <c r="DN252" s="76"/>
      <c r="DO252" s="76"/>
      <c r="DP252" s="76"/>
      <c r="DQ252" s="76"/>
      <c r="DR252" s="76"/>
      <c r="DS252" s="76"/>
      <c r="DT252" s="76"/>
      <c r="DU252" s="76"/>
      <c r="DV252" s="76"/>
      <c r="DW252" s="76"/>
      <c r="DX252" s="76"/>
      <c r="DY252" s="76"/>
      <c r="DZ252" s="76"/>
      <c r="EA252" s="76"/>
      <c r="EB252" s="76"/>
      <c r="EC252" s="76"/>
      <c r="ED252" s="76"/>
      <c r="EE252" s="76"/>
      <c r="EF252" s="76"/>
      <c r="EG252" s="76"/>
      <c r="EH252" s="76"/>
      <c r="EI252" s="76"/>
      <c r="EJ252" s="76"/>
      <c r="EK252" s="76"/>
      <c r="EL252" s="76"/>
      <c r="EM252" s="76"/>
      <c r="EN252" s="76"/>
      <c r="EO252" s="76"/>
      <c r="EP252" s="76"/>
      <c r="EQ252" s="76"/>
      <c r="ER252" s="76"/>
      <c r="ES252" s="76"/>
      <c r="ET252" s="76"/>
      <c r="EU252" s="76"/>
      <c r="EV252" s="76"/>
      <c r="EW252" s="76"/>
      <c r="EX252" s="76"/>
      <c r="EY252" s="76"/>
      <c r="EZ252" s="76"/>
      <c r="FA252" s="76"/>
      <c r="FB252" s="76"/>
      <c r="FC252" s="76"/>
      <c r="FD252" s="76"/>
      <c r="FE252" s="76"/>
      <c r="FF252" s="76"/>
      <c r="FG252" s="76"/>
      <c r="FH252" s="76"/>
      <c r="FI252" s="76"/>
      <c r="FJ252" s="76"/>
      <c r="FK252" s="76"/>
      <c r="FL252" s="76"/>
      <c r="FM252" s="76"/>
      <c r="FN252" s="76"/>
      <c r="FO252" s="76"/>
      <c r="FP252" s="76"/>
      <c r="FQ252" s="76"/>
      <c r="FR252" s="76"/>
      <c r="FS252" s="76"/>
      <c r="FT252" s="76"/>
      <c r="FU252" s="76"/>
      <c r="FV252" s="76"/>
      <c r="FW252" s="76"/>
      <c r="FX252" s="76"/>
      <c r="FY252" s="76"/>
      <c r="FZ252" s="76"/>
      <c r="GA252" s="76"/>
      <c r="GB252" s="76"/>
      <c r="GC252" s="76"/>
      <c r="GD252" s="76"/>
      <c r="GE252" s="76"/>
      <c r="GF252" s="76"/>
      <c r="GG252" s="76"/>
      <c r="GH252" s="76"/>
      <c r="GI252" s="76"/>
      <c r="GJ252" s="76"/>
      <c r="GK252" s="76"/>
      <c r="GL252" s="76"/>
      <c r="GM252" s="76"/>
      <c r="GN252" s="76"/>
      <c r="GO252" s="76"/>
      <c r="GP252" s="76"/>
      <c r="GQ252" s="76"/>
      <c r="GR252" s="76"/>
      <c r="GS252" s="76"/>
      <c r="GT252" s="76"/>
      <c r="GU252" s="76"/>
      <c r="GV252" s="76"/>
      <c r="GW252" s="76"/>
      <c r="GX252" s="76"/>
      <c r="GY252" s="76"/>
      <c r="GZ252" s="76"/>
      <c r="HA252" s="76"/>
      <c r="HB252" s="76"/>
      <c r="HC252" s="76"/>
      <c r="HD252" s="76"/>
      <c r="HE252" s="76"/>
      <c r="HF252" s="76"/>
      <c r="HG252" s="76"/>
      <c r="HH252" s="76"/>
      <c r="HI252" s="76"/>
      <c r="HJ252" s="76"/>
      <c r="HK252" s="76"/>
      <c r="HL252" s="76"/>
      <c r="HM252" s="76"/>
      <c r="HN252" s="76"/>
      <c r="HO252" s="76"/>
      <c r="HP252" s="76"/>
      <c r="HQ252" s="76"/>
      <c r="HR252" s="76"/>
      <c r="HS252" s="76"/>
      <c r="HT252" s="76"/>
      <c r="HU252" s="76"/>
      <c r="HV252" s="76"/>
      <c r="HW252" s="76"/>
      <c r="HX252" s="76"/>
      <c r="HY252" s="76"/>
      <c r="HZ252" s="76"/>
      <c r="IA252" s="76"/>
      <c r="IB252" s="76"/>
      <c r="IC252" s="76"/>
      <c r="ID252" s="76"/>
      <c r="IE252" s="76"/>
      <c r="IF252" s="76"/>
      <c r="IG252" s="76"/>
      <c r="IH252" s="76"/>
      <c r="II252" s="76"/>
      <c r="IJ252" s="76"/>
      <c r="IK252" s="76"/>
      <c r="IL252" s="76"/>
      <c r="IM252" s="76"/>
      <c r="IN252" s="76"/>
      <c r="IO252" s="76"/>
      <c r="IP252" s="76"/>
      <c r="IQ252" s="76"/>
      <c r="IR252" s="76"/>
      <c r="IS252" s="76"/>
      <c r="IT252" s="76"/>
      <c r="IU252" s="76"/>
      <c r="IV252" s="76"/>
    </row>
    <row r="253" spans="1:256" s="78" customFormat="1" ht="25.5" customHeight="1" x14ac:dyDescent="0.25">
      <c r="A253" s="71" t="s">
        <v>912</v>
      </c>
      <c r="B253" s="132" t="s">
        <v>913</v>
      </c>
      <c r="C253" s="73">
        <v>107178585</v>
      </c>
      <c r="D253" s="73"/>
      <c r="E253" s="74">
        <f>C253+D253</f>
        <v>107178585</v>
      </c>
      <c r="F253" s="75"/>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6"/>
      <c r="AT253" s="76"/>
      <c r="AU253" s="77"/>
      <c r="AV253" s="75"/>
      <c r="AW253" s="76"/>
      <c r="AX253" s="76"/>
      <c r="AY253" s="76"/>
      <c r="AZ253" s="76"/>
      <c r="BA253" s="76"/>
      <c r="BB253" s="76"/>
      <c r="BC253" s="76"/>
      <c r="BD253" s="76"/>
      <c r="BE253" s="76"/>
      <c r="BF253" s="76"/>
      <c r="BG253" s="76"/>
      <c r="BH253" s="76"/>
      <c r="BI253" s="76"/>
      <c r="BJ253" s="76"/>
      <c r="BK253" s="76"/>
      <c r="BL253" s="76"/>
      <c r="BM253" s="76"/>
      <c r="BN253" s="76"/>
      <c r="BO253" s="76"/>
      <c r="BP253" s="76"/>
      <c r="BQ253" s="76"/>
      <c r="BR253" s="76"/>
      <c r="BS253" s="76"/>
      <c r="BT253" s="76"/>
      <c r="BU253" s="76"/>
      <c r="BV253" s="76"/>
      <c r="BW253" s="76"/>
      <c r="BX253" s="76"/>
      <c r="BY253" s="76"/>
      <c r="BZ253" s="76"/>
      <c r="CA253" s="76"/>
      <c r="CB253" s="76"/>
      <c r="CC253" s="76"/>
      <c r="CD253" s="76"/>
      <c r="CE253" s="76"/>
      <c r="CF253" s="76"/>
      <c r="CG253" s="76"/>
      <c r="CH253" s="76"/>
      <c r="CI253" s="76"/>
      <c r="CJ253" s="76"/>
      <c r="CK253" s="76"/>
      <c r="CL253" s="76"/>
      <c r="CM253" s="76"/>
      <c r="CN253" s="76"/>
      <c r="CO253" s="76"/>
      <c r="CP253" s="76"/>
      <c r="CQ253" s="76"/>
      <c r="CR253" s="76"/>
      <c r="CS253" s="76"/>
      <c r="CT253" s="76"/>
      <c r="CU253" s="76"/>
      <c r="CV253" s="76"/>
      <c r="CW253" s="76"/>
      <c r="CX253" s="76"/>
      <c r="CY253" s="76"/>
      <c r="CZ253" s="76"/>
      <c r="DA253" s="76"/>
      <c r="DB253" s="76"/>
      <c r="DC253" s="76"/>
      <c r="DD253" s="76"/>
      <c r="DE253" s="76"/>
      <c r="DF253" s="76"/>
      <c r="DG253" s="76"/>
      <c r="DH253" s="76"/>
      <c r="DI253" s="76"/>
      <c r="DJ253" s="76"/>
      <c r="DK253" s="76"/>
      <c r="DL253" s="76"/>
      <c r="DM253" s="76"/>
      <c r="DN253" s="76"/>
      <c r="DO253" s="76"/>
      <c r="DP253" s="76"/>
      <c r="DQ253" s="76"/>
      <c r="DR253" s="76"/>
      <c r="DS253" s="76"/>
      <c r="DT253" s="76"/>
      <c r="DU253" s="76"/>
      <c r="DV253" s="76"/>
      <c r="DW253" s="76"/>
      <c r="DX253" s="76"/>
      <c r="DY253" s="76"/>
      <c r="DZ253" s="76"/>
      <c r="EA253" s="76"/>
      <c r="EB253" s="76"/>
      <c r="EC253" s="76"/>
      <c r="ED253" s="76"/>
      <c r="EE253" s="76"/>
      <c r="EF253" s="76"/>
      <c r="EG253" s="76"/>
      <c r="EH253" s="76"/>
      <c r="EI253" s="76"/>
      <c r="EJ253" s="76"/>
      <c r="EK253" s="76"/>
      <c r="EL253" s="76"/>
      <c r="EM253" s="76"/>
      <c r="EN253" s="76"/>
      <c r="EO253" s="76"/>
      <c r="EP253" s="76"/>
      <c r="EQ253" s="76"/>
      <c r="ER253" s="76"/>
      <c r="ES253" s="76"/>
      <c r="ET253" s="76"/>
      <c r="EU253" s="76"/>
      <c r="EV253" s="76"/>
      <c r="EW253" s="76"/>
      <c r="EX253" s="76"/>
      <c r="EY253" s="76"/>
      <c r="EZ253" s="76"/>
      <c r="FA253" s="76"/>
      <c r="FB253" s="76"/>
      <c r="FC253" s="76"/>
      <c r="FD253" s="76"/>
      <c r="FE253" s="76"/>
      <c r="FF253" s="76"/>
      <c r="FG253" s="76"/>
      <c r="FH253" s="76"/>
      <c r="FI253" s="76"/>
      <c r="FJ253" s="76"/>
      <c r="FK253" s="76"/>
      <c r="FL253" s="76"/>
      <c r="FM253" s="76"/>
      <c r="FN253" s="76"/>
      <c r="FO253" s="76"/>
      <c r="FP253" s="76"/>
      <c r="FQ253" s="76"/>
      <c r="FR253" s="76"/>
      <c r="FS253" s="76"/>
      <c r="FT253" s="76"/>
      <c r="FU253" s="76"/>
      <c r="FV253" s="76"/>
      <c r="FW253" s="76"/>
      <c r="FX253" s="76"/>
      <c r="FY253" s="76"/>
      <c r="FZ253" s="76"/>
      <c r="GA253" s="76"/>
      <c r="GB253" s="76"/>
      <c r="GC253" s="76"/>
      <c r="GD253" s="76"/>
      <c r="GE253" s="76"/>
      <c r="GF253" s="76"/>
      <c r="GG253" s="76"/>
      <c r="GH253" s="76"/>
      <c r="GI253" s="76"/>
      <c r="GJ253" s="76"/>
      <c r="GK253" s="76"/>
      <c r="GL253" s="76"/>
      <c r="GM253" s="76"/>
      <c r="GN253" s="76"/>
      <c r="GO253" s="76"/>
      <c r="GP253" s="76"/>
      <c r="GQ253" s="76"/>
      <c r="GR253" s="76"/>
      <c r="GS253" s="76"/>
      <c r="GT253" s="76"/>
      <c r="GU253" s="76"/>
      <c r="GV253" s="76"/>
      <c r="GW253" s="76"/>
      <c r="GX253" s="76"/>
      <c r="GY253" s="76"/>
      <c r="GZ253" s="76"/>
      <c r="HA253" s="76"/>
      <c r="HB253" s="76"/>
      <c r="HC253" s="76"/>
      <c r="HD253" s="76"/>
      <c r="HE253" s="76"/>
      <c r="HF253" s="76"/>
      <c r="HG253" s="76"/>
      <c r="HH253" s="76"/>
      <c r="HI253" s="76"/>
      <c r="HJ253" s="76"/>
      <c r="HK253" s="76"/>
      <c r="HL253" s="76"/>
      <c r="HM253" s="76"/>
      <c r="HN253" s="76"/>
      <c r="HO253" s="76"/>
      <c r="HP253" s="76"/>
      <c r="HQ253" s="76"/>
      <c r="HR253" s="76"/>
      <c r="HS253" s="76"/>
      <c r="HT253" s="76"/>
      <c r="HU253" s="76"/>
      <c r="HV253" s="76"/>
      <c r="HW253" s="76"/>
      <c r="HX253" s="76"/>
      <c r="HY253" s="76"/>
      <c r="HZ253" s="76"/>
      <c r="IA253" s="76"/>
      <c r="IB253" s="76"/>
      <c r="IC253" s="76"/>
      <c r="ID253" s="76"/>
      <c r="IE253" s="76"/>
      <c r="IF253" s="76"/>
      <c r="IG253" s="76"/>
      <c r="IH253" s="76"/>
      <c r="II253" s="76"/>
      <c r="IJ253" s="76"/>
      <c r="IK253" s="76"/>
      <c r="IL253" s="76"/>
      <c r="IM253" s="76"/>
      <c r="IN253" s="76"/>
      <c r="IO253" s="76"/>
      <c r="IP253" s="76"/>
      <c r="IQ253" s="76"/>
      <c r="IR253" s="76"/>
      <c r="IS253" s="76"/>
      <c r="IT253" s="76"/>
      <c r="IU253" s="76"/>
      <c r="IV253" s="76"/>
    </row>
    <row r="254" spans="1:256" s="78" customFormat="1" ht="25.5" customHeight="1" x14ac:dyDescent="0.25">
      <c r="A254" s="60">
        <v>8.1999999999999993</v>
      </c>
      <c r="B254" s="111" t="s">
        <v>914</v>
      </c>
      <c r="C254" s="62">
        <f>+C255</f>
        <v>541166460.40999997</v>
      </c>
      <c r="D254" s="62">
        <f>D255</f>
        <v>1230106</v>
      </c>
      <c r="E254" s="122">
        <f>+D254+C254</f>
        <v>542396566.40999997</v>
      </c>
      <c r="F254" s="75"/>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AK254" s="76"/>
      <c r="AL254" s="76"/>
      <c r="AM254" s="76"/>
      <c r="AN254" s="76"/>
      <c r="AO254" s="76"/>
      <c r="AP254" s="76"/>
      <c r="AQ254" s="76"/>
      <c r="AR254" s="76"/>
      <c r="AS254" s="76"/>
      <c r="AT254" s="76"/>
      <c r="AU254" s="77"/>
      <c r="AV254" s="75"/>
      <c r="AW254" s="76"/>
      <c r="AX254" s="76"/>
      <c r="AY254" s="76"/>
      <c r="AZ254" s="76"/>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76"/>
      <c r="CN254" s="76"/>
      <c r="CO254" s="76"/>
      <c r="CP254" s="76"/>
      <c r="CQ254" s="76"/>
      <c r="CR254" s="76"/>
      <c r="CS254" s="76"/>
      <c r="CT254" s="76"/>
      <c r="CU254" s="76"/>
      <c r="CV254" s="76"/>
      <c r="CW254" s="76"/>
      <c r="CX254" s="76"/>
      <c r="CY254" s="76"/>
      <c r="CZ254" s="76"/>
      <c r="DA254" s="76"/>
      <c r="DB254" s="76"/>
      <c r="DC254" s="76"/>
      <c r="DD254" s="76"/>
      <c r="DE254" s="76"/>
      <c r="DF254" s="76"/>
      <c r="DG254" s="76"/>
      <c r="DH254" s="76"/>
      <c r="DI254" s="76"/>
      <c r="DJ254" s="76"/>
      <c r="DK254" s="76"/>
      <c r="DL254" s="76"/>
      <c r="DM254" s="76"/>
      <c r="DN254" s="76"/>
      <c r="DO254" s="76"/>
      <c r="DP254" s="76"/>
      <c r="DQ254" s="76"/>
      <c r="DR254" s="76"/>
      <c r="DS254" s="76"/>
      <c r="DT254" s="76"/>
      <c r="DU254" s="76"/>
      <c r="DV254" s="76"/>
      <c r="DW254" s="76"/>
      <c r="DX254" s="76"/>
      <c r="DY254" s="76"/>
      <c r="DZ254" s="76"/>
      <c r="EA254" s="76"/>
      <c r="EB254" s="76"/>
      <c r="EC254" s="76"/>
      <c r="ED254" s="76"/>
      <c r="EE254" s="76"/>
      <c r="EF254" s="76"/>
      <c r="EG254" s="76"/>
      <c r="EH254" s="76"/>
      <c r="EI254" s="76"/>
      <c r="EJ254" s="76"/>
      <c r="EK254" s="76"/>
      <c r="EL254" s="76"/>
      <c r="EM254" s="76"/>
      <c r="EN254" s="76"/>
      <c r="EO254" s="76"/>
      <c r="EP254" s="76"/>
      <c r="EQ254" s="76"/>
      <c r="ER254" s="76"/>
      <c r="ES254" s="76"/>
      <c r="ET254" s="76"/>
      <c r="EU254" s="76"/>
      <c r="EV254" s="76"/>
      <c r="EW254" s="76"/>
      <c r="EX254" s="76"/>
      <c r="EY254" s="76"/>
      <c r="EZ254" s="76"/>
      <c r="FA254" s="76"/>
      <c r="FB254" s="76"/>
      <c r="FC254" s="76"/>
      <c r="FD254" s="76"/>
      <c r="FE254" s="76"/>
      <c r="FF254" s="76"/>
      <c r="FG254" s="76"/>
      <c r="FH254" s="76"/>
      <c r="FI254" s="76"/>
      <c r="FJ254" s="76"/>
      <c r="FK254" s="76"/>
      <c r="FL254" s="76"/>
      <c r="FM254" s="76"/>
      <c r="FN254" s="76"/>
      <c r="FO254" s="76"/>
      <c r="FP254" s="76"/>
      <c r="FQ254" s="76"/>
      <c r="FR254" s="76"/>
      <c r="FS254" s="76"/>
      <c r="FT254" s="76"/>
      <c r="FU254" s="76"/>
      <c r="FV254" s="76"/>
      <c r="FW254" s="76"/>
      <c r="FX254" s="76"/>
      <c r="FY254" s="76"/>
      <c r="FZ254" s="76"/>
      <c r="GA254" s="76"/>
      <c r="GB254" s="76"/>
      <c r="GC254" s="76"/>
      <c r="GD254" s="76"/>
      <c r="GE254" s="76"/>
      <c r="GF254" s="76"/>
      <c r="GG254" s="76"/>
      <c r="GH254" s="76"/>
      <c r="GI254" s="76"/>
      <c r="GJ254" s="76"/>
      <c r="GK254" s="76"/>
      <c r="GL254" s="76"/>
      <c r="GM254" s="76"/>
      <c r="GN254" s="76"/>
      <c r="GO254" s="76"/>
      <c r="GP254" s="76"/>
      <c r="GQ254" s="76"/>
      <c r="GR254" s="76"/>
      <c r="GS254" s="76"/>
      <c r="GT254" s="76"/>
      <c r="GU254" s="76"/>
      <c r="GV254" s="76"/>
      <c r="GW254" s="76"/>
      <c r="GX254" s="76"/>
      <c r="GY254" s="76"/>
      <c r="GZ254" s="76"/>
      <c r="HA254" s="76"/>
      <c r="HB254" s="76"/>
      <c r="HC254" s="76"/>
      <c r="HD254" s="76"/>
      <c r="HE254" s="76"/>
      <c r="HF254" s="76"/>
      <c r="HG254" s="76"/>
      <c r="HH254" s="76"/>
      <c r="HI254" s="76"/>
      <c r="HJ254" s="76"/>
      <c r="HK254" s="76"/>
      <c r="HL254" s="76"/>
      <c r="HM254" s="76"/>
      <c r="HN254" s="76"/>
      <c r="HO254" s="76"/>
      <c r="HP254" s="76"/>
      <c r="HQ254" s="76"/>
      <c r="HR254" s="76"/>
      <c r="HS254" s="76"/>
      <c r="HT254" s="76"/>
      <c r="HU254" s="76"/>
      <c r="HV254" s="76"/>
      <c r="HW254" s="76"/>
      <c r="HX254" s="76"/>
      <c r="HY254" s="76"/>
      <c r="HZ254" s="76"/>
      <c r="IA254" s="76"/>
      <c r="IB254" s="76"/>
      <c r="IC254" s="76"/>
      <c r="ID254" s="76"/>
      <c r="IE254" s="76"/>
      <c r="IF254" s="76"/>
      <c r="IG254" s="76"/>
      <c r="IH254" s="76"/>
      <c r="II254" s="76"/>
      <c r="IJ254" s="76"/>
      <c r="IK254" s="76"/>
      <c r="IL254" s="76"/>
      <c r="IM254" s="76"/>
      <c r="IN254" s="76"/>
      <c r="IO254" s="76"/>
      <c r="IP254" s="76"/>
      <c r="IQ254" s="76"/>
      <c r="IR254" s="76"/>
      <c r="IS254" s="76"/>
      <c r="IT254" s="76"/>
      <c r="IU254" s="76"/>
      <c r="IV254" s="76"/>
    </row>
    <row r="255" spans="1:256" s="78" customFormat="1" ht="25.5" customHeight="1" x14ac:dyDescent="0.25">
      <c r="A255" s="60" t="s">
        <v>915</v>
      </c>
      <c r="B255" s="84" t="s">
        <v>916</v>
      </c>
      <c r="C255" s="147">
        <f>+C256+C257+C258+C259</f>
        <v>541166460.40999997</v>
      </c>
      <c r="D255" s="147">
        <f>SUM(D256:D259)</f>
        <v>1230106</v>
      </c>
      <c r="E255" s="143">
        <f>+C255+D255</f>
        <v>542396566.40999997</v>
      </c>
      <c r="F255" s="75"/>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7"/>
      <c r="AV255" s="75"/>
      <c r="AW255" s="76"/>
      <c r="AX255" s="76"/>
      <c r="AY255" s="76"/>
      <c r="AZ255" s="76"/>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DX255" s="76"/>
      <c r="DY255" s="76"/>
      <c r="DZ255" s="76"/>
      <c r="EA255" s="76"/>
      <c r="EB255" s="76"/>
      <c r="EC255" s="76"/>
      <c r="ED255" s="76"/>
      <c r="EE255" s="76"/>
      <c r="EF255" s="76"/>
      <c r="EG255" s="76"/>
      <c r="EH255" s="76"/>
      <c r="EI255" s="76"/>
      <c r="EJ255" s="76"/>
      <c r="EK255" s="76"/>
      <c r="EL255" s="76"/>
      <c r="EM255" s="76"/>
      <c r="EN255" s="76"/>
      <c r="EO255" s="76"/>
      <c r="EP255" s="76"/>
      <c r="EQ255" s="76"/>
      <c r="ER255" s="76"/>
      <c r="ES255" s="76"/>
      <c r="ET255" s="76"/>
      <c r="EU255" s="76"/>
      <c r="EV255" s="76"/>
      <c r="EW255" s="76"/>
      <c r="EX255" s="76"/>
      <c r="EY255" s="76"/>
      <c r="EZ255" s="76"/>
      <c r="FA255" s="76"/>
      <c r="FB255" s="76"/>
      <c r="FC255" s="76"/>
      <c r="FD255" s="76"/>
      <c r="FE255" s="76"/>
      <c r="FF255" s="76"/>
      <c r="FG255" s="76"/>
      <c r="FH255" s="76"/>
      <c r="FI255" s="76"/>
      <c r="FJ255" s="76"/>
      <c r="FK255" s="76"/>
      <c r="FL255" s="76"/>
      <c r="FM255" s="76"/>
      <c r="FN255" s="76"/>
      <c r="FO255" s="76"/>
      <c r="FP255" s="76"/>
      <c r="FQ255" s="76"/>
      <c r="FR255" s="76"/>
      <c r="FS255" s="76"/>
      <c r="FT255" s="76"/>
      <c r="FU255" s="76"/>
      <c r="FV255" s="76"/>
      <c r="FW255" s="76"/>
      <c r="FX255" s="76"/>
      <c r="FY255" s="76"/>
      <c r="FZ255" s="76"/>
      <c r="GA255" s="76"/>
      <c r="GB255" s="76"/>
      <c r="GC255" s="76"/>
      <c r="GD255" s="76"/>
      <c r="GE255" s="76"/>
      <c r="GF255" s="76"/>
      <c r="GG255" s="76"/>
      <c r="GH255" s="76"/>
      <c r="GI255" s="76"/>
      <c r="GJ255" s="76"/>
      <c r="GK255" s="76"/>
      <c r="GL255" s="76"/>
      <c r="GM255" s="76"/>
      <c r="GN255" s="76"/>
      <c r="GO255" s="76"/>
      <c r="GP255" s="76"/>
      <c r="GQ255" s="76"/>
      <c r="GR255" s="76"/>
      <c r="GS255" s="76"/>
      <c r="GT255" s="76"/>
      <c r="GU255" s="76"/>
      <c r="GV255" s="76"/>
      <c r="GW255" s="76"/>
      <c r="GX255" s="76"/>
      <c r="GY255" s="76"/>
      <c r="GZ255" s="76"/>
      <c r="HA255" s="76"/>
      <c r="HB255" s="76"/>
      <c r="HC255" s="76"/>
      <c r="HD255" s="76"/>
      <c r="HE255" s="76"/>
      <c r="HF255" s="76"/>
      <c r="HG255" s="76"/>
      <c r="HH255" s="76"/>
      <c r="HI255" s="76"/>
      <c r="HJ255" s="76"/>
      <c r="HK255" s="76"/>
      <c r="HL255" s="76"/>
      <c r="HM255" s="76"/>
      <c r="HN255" s="76"/>
      <c r="HO255" s="76"/>
      <c r="HP255" s="76"/>
      <c r="HQ255" s="76"/>
      <c r="HR255" s="76"/>
      <c r="HS255" s="76"/>
      <c r="HT255" s="76"/>
      <c r="HU255" s="76"/>
      <c r="HV255" s="76"/>
      <c r="HW255" s="76"/>
      <c r="HX255" s="76"/>
      <c r="HY255" s="76"/>
      <c r="HZ255" s="76"/>
      <c r="IA255" s="76"/>
      <c r="IB255" s="76"/>
      <c r="IC255" s="76"/>
      <c r="ID255" s="76"/>
      <c r="IE255" s="76"/>
      <c r="IF255" s="76"/>
      <c r="IG255" s="76"/>
      <c r="IH255" s="76"/>
      <c r="II255" s="76"/>
      <c r="IJ255" s="76"/>
      <c r="IK255" s="76"/>
      <c r="IL255" s="76"/>
      <c r="IM255" s="76"/>
      <c r="IN255" s="76"/>
      <c r="IO255" s="76"/>
      <c r="IP255" s="76"/>
      <c r="IQ255" s="76"/>
      <c r="IR255" s="76"/>
      <c r="IS255" s="76"/>
      <c r="IT255" s="76"/>
      <c r="IU255" s="76"/>
      <c r="IV255" s="76"/>
    </row>
    <row r="256" spans="1:256" s="78" customFormat="1" ht="25.5" customHeight="1" x14ac:dyDescent="0.25">
      <c r="A256" s="71" t="s">
        <v>917</v>
      </c>
      <c r="B256" s="132" t="s">
        <v>918</v>
      </c>
      <c r="C256" s="73">
        <v>56211705</v>
      </c>
      <c r="D256" s="73"/>
      <c r="E256" s="74">
        <f>C256+D256</f>
        <v>56211705</v>
      </c>
      <c r="F256" s="75"/>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7"/>
      <c r="AV256" s="75"/>
      <c r="AW256" s="76"/>
      <c r="AX256" s="76"/>
      <c r="AY256" s="76"/>
      <c r="AZ256" s="76"/>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76"/>
      <c r="CN256" s="76"/>
      <c r="CO256" s="76"/>
      <c r="CP256" s="76"/>
      <c r="CQ256" s="76"/>
      <c r="CR256" s="76"/>
      <c r="CS256" s="76"/>
      <c r="CT256" s="76"/>
      <c r="CU256" s="76"/>
      <c r="CV256" s="76"/>
      <c r="CW256" s="76"/>
      <c r="CX256" s="76"/>
      <c r="CY256" s="76"/>
      <c r="CZ256" s="76"/>
      <c r="DA256" s="76"/>
      <c r="DB256" s="76"/>
      <c r="DC256" s="76"/>
      <c r="DD256" s="76"/>
      <c r="DE256" s="76"/>
      <c r="DF256" s="76"/>
      <c r="DG256" s="76"/>
      <c r="DH256" s="76"/>
      <c r="DI256" s="76"/>
      <c r="DJ256" s="76"/>
      <c r="DK256" s="76"/>
      <c r="DL256" s="76"/>
      <c r="DM256" s="76"/>
      <c r="DN256" s="76"/>
      <c r="DO256" s="76"/>
      <c r="DP256" s="76"/>
      <c r="DQ256" s="76"/>
      <c r="DR256" s="76"/>
      <c r="DS256" s="76"/>
      <c r="DT256" s="76"/>
      <c r="DU256" s="76"/>
      <c r="DV256" s="76"/>
      <c r="DW256" s="76"/>
      <c r="DX256" s="76"/>
      <c r="DY256" s="76"/>
      <c r="DZ256" s="76"/>
      <c r="EA256" s="76"/>
      <c r="EB256" s="76"/>
      <c r="EC256" s="76"/>
      <c r="ED256" s="76"/>
      <c r="EE256" s="76"/>
      <c r="EF256" s="76"/>
      <c r="EG256" s="76"/>
      <c r="EH256" s="76"/>
      <c r="EI256" s="76"/>
      <c r="EJ256" s="76"/>
      <c r="EK256" s="76"/>
      <c r="EL256" s="76"/>
      <c r="EM256" s="76"/>
      <c r="EN256" s="76"/>
      <c r="EO256" s="76"/>
      <c r="EP256" s="76"/>
      <c r="EQ256" s="76"/>
      <c r="ER256" s="76"/>
      <c r="ES256" s="76"/>
      <c r="ET256" s="76"/>
      <c r="EU256" s="76"/>
      <c r="EV256" s="76"/>
      <c r="EW256" s="76"/>
      <c r="EX256" s="76"/>
      <c r="EY256" s="76"/>
      <c r="EZ256" s="76"/>
      <c r="FA256" s="76"/>
      <c r="FB256" s="76"/>
      <c r="FC256" s="76"/>
      <c r="FD256" s="76"/>
      <c r="FE256" s="76"/>
      <c r="FF256" s="76"/>
      <c r="FG256" s="76"/>
      <c r="FH256" s="76"/>
      <c r="FI256" s="76"/>
      <c r="FJ256" s="76"/>
      <c r="FK256" s="76"/>
      <c r="FL256" s="76"/>
      <c r="FM256" s="76"/>
      <c r="FN256" s="76"/>
      <c r="FO256" s="76"/>
      <c r="FP256" s="76"/>
      <c r="FQ256" s="76"/>
      <c r="FR256" s="76"/>
      <c r="FS256" s="76"/>
      <c r="FT256" s="76"/>
      <c r="FU256" s="76"/>
      <c r="FV256" s="76"/>
      <c r="FW256" s="76"/>
      <c r="FX256" s="76"/>
      <c r="FY256" s="76"/>
      <c r="FZ256" s="76"/>
      <c r="GA256" s="76"/>
      <c r="GB256" s="76"/>
      <c r="GC256" s="76"/>
      <c r="GD256" s="76"/>
      <c r="GE256" s="76"/>
      <c r="GF256" s="76"/>
      <c r="GG256" s="76"/>
      <c r="GH256" s="76"/>
      <c r="GI256" s="76"/>
      <c r="GJ256" s="76"/>
      <c r="GK256" s="76"/>
      <c r="GL256" s="76"/>
      <c r="GM256" s="76"/>
      <c r="GN256" s="76"/>
      <c r="GO256" s="76"/>
      <c r="GP256" s="76"/>
      <c r="GQ256" s="76"/>
      <c r="GR256" s="76"/>
      <c r="GS256" s="76"/>
      <c r="GT256" s="76"/>
      <c r="GU256" s="76"/>
      <c r="GV256" s="76"/>
      <c r="GW256" s="76"/>
      <c r="GX256" s="76"/>
      <c r="GY256" s="76"/>
      <c r="GZ256" s="76"/>
      <c r="HA256" s="76"/>
      <c r="HB256" s="76"/>
      <c r="HC256" s="76"/>
      <c r="HD256" s="76"/>
      <c r="HE256" s="76"/>
      <c r="HF256" s="76"/>
      <c r="HG256" s="76"/>
      <c r="HH256" s="76"/>
      <c r="HI256" s="76"/>
      <c r="HJ256" s="76"/>
      <c r="HK256" s="76"/>
      <c r="HL256" s="76"/>
      <c r="HM256" s="76"/>
      <c r="HN256" s="76"/>
      <c r="HO256" s="76"/>
      <c r="HP256" s="76"/>
      <c r="HQ256" s="76"/>
      <c r="HR256" s="76"/>
      <c r="HS256" s="76"/>
      <c r="HT256" s="76"/>
      <c r="HU256" s="76"/>
      <c r="HV256" s="76"/>
      <c r="HW256" s="76"/>
      <c r="HX256" s="76"/>
      <c r="HY256" s="76"/>
      <c r="HZ256" s="76"/>
      <c r="IA256" s="76"/>
      <c r="IB256" s="76"/>
      <c r="IC256" s="76"/>
      <c r="ID256" s="76"/>
      <c r="IE256" s="76"/>
      <c r="IF256" s="76"/>
      <c r="IG256" s="76"/>
      <c r="IH256" s="76"/>
      <c r="II256" s="76"/>
      <c r="IJ256" s="76"/>
      <c r="IK256" s="76"/>
      <c r="IL256" s="76"/>
      <c r="IM256" s="76"/>
      <c r="IN256" s="76"/>
      <c r="IO256" s="76"/>
      <c r="IP256" s="76"/>
      <c r="IQ256" s="76"/>
      <c r="IR256" s="76"/>
      <c r="IS256" s="76"/>
      <c r="IT256" s="76"/>
      <c r="IU256" s="76"/>
      <c r="IV256" s="76"/>
    </row>
    <row r="257" spans="1:256" s="78" customFormat="1" ht="25.5" customHeight="1" x14ac:dyDescent="0.25">
      <c r="A257" s="71" t="s">
        <v>919</v>
      </c>
      <c r="B257" s="132" t="s">
        <v>920</v>
      </c>
      <c r="C257" s="73">
        <v>170589.08000000002</v>
      </c>
      <c r="D257" s="73">
        <v>130106</v>
      </c>
      <c r="E257" s="74">
        <f>C257+D257</f>
        <v>300695.08</v>
      </c>
      <c r="F257" s="75"/>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7"/>
      <c r="AV257" s="75"/>
      <c r="AW257" s="76"/>
      <c r="AX257" s="76"/>
      <c r="AY257" s="76"/>
      <c r="AZ257" s="76"/>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76"/>
      <c r="CN257" s="76"/>
      <c r="CO257" s="76"/>
      <c r="CP257" s="76"/>
      <c r="CQ257" s="76"/>
      <c r="CR257" s="76"/>
      <c r="CS257" s="76"/>
      <c r="CT257" s="76"/>
      <c r="CU257" s="76"/>
      <c r="CV257" s="76"/>
      <c r="CW257" s="76"/>
      <c r="CX257" s="76"/>
      <c r="CY257" s="76"/>
      <c r="CZ257" s="76"/>
      <c r="DA257" s="76"/>
      <c r="DB257" s="76"/>
      <c r="DC257" s="76"/>
      <c r="DD257" s="76"/>
      <c r="DE257" s="76"/>
      <c r="DF257" s="76"/>
      <c r="DG257" s="76"/>
      <c r="DH257" s="76"/>
      <c r="DI257" s="76"/>
      <c r="DJ257" s="76"/>
      <c r="DK257" s="76"/>
      <c r="DL257" s="76"/>
      <c r="DM257" s="76"/>
      <c r="DN257" s="76"/>
      <c r="DO257" s="76"/>
      <c r="DP257" s="76"/>
      <c r="DQ257" s="76"/>
      <c r="DR257" s="76"/>
      <c r="DS257" s="76"/>
      <c r="DT257" s="76"/>
      <c r="DU257" s="76"/>
      <c r="DV257" s="76"/>
      <c r="DW257" s="76"/>
      <c r="DX257" s="76"/>
      <c r="DY257" s="76"/>
      <c r="DZ257" s="76"/>
      <c r="EA257" s="76"/>
      <c r="EB257" s="76"/>
      <c r="EC257" s="76"/>
      <c r="ED257" s="76"/>
      <c r="EE257" s="76"/>
      <c r="EF257" s="76"/>
      <c r="EG257" s="76"/>
      <c r="EH257" s="76"/>
      <c r="EI257" s="76"/>
      <c r="EJ257" s="76"/>
      <c r="EK257" s="76"/>
      <c r="EL257" s="76"/>
      <c r="EM257" s="76"/>
      <c r="EN257" s="76"/>
      <c r="EO257" s="76"/>
      <c r="EP257" s="76"/>
      <c r="EQ257" s="76"/>
      <c r="ER257" s="76"/>
      <c r="ES257" s="76"/>
      <c r="ET257" s="76"/>
      <c r="EU257" s="76"/>
      <c r="EV257" s="76"/>
      <c r="EW257" s="76"/>
      <c r="EX257" s="76"/>
      <c r="EY257" s="76"/>
      <c r="EZ257" s="76"/>
      <c r="FA257" s="76"/>
      <c r="FB257" s="76"/>
      <c r="FC257" s="76"/>
      <c r="FD257" s="76"/>
      <c r="FE257" s="76"/>
      <c r="FF257" s="76"/>
      <c r="FG257" s="76"/>
      <c r="FH257" s="76"/>
      <c r="FI257" s="76"/>
      <c r="FJ257" s="76"/>
      <c r="FK257" s="76"/>
      <c r="FL257" s="76"/>
      <c r="FM257" s="76"/>
      <c r="FN257" s="76"/>
      <c r="FO257" s="76"/>
      <c r="FP257" s="76"/>
      <c r="FQ257" s="76"/>
      <c r="FR257" s="76"/>
      <c r="FS257" s="76"/>
      <c r="FT257" s="76"/>
      <c r="FU257" s="76"/>
      <c r="FV257" s="76"/>
      <c r="FW257" s="76"/>
      <c r="FX257" s="76"/>
      <c r="FY257" s="76"/>
      <c r="FZ257" s="76"/>
      <c r="GA257" s="76"/>
      <c r="GB257" s="76"/>
      <c r="GC257" s="76"/>
      <c r="GD257" s="76"/>
      <c r="GE257" s="76"/>
      <c r="GF257" s="76"/>
      <c r="GG257" s="76"/>
      <c r="GH257" s="76"/>
      <c r="GI257" s="76"/>
      <c r="GJ257" s="76"/>
      <c r="GK257" s="76"/>
      <c r="GL257" s="76"/>
      <c r="GM257" s="76"/>
      <c r="GN257" s="76"/>
      <c r="GO257" s="76"/>
      <c r="GP257" s="76"/>
      <c r="GQ257" s="76"/>
      <c r="GR257" s="76"/>
      <c r="GS257" s="76"/>
      <c r="GT257" s="76"/>
      <c r="GU257" s="76"/>
      <c r="GV257" s="76"/>
      <c r="GW257" s="76"/>
      <c r="GX257" s="76"/>
      <c r="GY257" s="76"/>
      <c r="GZ257" s="76"/>
      <c r="HA257" s="76"/>
      <c r="HB257" s="76"/>
      <c r="HC257" s="76"/>
      <c r="HD257" s="76"/>
      <c r="HE257" s="76"/>
      <c r="HF257" s="76"/>
      <c r="HG257" s="76"/>
      <c r="HH257" s="76"/>
      <c r="HI257" s="76"/>
      <c r="HJ257" s="76"/>
      <c r="HK257" s="76"/>
      <c r="HL257" s="76"/>
      <c r="HM257" s="76"/>
      <c r="HN257" s="76"/>
      <c r="HO257" s="76"/>
      <c r="HP257" s="76"/>
      <c r="HQ257" s="76"/>
      <c r="HR257" s="76"/>
      <c r="HS257" s="76"/>
      <c r="HT257" s="76"/>
      <c r="HU257" s="76"/>
      <c r="HV257" s="76"/>
      <c r="HW257" s="76"/>
      <c r="HX257" s="76"/>
      <c r="HY257" s="76"/>
      <c r="HZ257" s="76"/>
      <c r="IA257" s="76"/>
      <c r="IB257" s="76"/>
      <c r="IC257" s="76"/>
      <c r="ID257" s="76"/>
      <c r="IE257" s="76"/>
      <c r="IF257" s="76"/>
      <c r="IG257" s="76"/>
      <c r="IH257" s="76"/>
      <c r="II257" s="76"/>
      <c r="IJ257" s="76"/>
      <c r="IK257" s="76"/>
      <c r="IL257" s="76"/>
      <c r="IM257" s="76"/>
      <c r="IN257" s="76"/>
      <c r="IO257" s="76"/>
      <c r="IP257" s="76"/>
      <c r="IQ257" s="76"/>
      <c r="IR257" s="76"/>
      <c r="IS257" s="76"/>
      <c r="IT257" s="76"/>
      <c r="IU257" s="76"/>
      <c r="IV257" s="76"/>
    </row>
    <row r="258" spans="1:256" s="78" customFormat="1" ht="25.5" customHeight="1" x14ac:dyDescent="0.25">
      <c r="A258" s="71" t="s">
        <v>921</v>
      </c>
      <c r="B258" s="132" t="s">
        <v>922</v>
      </c>
      <c r="C258" s="73">
        <v>483313472.76999998</v>
      </c>
      <c r="D258" s="73"/>
      <c r="E258" s="74">
        <f>C258+D258</f>
        <v>483313472.76999998</v>
      </c>
      <c r="F258" s="75"/>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7"/>
      <c r="AV258" s="75"/>
      <c r="AW258" s="76"/>
      <c r="AX258" s="76"/>
      <c r="AY258" s="76"/>
      <c r="AZ258" s="76"/>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76"/>
      <c r="CN258" s="76"/>
      <c r="CO258" s="76"/>
      <c r="CP258" s="76"/>
      <c r="CQ258" s="76"/>
      <c r="CR258" s="76"/>
      <c r="CS258" s="76"/>
      <c r="CT258" s="76"/>
      <c r="CU258" s="76"/>
      <c r="CV258" s="76"/>
      <c r="CW258" s="76"/>
      <c r="CX258" s="76"/>
      <c r="CY258" s="76"/>
      <c r="CZ258" s="76"/>
      <c r="DA258" s="76"/>
      <c r="DB258" s="76"/>
      <c r="DC258" s="76"/>
      <c r="DD258" s="76"/>
      <c r="DE258" s="76"/>
      <c r="DF258" s="76"/>
      <c r="DG258" s="76"/>
      <c r="DH258" s="76"/>
      <c r="DI258" s="76"/>
      <c r="DJ258" s="76"/>
      <c r="DK258" s="76"/>
      <c r="DL258" s="76"/>
      <c r="DM258" s="76"/>
      <c r="DN258" s="76"/>
      <c r="DO258" s="76"/>
      <c r="DP258" s="76"/>
      <c r="DQ258" s="76"/>
      <c r="DR258" s="76"/>
      <c r="DS258" s="76"/>
      <c r="DT258" s="76"/>
      <c r="DU258" s="76"/>
      <c r="DV258" s="76"/>
      <c r="DW258" s="76"/>
      <c r="DX258" s="76"/>
      <c r="DY258" s="76"/>
      <c r="DZ258" s="76"/>
      <c r="EA258" s="76"/>
      <c r="EB258" s="76"/>
      <c r="EC258" s="76"/>
      <c r="ED258" s="76"/>
      <c r="EE258" s="76"/>
      <c r="EF258" s="76"/>
      <c r="EG258" s="76"/>
      <c r="EH258" s="76"/>
      <c r="EI258" s="76"/>
      <c r="EJ258" s="76"/>
      <c r="EK258" s="76"/>
      <c r="EL258" s="76"/>
      <c r="EM258" s="76"/>
      <c r="EN258" s="76"/>
      <c r="EO258" s="76"/>
      <c r="EP258" s="76"/>
      <c r="EQ258" s="76"/>
      <c r="ER258" s="76"/>
      <c r="ES258" s="76"/>
      <c r="ET258" s="76"/>
      <c r="EU258" s="76"/>
      <c r="EV258" s="76"/>
      <c r="EW258" s="76"/>
      <c r="EX258" s="76"/>
      <c r="EY258" s="76"/>
      <c r="EZ258" s="76"/>
      <c r="FA258" s="76"/>
      <c r="FB258" s="76"/>
      <c r="FC258" s="76"/>
      <c r="FD258" s="76"/>
      <c r="FE258" s="76"/>
      <c r="FF258" s="76"/>
      <c r="FG258" s="76"/>
      <c r="FH258" s="76"/>
      <c r="FI258" s="76"/>
      <c r="FJ258" s="76"/>
      <c r="FK258" s="76"/>
      <c r="FL258" s="76"/>
      <c r="FM258" s="76"/>
      <c r="FN258" s="76"/>
      <c r="FO258" s="76"/>
      <c r="FP258" s="76"/>
      <c r="FQ258" s="76"/>
      <c r="FR258" s="76"/>
      <c r="FS258" s="76"/>
      <c r="FT258" s="76"/>
      <c r="FU258" s="76"/>
      <c r="FV258" s="76"/>
      <c r="FW258" s="76"/>
      <c r="FX258" s="76"/>
      <c r="FY258" s="76"/>
      <c r="FZ258" s="76"/>
      <c r="GA258" s="76"/>
      <c r="GB258" s="76"/>
      <c r="GC258" s="76"/>
      <c r="GD258" s="76"/>
      <c r="GE258" s="76"/>
      <c r="GF258" s="76"/>
      <c r="GG258" s="76"/>
      <c r="GH258" s="76"/>
      <c r="GI258" s="76"/>
      <c r="GJ258" s="76"/>
      <c r="GK258" s="76"/>
      <c r="GL258" s="76"/>
      <c r="GM258" s="76"/>
      <c r="GN258" s="76"/>
      <c r="GO258" s="76"/>
      <c r="GP258" s="76"/>
      <c r="GQ258" s="76"/>
      <c r="GR258" s="76"/>
      <c r="GS258" s="76"/>
      <c r="GT258" s="76"/>
      <c r="GU258" s="76"/>
      <c r="GV258" s="76"/>
      <c r="GW258" s="76"/>
      <c r="GX258" s="76"/>
      <c r="GY258" s="76"/>
      <c r="GZ258" s="76"/>
      <c r="HA258" s="76"/>
      <c r="HB258" s="76"/>
      <c r="HC258" s="76"/>
      <c r="HD258" s="76"/>
      <c r="HE258" s="76"/>
      <c r="HF258" s="76"/>
      <c r="HG258" s="76"/>
      <c r="HH258" s="76"/>
      <c r="HI258" s="76"/>
      <c r="HJ258" s="76"/>
      <c r="HK258" s="76"/>
      <c r="HL258" s="76"/>
      <c r="HM258" s="76"/>
      <c r="HN258" s="76"/>
      <c r="HO258" s="76"/>
      <c r="HP258" s="76"/>
      <c r="HQ258" s="76"/>
      <c r="HR258" s="76"/>
      <c r="HS258" s="76"/>
      <c r="HT258" s="76"/>
      <c r="HU258" s="76"/>
      <c r="HV258" s="76"/>
      <c r="HW258" s="76"/>
      <c r="HX258" s="76"/>
      <c r="HY258" s="76"/>
      <c r="HZ258" s="76"/>
      <c r="IA258" s="76"/>
      <c r="IB258" s="76"/>
      <c r="IC258" s="76"/>
      <c r="ID258" s="76"/>
      <c r="IE258" s="76"/>
      <c r="IF258" s="76"/>
      <c r="IG258" s="76"/>
      <c r="IH258" s="76"/>
      <c r="II258" s="76"/>
      <c r="IJ258" s="76"/>
      <c r="IK258" s="76"/>
      <c r="IL258" s="76"/>
      <c r="IM258" s="76"/>
      <c r="IN258" s="76"/>
      <c r="IO258" s="76"/>
      <c r="IP258" s="76"/>
      <c r="IQ258" s="76"/>
      <c r="IR258" s="76"/>
      <c r="IS258" s="76"/>
      <c r="IT258" s="76"/>
      <c r="IU258" s="76"/>
      <c r="IV258" s="76"/>
    </row>
    <row r="259" spans="1:256" s="78" customFormat="1" ht="25.5" customHeight="1" x14ac:dyDescent="0.25">
      <c r="A259" s="71" t="s">
        <v>923</v>
      </c>
      <c r="B259" s="132" t="s">
        <v>924</v>
      </c>
      <c r="C259" s="73">
        <v>1470693.56</v>
      </c>
      <c r="D259" s="73">
        <v>1100000</v>
      </c>
      <c r="E259" s="74">
        <f>C259+D259</f>
        <v>2570693.56</v>
      </c>
      <c r="F259" s="75"/>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AK259" s="76"/>
      <c r="AL259" s="76"/>
      <c r="AM259" s="76"/>
      <c r="AN259" s="76"/>
      <c r="AO259" s="76"/>
      <c r="AP259" s="76"/>
      <c r="AQ259" s="76"/>
      <c r="AR259" s="76"/>
      <c r="AS259" s="76"/>
      <c r="AT259" s="76"/>
      <c r="AU259" s="77"/>
      <c r="AV259" s="75"/>
      <c r="AW259" s="76"/>
      <c r="AX259" s="76"/>
      <c r="AY259" s="76"/>
      <c r="AZ259" s="76"/>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76"/>
      <c r="CN259" s="76"/>
      <c r="CO259" s="76"/>
      <c r="CP259" s="76"/>
      <c r="CQ259" s="76"/>
      <c r="CR259" s="76"/>
      <c r="CS259" s="76"/>
      <c r="CT259" s="76"/>
      <c r="CU259" s="76"/>
      <c r="CV259" s="76"/>
      <c r="CW259" s="76"/>
      <c r="CX259" s="76"/>
      <c r="CY259" s="76"/>
      <c r="CZ259" s="76"/>
      <c r="DA259" s="76"/>
      <c r="DB259" s="76"/>
      <c r="DC259" s="76"/>
      <c r="DD259" s="76"/>
      <c r="DE259" s="76"/>
      <c r="DF259" s="76"/>
      <c r="DG259" s="76"/>
      <c r="DH259" s="76"/>
      <c r="DI259" s="76"/>
      <c r="DJ259" s="76"/>
      <c r="DK259" s="76"/>
      <c r="DL259" s="76"/>
      <c r="DM259" s="76"/>
      <c r="DN259" s="76"/>
      <c r="DO259" s="76"/>
      <c r="DP259" s="76"/>
      <c r="DQ259" s="76"/>
      <c r="DR259" s="76"/>
      <c r="DS259" s="76"/>
      <c r="DT259" s="76"/>
      <c r="DU259" s="76"/>
      <c r="DV259" s="76"/>
      <c r="DW259" s="76"/>
      <c r="DX259" s="76"/>
      <c r="DY259" s="76"/>
      <c r="DZ259" s="76"/>
      <c r="EA259" s="76"/>
      <c r="EB259" s="76"/>
      <c r="EC259" s="76"/>
      <c r="ED259" s="76"/>
      <c r="EE259" s="76"/>
      <c r="EF259" s="76"/>
      <c r="EG259" s="76"/>
      <c r="EH259" s="76"/>
      <c r="EI259" s="76"/>
      <c r="EJ259" s="76"/>
      <c r="EK259" s="76"/>
      <c r="EL259" s="76"/>
      <c r="EM259" s="76"/>
      <c r="EN259" s="76"/>
      <c r="EO259" s="76"/>
      <c r="EP259" s="76"/>
      <c r="EQ259" s="76"/>
      <c r="ER259" s="76"/>
      <c r="ES259" s="76"/>
      <c r="ET259" s="76"/>
      <c r="EU259" s="76"/>
      <c r="EV259" s="76"/>
      <c r="EW259" s="76"/>
      <c r="EX259" s="76"/>
      <c r="EY259" s="76"/>
      <c r="EZ259" s="76"/>
      <c r="FA259" s="76"/>
      <c r="FB259" s="76"/>
      <c r="FC259" s="76"/>
      <c r="FD259" s="76"/>
      <c r="FE259" s="76"/>
      <c r="FF259" s="76"/>
      <c r="FG259" s="76"/>
      <c r="FH259" s="76"/>
      <c r="FI259" s="76"/>
      <c r="FJ259" s="76"/>
      <c r="FK259" s="76"/>
      <c r="FL259" s="76"/>
      <c r="FM259" s="76"/>
      <c r="FN259" s="76"/>
      <c r="FO259" s="76"/>
      <c r="FP259" s="76"/>
      <c r="FQ259" s="76"/>
      <c r="FR259" s="76"/>
      <c r="FS259" s="76"/>
      <c r="FT259" s="76"/>
      <c r="FU259" s="76"/>
      <c r="FV259" s="76"/>
      <c r="FW259" s="76"/>
      <c r="FX259" s="76"/>
      <c r="FY259" s="76"/>
      <c r="FZ259" s="76"/>
      <c r="GA259" s="76"/>
      <c r="GB259" s="76"/>
      <c r="GC259" s="76"/>
      <c r="GD259" s="76"/>
      <c r="GE259" s="76"/>
      <c r="GF259" s="76"/>
      <c r="GG259" s="76"/>
      <c r="GH259" s="76"/>
      <c r="GI259" s="76"/>
      <c r="GJ259" s="76"/>
      <c r="GK259" s="76"/>
      <c r="GL259" s="76"/>
      <c r="GM259" s="76"/>
      <c r="GN259" s="76"/>
      <c r="GO259" s="76"/>
      <c r="GP259" s="76"/>
      <c r="GQ259" s="76"/>
      <c r="GR259" s="76"/>
      <c r="GS259" s="76"/>
      <c r="GT259" s="76"/>
      <c r="GU259" s="76"/>
      <c r="GV259" s="76"/>
      <c r="GW259" s="76"/>
      <c r="GX259" s="76"/>
      <c r="GY259" s="76"/>
      <c r="GZ259" s="76"/>
      <c r="HA259" s="76"/>
      <c r="HB259" s="76"/>
      <c r="HC259" s="76"/>
      <c r="HD259" s="76"/>
      <c r="HE259" s="76"/>
      <c r="HF259" s="76"/>
      <c r="HG259" s="76"/>
      <c r="HH259" s="76"/>
      <c r="HI259" s="76"/>
      <c r="HJ259" s="76"/>
      <c r="HK259" s="76"/>
      <c r="HL259" s="76"/>
      <c r="HM259" s="76"/>
      <c r="HN259" s="76"/>
      <c r="HO259" s="76"/>
      <c r="HP259" s="76"/>
      <c r="HQ259" s="76"/>
      <c r="HR259" s="76"/>
      <c r="HS259" s="76"/>
      <c r="HT259" s="76"/>
      <c r="HU259" s="76"/>
      <c r="HV259" s="76"/>
      <c r="HW259" s="76"/>
      <c r="HX259" s="76"/>
      <c r="HY259" s="76"/>
      <c r="HZ259" s="76"/>
      <c r="IA259" s="76"/>
      <c r="IB259" s="76"/>
      <c r="IC259" s="76"/>
      <c r="ID259" s="76"/>
      <c r="IE259" s="76"/>
      <c r="IF259" s="76"/>
      <c r="IG259" s="76"/>
      <c r="IH259" s="76"/>
      <c r="II259" s="76"/>
      <c r="IJ259" s="76"/>
      <c r="IK259" s="76"/>
      <c r="IL259" s="76"/>
      <c r="IM259" s="76"/>
      <c r="IN259" s="76"/>
      <c r="IO259" s="76"/>
      <c r="IP259" s="76"/>
      <c r="IQ259" s="76"/>
      <c r="IR259" s="76"/>
      <c r="IS259" s="76"/>
      <c r="IT259" s="76"/>
      <c r="IU259" s="76"/>
      <c r="IV259" s="76"/>
    </row>
    <row r="260" spans="1:256" s="78" customFormat="1" ht="25.5" customHeight="1" x14ac:dyDescent="0.25">
      <c r="A260" s="60">
        <v>8.3000000000000007</v>
      </c>
      <c r="B260" s="111" t="s">
        <v>925</v>
      </c>
      <c r="C260" s="62">
        <f>+C261</f>
        <v>44213170.939999998</v>
      </c>
      <c r="D260" s="62">
        <f>D261</f>
        <v>16600000</v>
      </c>
      <c r="E260" s="63">
        <f>+D260+C260</f>
        <v>60813170.939999998</v>
      </c>
      <c r="F260" s="75"/>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c r="AH260" s="76"/>
      <c r="AI260" s="76"/>
      <c r="AJ260" s="76"/>
      <c r="AK260" s="76"/>
      <c r="AL260" s="76"/>
      <c r="AM260" s="76"/>
      <c r="AN260" s="76"/>
      <c r="AO260" s="76"/>
      <c r="AP260" s="76"/>
      <c r="AQ260" s="76"/>
      <c r="AR260" s="76"/>
      <c r="AS260" s="76"/>
      <c r="AT260" s="76"/>
      <c r="AU260" s="77"/>
      <c r="AV260" s="75"/>
      <c r="AW260" s="76"/>
      <c r="AX260" s="76"/>
      <c r="AY260" s="76"/>
      <c r="AZ260" s="76"/>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76"/>
      <c r="CN260" s="76"/>
      <c r="CO260" s="76"/>
      <c r="CP260" s="76"/>
      <c r="CQ260" s="76"/>
      <c r="CR260" s="76"/>
      <c r="CS260" s="76"/>
      <c r="CT260" s="76"/>
      <c r="CU260" s="76"/>
      <c r="CV260" s="76"/>
      <c r="CW260" s="76"/>
      <c r="CX260" s="76"/>
      <c r="CY260" s="76"/>
      <c r="CZ260" s="76"/>
      <c r="DA260" s="76"/>
      <c r="DB260" s="76"/>
      <c r="DC260" s="76"/>
      <c r="DD260" s="76"/>
      <c r="DE260" s="76"/>
      <c r="DF260" s="76"/>
      <c r="DG260" s="76"/>
      <c r="DH260" s="76"/>
      <c r="DI260" s="76"/>
      <c r="DJ260" s="76"/>
      <c r="DK260" s="76"/>
      <c r="DL260" s="76"/>
      <c r="DM260" s="76"/>
      <c r="DN260" s="76"/>
      <c r="DO260" s="76"/>
      <c r="DP260" s="76"/>
      <c r="DQ260" s="76"/>
      <c r="DR260" s="76"/>
      <c r="DS260" s="76"/>
      <c r="DT260" s="76"/>
      <c r="DU260" s="76"/>
      <c r="DV260" s="76"/>
      <c r="DW260" s="76"/>
      <c r="DX260" s="76"/>
      <c r="DY260" s="76"/>
      <c r="DZ260" s="76"/>
      <c r="EA260" s="76"/>
      <c r="EB260" s="76"/>
      <c r="EC260" s="76"/>
      <c r="ED260" s="76"/>
      <c r="EE260" s="76"/>
      <c r="EF260" s="76"/>
      <c r="EG260" s="76"/>
      <c r="EH260" s="76"/>
      <c r="EI260" s="76"/>
      <c r="EJ260" s="76"/>
      <c r="EK260" s="76"/>
      <c r="EL260" s="76"/>
      <c r="EM260" s="76"/>
      <c r="EN260" s="76"/>
      <c r="EO260" s="76"/>
      <c r="EP260" s="76"/>
      <c r="EQ260" s="76"/>
      <c r="ER260" s="76"/>
      <c r="ES260" s="76"/>
      <c r="ET260" s="76"/>
      <c r="EU260" s="76"/>
      <c r="EV260" s="76"/>
      <c r="EW260" s="76"/>
      <c r="EX260" s="76"/>
      <c r="EY260" s="76"/>
      <c r="EZ260" s="76"/>
      <c r="FA260" s="76"/>
      <c r="FB260" s="76"/>
      <c r="FC260" s="76"/>
      <c r="FD260" s="76"/>
      <c r="FE260" s="76"/>
      <c r="FF260" s="76"/>
      <c r="FG260" s="76"/>
      <c r="FH260" s="76"/>
      <c r="FI260" s="76"/>
      <c r="FJ260" s="76"/>
      <c r="FK260" s="76"/>
      <c r="FL260" s="76"/>
      <c r="FM260" s="76"/>
      <c r="FN260" s="76"/>
      <c r="FO260" s="76"/>
      <c r="FP260" s="76"/>
      <c r="FQ260" s="76"/>
      <c r="FR260" s="76"/>
      <c r="FS260" s="76"/>
      <c r="FT260" s="76"/>
      <c r="FU260" s="76"/>
      <c r="FV260" s="76"/>
      <c r="FW260" s="76"/>
      <c r="FX260" s="76"/>
      <c r="FY260" s="76"/>
      <c r="FZ260" s="76"/>
      <c r="GA260" s="76"/>
      <c r="GB260" s="76"/>
      <c r="GC260" s="76"/>
      <c r="GD260" s="76"/>
      <c r="GE260" s="76"/>
      <c r="GF260" s="76"/>
      <c r="GG260" s="76"/>
      <c r="GH260" s="76"/>
      <c r="GI260" s="76"/>
      <c r="GJ260" s="76"/>
      <c r="GK260" s="76"/>
      <c r="GL260" s="76"/>
      <c r="GM260" s="76"/>
      <c r="GN260" s="76"/>
      <c r="GO260" s="76"/>
      <c r="GP260" s="76"/>
      <c r="GQ260" s="76"/>
      <c r="GR260" s="76"/>
      <c r="GS260" s="76"/>
      <c r="GT260" s="76"/>
      <c r="GU260" s="76"/>
      <c r="GV260" s="76"/>
      <c r="GW260" s="76"/>
      <c r="GX260" s="76"/>
      <c r="GY260" s="76"/>
      <c r="GZ260" s="76"/>
      <c r="HA260" s="76"/>
      <c r="HB260" s="76"/>
      <c r="HC260" s="76"/>
      <c r="HD260" s="76"/>
      <c r="HE260" s="76"/>
      <c r="HF260" s="76"/>
      <c r="HG260" s="76"/>
      <c r="HH260" s="76"/>
      <c r="HI260" s="76"/>
      <c r="HJ260" s="76"/>
      <c r="HK260" s="76"/>
      <c r="HL260" s="76"/>
      <c r="HM260" s="76"/>
      <c r="HN260" s="76"/>
      <c r="HO260" s="76"/>
      <c r="HP260" s="76"/>
      <c r="HQ260" s="76"/>
      <c r="HR260" s="76"/>
      <c r="HS260" s="76"/>
      <c r="HT260" s="76"/>
      <c r="HU260" s="76"/>
      <c r="HV260" s="76"/>
      <c r="HW260" s="76"/>
      <c r="HX260" s="76"/>
      <c r="HY260" s="76"/>
      <c r="HZ260" s="76"/>
      <c r="IA260" s="76"/>
      <c r="IB260" s="76"/>
      <c r="IC260" s="76"/>
      <c r="ID260" s="76"/>
      <c r="IE260" s="76"/>
      <c r="IF260" s="76"/>
      <c r="IG260" s="76"/>
      <c r="IH260" s="76"/>
      <c r="II260" s="76"/>
      <c r="IJ260" s="76"/>
      <c r="IK260" s="76"/>
      <c r="IL260" s="76"/>
      <c r="IM260" s="76"/>
      <c r="IN260" s="76"/>
      <c r="IO260" s="76"/>
      <c r="IP260" s="76"/>
      <c r="IQ260" s="76"/>
      <c r="IR260" s="76"/>
      <c r="IS260" s="76"/>
      <c r="IT260" s="76"/>
      <c r="IU260" s="76"/>
      <c r="IV260" s="76"/>
    </row>
    <row r="261" spans="1:256" s="166" customFormat="1" ht="35.25" customHeight="1" x14ac:dyDescent="0.25">
      <c r="A261" s="60" t="s">
        <v>926</v>
      </c>
      <c r="B261" s="160" t="s">
        <v>927</v>
      </c>
      <c r="C261" s="147">
        <f>+C262+C263</f>
        <v>44213170.939999998</v>
      </c>
      <c r="D261" s="147">
        <f>SUM(D262:D264)</f>
        <v>16600000</v>
      </c>
      <c r="E261" s="143">
        <f>+D261+C261</f>
        <v>60813170.939999998</v>
      </c>
      <c r="F261" s="163"/>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c r="AK261" s="164"/>
      <c r="AL261" s="164"/>
      <c r="AM261" s="164"/>
      <c r="AN261" s="164"/>
      <c r="AO261" s="164"/>
      <c r="AP261" s="164"/>
      <c r="AQ261" s="164"/>
      <c r="AR261" s="164"/>
      <c r="AS261" s="164"/>
      <c r="AT261" s="164"/>
      <c r="AU261" s="165"/>
      <c r="AV261" s="163"/>
      <c r="AW261" s="164"/>
      <c r="AX261" s="164"/>
      <c r="AY261" s="164"/>
      <c r="AZ261" s="164"/>
      <c r="BA261" s="164"/>
      <c r="BB261" s="164"/>
      <c r="BC261" s="164"/>
      <c r="BD261" s="164"/>
      <c r="BE261" s="164"/>
      <c r="BF261" s="164"/>
      <c r="BG261" s="164"/>
      <c r="BH261" s="164"/>
      <c r="BI261" s="164"/>
      <c r="BJ261" s="164"/>
      <c r="BK261" s="164"/>
      <c r="BL261" s="164"/>
      <c r="BM261" s="164"/>
      <c r="BN261" s="164"/>
      <c r="BO261" s="164"/>
      <c r="BP261" s="164"/>
      <c r="BQ261" s="164"/>
      <c r="BR261" s="164"/>
      <c r="BS261" s="164"/>
      <c r="BT261" s="164"/>
      <c r="BU261" s="164"/>
      <c r="BV261" s="164"/>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c r="DH261" s="164"/>
      <c r="DI261" s="164"/>
      <c r="DJ261" s="164"/>
      <c r="DK261" s="164"/>
      <c r="DL261" s="164"/>
      <c r="DM261" s="164"/>
      <c r="DN261" s="164"/>
      <c r="DO261" s="164"/>
      <c r="DP261" s="164"/>
      <c r="DQ261" s="164"/>
      <c r="DR261" s="164"/>
      <c r="DS261" s="164"/>
      <c r="DT261" s="164"/>
      <c r="DU261" s="164"/>
      <c r="DV261" s="164"/>
      <c r="DW261" s="164"/>
      <c r="DX261" s="164"/>
      <c r="DY261" s="164"/>
      <c r="DZ261" s="164"/>
      <c r="EA261" s="164"/>
      <c r="EB261" s="164"/>
      <c r="EC261" s="164"/>
      <c r="ED261" s="164"/>
      <c r="EE261" s="164"/>
      <c r="EF261" s="164"/>
      <c r="EG261" s="164"/>
      <c r="EH261" s="164"/>
      <c r="EI261" s="164"/>
      <c r="EJ261" s="164"/>
      <c r="EK261" s="164"/>
      <c r="EL261" s="164"/>
      <c r="EM261" s="164"/>
      <c r="EN261" s="164"/>
      <c r="EO261" s="164"/>
      <c r="EP261" s="164"/>
      <c r="EQ261" s="164"/>
      <c r="ER261" s="164"/>
      <c r="ES261" s="164"/>
      <c r="ET261" s="164"/>
      <c r="EU261" s="164"/>
      <c r="EV261" s="164"/>
      <c r="EW261" s="164"/>
      <c r="EX261" s="164"/>
      <c r="EY261" s="164"/>
      <c r="EZ261" s="164"/>
      <c r="FA261" s="164"/>
      <c r="FB261" s="164"/>
      <c r="FC261" s="164"/>
      <c r="FD261" s="164"/>
      <c r="FE261" s="164"/>
      <c r="FF261" s="164"/>
      <c r="FG261" s="164"/>
      <c r="FH261" s="164"/>
      <c r="FI261" s="164"/>
      <c r="FJ261" s="164"/>
      <c r="FK261" s="164"/>
      <c r="FL261" s="164"/>
      <c r="FM261" s="164"/>
      <c r="FN261" s="164"/>
      <c r="FO261" s="164"/>
      <c r="FP261" s="164"/>
      <c r="FQ261" s="164"/>
      <c r="FR261" s="164"/>
      <c r="FS261" s="164"/>
      <c r="FT261" s="164"/>
      <c r="FU261" s="164"/>
      <c r="FV261" s="164"/>
      <c r="FW261" s="164"/>
      <c r="FX261" s="164"/>
      <c r="FY261" s="164"/>
      <c r="FZ261" s="164"/>
      <c r="GA261" s="164"/>
      <c r="GB261" s="164"/>
      <c r="GC261" s="164"/>
      <c r="GD261" s="164"/>
      <c r="GE261" s="164"/>
      <c r="GF261" s="164"/>
      <c r="GG261" s="164"/>
      <c r="GH261" s="164"/>
      <c r="GI261" s="164"/>
      <c r="GJ261" s="164"/>
      <c r="GK261" s="164"/>
      <c r="GL261" s="164"/>
      <c r="GM261" s="164"/>
      <c r="GN261" s="164"/>
      <c r="GO261" s="164"/>
      <c r="GP261" s="164"/>
      <c r="GQ261" s="164"/>
      <c r="GR261" s="164"/>
      <c r="GS261" s="164"/>
      <c r="GT261" s="164"/>
      <c r="GU261" s="164"/>
      <c r="GV261" s="164"/>
      <c r="GW261" s="164"/>
      <c r="GX261" s="164"/>
      <c r="GY261" s="164"/>
      <c r="GZ261" s="164"/>
      <c r="HA261" s="164"/>
      <c r="HB261" s="164"/>
      <c r="HC261" s="164"/>
      <c r="HD261" s="164"/>
      <c r="HE261" s="164"/>
      <c r="HF261" s="164"/>
      <c r="HG261" s="164"/>
      <c r="HH261" s="164"/>
      <c r="HI261" s="164"/>
      <c r="HJ261" s="164"/>
      <c r="HK261" s="164"/>
      <c r="HL261" s="164"/>
      <c r="HM261" s="164"/>
      <c r="HN261" s="164"/>
      <c r="HO261" s="164"/>
      <c r="HP261" s="164"/>
      <c r="HQ261" s="164"/>
      <c r="HR261" s="164"/>
      <c r="HS261" s="164"/>
      <c r="HT261" s="164"/>
      <c r="HU261" s="164"/>
      <c r="HV261" s="164"/>
      <c r="HW261" s="164"/>
      <c r="HX261" s="164"/>
      <c r="HY261" s="164"/>
      <c r="HZ261" s="164"/>
      <c r="IA261" s="164"/>
      <c r="IB261" s="164"/>
      <c r="IC261" s="164"/>
      <c r="ID261" s="164"/>
      <c r="IE261" s="164"/>
      <c r="IF261" s="164"/>
      <c r="IG261" s="164"/>
      <c r="IH261" s="164"/>
      <c r="II261" s="164"/>
      <c r="IJ261" s="164"/>
      <c r="IK261" s="164"/>
      <c r="IL261" s="164"/>
      <c r="IM261" s="164"/>
      <c r="IN261" s="164"/>
      <c r="IO261" s="164"/>
      <c r="IP261" s="164"/>
      <c r="IQ261" s="164"/>
      <c r="IR261" s="164"/>
      <c r="IS261" s="164"/>
      <c r="IT261" s="164"/>
      <c r="IU261" s="164"/>
      <c r="IV261" s="164"/>
    </row>
    <row r="262" spans="1:256" s="166" customFormat="1" ht="33.75" customHeight="1" x14ac:dyDescent="0.25">
      <c r="A262" s="71" t="s">
        <v>928</v>
      </c>
      <c r="B262" s="132" t="s">
        <v>929</v>
      </c>
      <c r="C262" s="109">
        <v>247028.04</v>
      </c>
      <c r="D262" s="109">
        <v>6600000</v>
      </c>
      <c r="E262" s="74">
        <f>C262+D262</f>
        <v>6847028.04</v>
      </c>
      <c r="F262" s="163"/>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c r="AK262" s="164"/>
      <c r="AL262" s="164"/>
      <c r="AM262" s="164"/>
      <c r="AN262" s="164"/>
      <c r="AO262" s="164"/>
      <c r="AP262" s="164"/>
      <c r="AQ262" s="164"/>
      <c r="AR262" s="164"/>
      <c r="AS262" s="164"/>
      <c r="AT262" s="164"/>
      <c r="AU262" s="165"/>
      <c r="AV262" s="163"/>
      <c r="AW262" s="164"/>
      <c r="AX262" s="164"/>
      <c r="AY262" s="164"/>
      <c r="AZ262" s="164"/>
      <c r="BA262" s="164"/>
      <c r="BB262" s="164"/>
      <c r="BC262" s="164"/>
      <c r="BD262" s="164"/>
      <c r="BE262" s="164"/>
      <c r="BF262" s="164"/>
      <c r="BG262" s="164"/>
      <c r="BH262" s="164"/>
      <c r="BI262" s="164"/>
      <c r="BJ262" s="164"/>
      <c r="BK262" s="164"/>
      <c r="BL262" s="164"/>
      <c r="BM262" s="164"/>
      <c r="BN262" s="164"/>
      <c r="BO262" s="164"/>
      <c r="BP262" s="164"/>
      <c r="BQ262" s="164"/>
      <c r="BR262" s="164"/>
      <c r="BS262" s="164"/>
      <c r="BT262" s="164"/>
      <c r="BU262" s="164"/>
      <c r="BV262" s="164"/>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c r="DH262" s="164"/>
      <c r="DI262" s="164"/>
      <c r="DJ262" s="164"/>
      <c r="DK262" s="164"/>
      <c r="DL262" s="164"/>
      <c r="DM262" s="164"/>
      <c r="DN262" s="164"/>
      <c r="DO262" s="164"/>
      <c r="DP262" s="164"/>
      <c r="DQ262" s="164"/>
      <c r="DR262" s="164"/>
      <c r="DS262" s="164"/>
      <c r="DT262" s="164"/>
      <c r="DU262" s="164"/>
      <c r="DV262" s="164"/>
      <c r="DW262" s="164"/>
      <c r="DX262" s="164"/>
      <c r="DY262" s="164"/>
      <c r="DZ262" s="164"/>
      <c r="EA262" s="164"/>
      <c r="EB262" s="164"/>
      <c r="EC262" s="164"/>
      <c r="ED262" s="164"/>
      <c r="EE262" s="164"/>
      <c r="EF262" s="164"/>
      <c r="EG262" s="164"/>
      <c r="EH262" s="164"/>
      <c r="EI262" s="164"/>
      <c r="EJ262" s="164"/>
      <c r="EK262" s="164"/>
      <c r="EL262" s="164"/>
      <c r="EM262" s="164"/>
      <c r="EN262" s="164"/>
      <c r="EO262" s="164"/>
      <c r="EP262" s="164"/>
      <c r="EQ262" s="164"/>
      <c r="ER262" s="164"/>
      <c r="ES262" s="164"/>
      <c r="ET262" s="164"/>
      <c r="EU262" s="164"/>
      <c r="EV262" s="164"/>
      <c r="EW262" s="164"/>
      <c r="EX262" s="164"/>
      <c r="EY262" s="164"/>
      <c r="EZ262" s="164"/>
      <c r="FA262" s="164"/>
      <c r="FB262" s="164"/>
      <c r="FC262" s="164"/>
      <c r="FD262" s="164"/>
      <c r="FE262" s="164"/>
      <c r="FF262" s="164"/>
      <c r="FG262" s="164"/>
      <c r="FH262" s="164"/>
      <c r="FI262" s="164"/>
      <c r="FJ262" s="164"/>
      <c r="FK262" s="164"/>
      <c r="FL262" s="164"/>
      <c r="FM262" s="164"/>
      <c r="FN262" s="164"/>
      <c r="FO262" s="164"/>
      <c r="FP262" s="164"/>
      <c r="FQ262" s="164"/>
      <c r="FR262" s="164"/>
      <c r="FS262" s="164"/>
      <c r="FT262" s="164"/>
      <c r="FU262" s="164"/>
      <c r="FV262" s="164"/>
      <c r="FW262" s="164"/>
      <c r="FX262" s="164"/>
      <c r="FY262" s="164"/>
      <c r="FZ262" s="164"/>
      <c r="GA262" s="164"/>
      <c r="GB262" s="164"/>
      <c r="GC262" s="164"/>
      <c r="GD262" s="164"/>
      <c r="GE262" s="164"/>
      <c r="GF262" s="164"/>
      <c r="GG262" s="164"/>
      <c r="GH262" s="164"/>
      <c r="GI262" s="164"/>
      <c r="GJ262" s="164"/>
      <c r="GK262" s="164"/>
      <c r="GL262" s="164"/>
      <c r="GM262" s="164"/>
      <c r="GN262" s="164"/>
      <c r="GO262" s="164"/>
      <c r="GP262" s="164"/>
      <c r="GQ262" s="164"/>
      <c r="GR262" s="164"/>
      <c r="GS262" s="164"/>
      <c r="GT262" s="164"/>
      <c r="GU262" s="164"/>
      <c r="GV262" s="164"/>
      <c r="GW262" s="164"/>
      <c r="GX262" s="164"/>
      <c r="GY262" s="164"/>
      <c r="GZ262" s="164"/>
      <c r="HA262" s="164"/>
      <c r="HB262" s="164"/>
      <c r="HC262" s="164"/>
      <c r="HD262" s="164"/>
      <c r="HE262" s="164"/>
      <c r="HF262" s="164"/>
      <c r="HG262" s="164"/>
      <c r="HH262" s="164"/>
      <c r="HI262" s="164"/>
      <c r="HJ262" s="164"/>
      <c r="HK262" s="164"/>
      <c r="HL262" s="164"/>
      <c r="HM262" s="164"/>
      <c r="HN262" s="164"/>
      <c r="HO262" s="164"/>
      <c r="HP262" s="164"/>
      <c r="HQ262" s="164"/>
      <c r="HR262" s="164"/>
      <c r="HS262" s="164"/>
      <c r="HT262" s="164"/>
      <c r="HU262" s="164"/>
      <c r="HV262" s="164"/>
      <c r="HW262" s="164"/>
      <c r="HX262" s="164"/>
      <c r="HY262" s="164"/>
      <c r="HZ262" s="164"/>
      <c r="IA262" s="164"/>
      <c r="IB262" s="164"/>
      <c r="IC262" s="164"/>
      <c r="ID262" s="164"/>
      <c r="IE262" s="164"/>
      <c r="IF262" s="164"/>
      <c r="IG262" s="164"/>
      <c r="IH262" s="164"/>
      <c r="II262" s="164"/>
      <c r="IJ262" s="164"/>
      <c r="IK262" s="164"/>
      <c r="IL262" s="164"/>
      <c r="IM262" s="164"/>
      <c r="IN262" s="164"/>
      <c r="IO262" s="164"/>
      <c r="IP262" s="164"/>
      <c r="IQ262" s="164"/>
      <c r="IR262" s="164"/>
      <c r="IS262" s="164"/>
      <c r="IT262" s="164"/>
      <c r="IU262" s="164"/>
      <c r="IV262" s="164"/>
    </row>
    <row r="263" spans="1:256" s="78" customFormat="1" ht="25.5" customHeight="1" x14ac:dyDescent="0.25">
      <c r="A263" s="71" t="s">
        <v>930</v>
      </c>
      <c r="B263" s="132" t="s">
        <v>931</v>
      </c>
      <c r="C263" s="167">
        <v>43966142.899999999</v>
      </c>
      <c r="D263" s="167">
        <v>10000000</v>
      </c>
      <c r="E263" s="74">
        <f>C263+D263</f>
        <v>53966142.899999999</v>
      </c>
      <c r="F263" s="75"/>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7"/>
      <c r="AV263" s="75"/>
      <c r="AW263" s="76"/>
      <c r="AX263" s="76"/>
      <c r="AY263" s="76"/>
      <c r="AZ263" s="76"/>
      <c r="BA263" s="76"/>
      <c r="BB263" s="76"/>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c r="CA263" s="76"/>
      <c r="CB263" s="76"/>
      <c r="CC263" s="76"/>
      <c r="CD263" s="76"/>
      <c r="CE263" s="76"/>
      <c r="CF263" s="76"/>
      <c r="CG263" s="76"/>
      <c r="CH263" s="76"/>
      <c r="CI263" s="76"/>
      <c r="CJ263" s="76"/>
      <c r="CK263" s="76"/>
      <c r="CL263" s="76"/>
      <c r="CM263" s="76"/>
      <c r="CN263" s="76"/>
      <c r="CO263" s="76"/>
      <c r="CP263" s="76"/>
      <c r="CQ263" s="76"/>
      <c r="CR263" s="76"/>
      <c r="CS263" s="76"/>
      <c r="CT263" s="76"/>
      <c r="CU263" s="76"/>
      <c r="CV263" s="76"/>
      <c r="CW263" s="76"/>
      <c r="CX263" s="76"/>
      <c r="CY263" s="76"/>
      <c r="CZ263" s="76"/>
      <c r="DA263" s="76"/>
      <c r="DB263" s="76"/>
      <c r="DC263" s="76"/>
      <c r="DD263" s="76"/>
      <c r="DE263" s="76"/>
      <c r="DF263" s="76"/>
      <c r="DG263" s="76"/>
      <c r="DH263" s="76"/>
      <c r="DI263" s="76"/>
      <c r="DJ263" s="76"/>
      <c r="DK263" s="76"/>
      <c r="DL263" s="76"/>
      <c r="DM263" s="76"/>
      <c r="DN263" s="76"/>
      <c r="DO263" s="76"/>
      <c r="DP263" s="76"/>
      <c r="DQ263" s="76"/>
      <c r="DR263" s="76"/>
      <c r="DS263" s="76"/>
      <c r="DT263" s="76"/>
      <c r="DU263" s="76"/>
      <c r="DV263" s="76"/>
      <c r="DW263" s="76"/>
      <c r="DX263" s="76"/>
      <c r="DY263" s="76"/>
      <c r="DZ263" s="76"/>
      <c r="EA263" s="76"/>
      <c r="EB263" s="76"/>
      <c r="EC263" s="76"/>
      <c r="ED263" s="76"/>
      <c r="EE263" s="76"/>
      <c r="EF263" s="76"/>
      <c r="EG263" s="76"/>
      <c r="EH263" s="76"/>
      <c r="EI263" s="76"/>
      <c r="EJ263" s="76"/>
      <c r="EK263" s="76"/>
      <c r="EL263" s="76"/>
      <c r="EM263" s="76"/>
      <c r="EN263" s="76"/>
      <c r="EO263" s="76"/>
      <c r="EP263" s="76"/>
      <c r="EQ263" s="76"/>
      <c r="ER263" s="76"/>
      <c r="ES263" s="76"/>
      <c r="ET263" s="76"/>
      <c r="EU263" s="76"/>
      <c r="EV263" s="76"/>
      <c r="EW263" s="76"/>
      <c r="EX263" s="76"/>
      <c r="EY263" s="76"/>
      <c r="EZ263" s="76"/>
      <c r="FA263" s="76"/>
      <c r="FB263" s="76"/>
      <c r="FC263" s="76"/>
      <c r="FD263" s="76"/>
      <c r="FE263" s="76"/>
      <c r="FF263" s="76"/>
      <c r="FG263" s="76"/>
      <c r="FH263" s="76"/>
      <c r="FI263" s="76"/>
      <c r="FJ263" s="76"/>
      <c r="FK263" s="76"/>
      <c r="FL263" s="76"/>
      <c r="FM263" s="76"/>
      <c r="FN263" s="76"/>
      <c r="FO263" s="76"/>
      <c r="FP263" s="76"/>
      <c r="FQ263" s="76"/>
      <c r="FR263" s="76"/>
      <c r="FS263" s="76"/>
      <c r="FT263" s="76"/>
      <c r="FU263" s="76"/>
      <c r="FV263" s="76"/>
      <c r="FW263" s="76"/>
      <c r="FX263" s="76"/>
      <c r="FY263" s="76"/>
      <c r="FZ263" s="76"/>
      <c r="GA263" s="76"/>
      <c r="GB263" s="76"/>
      <c r="GC263" s="76"/>
      <c r="GD263" s="76"/>
      <c r="GE263" s="76"/>
      <c r="GF263" s="76"/>
      <c r="GG263" s="76"/>
      <c r="GH263" s="76"/>
      <c r="GI263" s="76"/>
      <c r="GJ263" s="76"/>
      <c r="GK263" s="76"/>
      <c r="GL263" s="76"/>
      <c r="GM263" s="76"/>
      <c r="GN263" s="76"/>
      <c r="GO263" s="76"/>
      <c r="GP263" s="76"/>
      <c r="GQ263" s="76"/>
      <c r="GR263" s="76"/>
      <c r="GS263" s="76"/>
      <c r="GT263" s="76"/>
      <c r="GU263" s="76"/>
      <c r="GV263" s="76"/>
      <c r="GW263" s="76"/>
      <c r="GX263" s="76"/>
      <c r="GY263" s="76"/>
      <c r="GZ263" s="76"/>
      <c r="HA263" s="76"/>
      <c r="HB263" s="76"/>
      <c r="HC263" s="76"/>
      <c r="HD263" s="76"/>
      <c r="HE263" s="76"/>
      <c r="HF263" s="76"/>
      <c r="HG263" s="76"/>
      <c r="HH263" s="76"/>
      <c r="HI263" s="76"/>
      <c r="HJ263" s="76"/>
      <c r="HK263" s="76"/>
      <c r="HL263" s="76"/>
      <c r="HM263" s="76"/>
      <c r="HN263" s="76"/>
      <c r="HO263" s="76"/>
      <c r="HP263" s="76"/>
      <c r="HQ263" s="76"/>
      <c r="HR263" s="76"/>
      <c r="HS263" s="76"/>
      <c r="HT263" s="76"/>
      <c r="HU263" s="76"/>
      <c r="HV263" s="76"/>
      <c r="HW263" s="76"/>
      <c r="HX263" s="76"/>
      <c r="HY263" s="76"/>
      <c r="HZ263" s="76"/>
      <c r="IA263" s="76"/>
      <c r="IB263" s="76"/>
      <c r="IC263" s="76"/>
      <c r="ID263" s="76"/>
      <c r="IE263" s="76"/>
      <c r="IF263" s="76"/>
      <c r="IG263" s="76"/>
      <c r="IH263" s="76"/>
      <c r="II263" s="76"/>
      <c r="IJ263" s="76"/>
      <c r="IK263" s="76"/>
      <c r="IL263" s="76"/>
      <c r="IM263" s="76"/>
      <c r="IN263" s="76"/>
      <c r="IO263" s="76"/>
      <c r="IP263" s="76"/>
      <c r="IQ263" s="76"/>
      <c r="IR263" s="76"/>
      <c r="IS263" s="76"/>
      <c r="IT263" s="76"/>
      <c r="IU263" s="76"/>
      <c r="IV263" s="76"/>
    </row>
    <row r="264" spans="1:256" s="78" customFormat="1" ht="25.5" customHeight="1" x14ac:dyDescent="0.25">
      <c r="A264" s="71" t="s">
        <v>932</v>
      </c>
      <c r="B264" s="168" t="s">
        <v>933</v>
      </c>
      <c r="C264" s="109">
        <v>0</v>
      </c>
      <c r="D264" s="109"/>
      <c r="E264" s="74">
        <f>C264+D264</f>
        <v>0</v>
      </c>
      <c r="F264" s="75"/>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c r="AN264" s="76"/>
      <c r="AO264" s="76"/>
      <c r="AP264" s="76"/>
      <c r="AQ264" s="76"/>
      <c r="AR264" s="76"/>
      <c r="AS264" s="76"/>
      <c r="AT264" s="76"/>
      <c r="AU264" s="77"/>
      <c r="AV264" s="75"/>
      <c r="AW264" s="76"/>
      <c r="AX264" s="76"/>
      <c r="AY264" s="76"/>
      <c r="AZ264" s="76"/>
      <c r="BA264" s="76"/>
      <c r="BB264" s="76"/>
      <c r="BC264" s="76"/>
      <c r="BD264" s="76"/>
      <c r="BE264" s="76"/>
      <c r="BF264" s="76"/>
      <c r="BG264" s="76"/>
      <c r="BH264" s="76"/>
      <c r="BI264" s="76"/>
      <c r="BJ264" s="76"/>
      <c r="BK264" s="76"/>
      <c r="BL264" s="76"/>
      <c r="BM264" s="76"/>
      <c r="BN264" s="76"/>
      <c r="BO264" s="76"/>
      <c r="BP264" s="76"/>
      <c r="BQ264" s="76"/>
      <c r="BR264" s="76"/>
      <c r="BS264" s="76"/>
      <c r="BT264" s="76"/>
      <c r="BU264" s="76"/>
      <c r="BV264" s="76"/>
      <c r="BW264" s="76"/>
      <c r="BX264" s="76"/>
      <c r="BY264" s="76"/>
      <c r="BZ264" s="76"/>
      <c r="CA264" s="76"/>
      <c r="CB264" s="76"/>
      <c r="CC264" s="76"/>
      <c r="CD264" s="76"/>
      <c r="CE264" s="76"/>
      <c r="CF264" s="76"/>
      <c r="CG264" s="76"/>
      <c r="CH264" s="76"/>
      <c r="CI264" s="76"/>
      <c r="CJ264" s="76"/>
      <c r="CK264" s="76"/>
      <c r="CL264" s="76"/>
      <c r="CM264" s="76"/>
      <c r="CN264" s="76"/>
      <c r="CO264" s="76"/>
      <c r="CP264" s="76"/>
      <c r="CQ264" s="76"/>
      <c r="CR264" s="76"/>
      <c r="CS264" s="76"/>
      <c r="CT264" s="76"/>
      <c r="CU264" s="76"/>
      <c r="CV264" s="76"/>
      <c r="CW264" s="76"/>
      <c r="CX264" s="76"/>
      <c r="CY264" s="76"/>
      <c r="CZ264" s="76"/>
      <c r="DA264" s="76"/>
      <c r="DB264" s="76"/>
      <c r="DC264" s="76"/>
      <c r="DD264" s="76"/>
      <c r="DE264" s="76"/>
      <c r="DF264" s="76"/>
      <c r="DG264" s="76"/>
      <c r="DH264" s="76"/>
      <c r="DI264" s="76"/>
      <c r="DJ264" s="76"/>
      <c r="DK264" s="76"/>
      <c r="DL264" s="76"/>
      <c r="DM264" s="76"/>
      <c r="DN264" s="76"/>
      <c r="DO264" s="76"/>
      <c r="DP264" s="76"/>
      <c r="DQ264" s="76"/>
      <c r="DR264" s="76"/>
      <c r="DS264" s="76"/>
      <c r="DT264" s="76"/>
      <c r="DU264" s="76"/>
      <c r="DV264" s="76"/>
      <c r="DW264" s="76"/>
      <c r="DX264" s="76"/>
      <c r="DY264" s="76"/>
      <c r="DZ264" s="76"/>
      <c r="EA264" s="76"/>
      <c r="EB264" s="76"/>
      <c r="EC264" s="76"/>
      <c r="ED264" s="76"/>
      <c r="EE264" s="76"/>
      <c r="EF264" s="76"/>
      <c r="EG264" s="76"/>
      <c r="EH264" s="76"/>
      <c r="EI264" s="76"/>
      <c r="EJ264" s="76"/>
      <c r="EK264" s="76"/>
      <c r="EL264" s="76"/>
      <c r="EM264" s="76"/>
      <c r="EN264" s="76"/>
      <c r="EO264" s="76"/>
      <c r="EP264" s="76"/>
      <c r="EQ264" s="76"/>
      <c r="ER264" s="76"/>
      <c r="ES264" s="76"/>
      <c r="ET264" s="76"/>
      <c r="EU264" s="76"/>
      <c r="EV264" s="76"/>
      <c r="EW264" s="76"/>
      <c r="EX264" s="76"/>
      <c r="EY264" s="76"/>
      <c r="EZ264" s="76"/>
      <c r="FA264" s="76"/>
      <c r="FB264" s="76"/>
      <c r="FC264" s="76"/>
      <c r="FD264" s="76"/>
      <c r="FE264" s="76"/>
      <c r="FF264" s="76"/>
      <c r="FG264" s="76"/>
      <c r="FH264" s="76"/>
      <c r="FI264" s="76"/>
      <c r="FJ264" s="76"/>
      <c r="FK264" s="76"/>
      <c r="FL264" s="76"/>
      <c r="FM264" s="76"/>
      <c r="FN264" s="76"/>
      <c r="FO264" s="76"/>
      <c r="FP264" s="76"/>
      <c r="FQ264" s="76"/>
      <c r="FR264" s="76"/>
      <c r="FS264" s="76"/>
      <c r="FT264" s="76"/>
      <c r="FU264" s="76"/>
      <c r="FV264" s="76"/>
      <c r="FW264" s="76"/>
      <c r="FX264" s="76"/>
      <c r="FY264" s="76"/>
      <c r="FZ264" s="76"/>
      <c r="GA264" s="76"/>
      <c r="GB264" s="76"/>
      <c r="GC264" s="76"/>
      <c r="GD264" s="76"/>
      <c r="GE264" s="76"/>
      <c r="GF264" s="76"/>
      <c r="GG264" s="76"/>
      <c r="GH264" s="76"/>
      <c r="GI264" s="76"/>
      <c r="GJ264" s="76"/>
      <c r="GK264" s="76"/>
      <c r="GL264" s="76"/>
      <c r="GM264" s="76"/>
      <c r="GN264" s="76"/>
      <c r="GO264" s="76"/>
      <c r="GP264" s="76"/>
      <c r="GQ264" s="76"/>
      <c r="GR264" s="76"/>
      <c r="GS264" s="76"/>
      <c r="GT264" s="76"/>
      <c r="GU264" s="76"/>
      <c r="GV264" s="76"/>
      <c r="GW264" s="76"/>
      <c r="GX264" s="76"/>
      <c r="GY264" s="76"/>
      <c r="GZ264" s="76"/>
      <c r="HA264" s="76"/>
      <c r="HB264" s="76"/>
      <c r="HC264" s="76"/>
      <c r="HD264" s="76"/>
      <c r="HE264" s="76"/>
      <c r="HF264" s="76"/>
      <c r="HG264" s="76"/>
      <c r="HH264" s="76"/>
      <c r="HI264" s="76"/>
      <c r="HJ264" s="76"/>
      <c r="HK264" s="76"/>
      <c r="HL264" s="76"/>
      <c r="HM264" s="76"/>
      <c r="HN264" s="76"/>
      <c r="HO264" s="76"/>
      <c r="HP264" s="76"/>
      <c r="HQ264" s="76"/>
      <c r="HR264" s="76"/>
      <c r="HS264" s="76"/>
      <c r="HT264" s="76"/>
      <c r="HU264" s="76"/>
      <c r="HV264" s="76"/>
      <c r="HW264" s="76"/>
      <c r="HX264" s="76"/>
      <c r="HY264" s="76"/>
      <c r="HZ264" s="76"/>
      <c r="IA264" s="76"/>
      <c r="IB264" s="76"/>
      <c r="IC264" s="76"/>
      <c r="ID264" s="76"/>
      <c r="IE264" s="76"/>
      <c r="IF264" s="76"/>
      <c r="IG264" s="76"/>
      <c r="IH264" s="76"/>
      <c r="II264" s="76"/>
      <c r="IJ264" s="76"/>
      <c r="IK264" s="76"/>
      <c r="IL264" s="76"/>
      <c r="IM264" s="76"/>
      <c r="IN264" s="76"/>
      <c r="IO264" s="76"/>
      <c r="IP264" s="76"/>
      <c r="IQ264" s="76"/>
      <c r="IR264" s="76"/>
      <c r="IS264" s="76"/>
      <c r="IT264" s="76"/>
      <c r="IU264" s="76"/>
      <c r="IV264" s="76"/>
    </row>
    <row r="265" spans="1:256" s="166" customFormat="1" ht="25.5" customHeight="1" x14ac:dyDescent="0.25">
      <c r="A265" s="103">
        <v>9</v>
      </c>
      <c r="B265" s="140" t="s">
        <v>934</v>
      </c>
      <c r="C265" s="105">
        <v>0</v>
      </c>
      <c r="D265" s="105">
        <f>D266+D269+D270+D275+D279+D280</f>
        <v>0</v>
      </c>
      <c r="E265" s="106">
        <f>+D265+C265</f>
        <v>0</v>
      </c>
      <c r="F265" s="163"/>
      <c r="G265" s="164"/>
      <c r="H265" s="164"/>
      <c r="I265" s="164"/>
      <c r="J265" s="164"/>
      <c r="K265" s="164"/>
      <c r="L265" s="164"/>
      <c r="M265" s="164"/>
      <c r="N265" s="164"/>
      <c r="O265" s="164"/>
      <c r="P265" s="164"/>
      <c r="Q265" s="164"/>
      <c r="R265" s="164"/>
      <c r="S265" s="164"/>
      <c r="T265" s="164"/>
      <c r="U265" s="164"/>
      <c r="V265" s="164"/>
      <c r="W265" s="164"/>
      <c r="X265" s="164"/>
      <c r="Y265" s="164"/>
      <c r="Z265" s="164"/>
      <c r="AA265" s="164"/>
      <c r="AB265" s="164"/>
      <c r="AC265" s="164"/>
      <c r="AD265" s="164"/>
      <c r="AE265" s="164"/>
      <c r="AF265" s="164"/>
      <c r="AG265" s="164"/>
      <c r="AH265" s="164"/>
      <c r="AI265" s="164"/>
      <c r="AJ265" s="164"/>
      <c r="AK265" s="164"/>
      <c r="AL265" s="164"/>
      <c r="AM265" s="164"/>
      <c r="AN265" s="164"/>
      <c r="AO265" s="164"/>
      <c r="AP265" s="164"/>
      <c r="AQ265" s="164"/>
      <c r="AR265" s="164"/>
      <c r="AS265" s="164"/>
      <c r="AT265" s="164"/>
      <c r="AU265" s="165"/>
      <c r="AV265" s="163"/>
      <c r="AW265" s="164"/>
      <c r="AX265" s="164"/>
      <c r="AY265" s="164"/>
      <c r="AZ265" s="164"/>
      <c r="BA265" s="164"/>
      <c r="BB265" s="164"/>
      <c r="BC265" s="164"/>
      <c r="BD265" s="164"/>
      <c r="BE265" s="164"/>
      <c r="BF265" s="164"/>
      <c r="BG265" s="164"/>
      <c r="BH265" s="164"/>
      <c r="BI265" s="164"/>
      <c r="BJ265" s="164"/>
      <c r="BK265" s="164"/>
      <c r="BL265" s="164"/>
      <c r="BM265" s="164"/>
      <c r="BN265" s="164"/>
      <c r="BO265" s="164"/>
      <c r="BP265" s="164"/>
      <c r="BQ265" s="164"/>
      <c r="BR265" s="164"/>
      <c r="BS265" s="164"/>
      <c r="BT265" s="164"/>
      <c r="BU265" s="164"/>
      <c r="BV265" s="164"/>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c r="DH265" s="164"/>
      <c r="DI265" s="164"/>
      <c r="DJ265" s="164"/>
      <c r="DK265" s="164"/>
      <c r="DL265" s="164"/>
      <c r="DM265" s="164"/>
      <c r="DN265" s="164"/>
      <c r="DO265" s="164"/>
      <c r="DP265" s="164"/>
      <c r="DQ265" s="164"/>
      <c r="DR265" s="164"/>
      <c r="DS265" s="164"/>
      <c r="DT265" s="164"/>
      <c r="DU265" s="164"/>
      <c r="DV265" s="164"/>
      <c r="DW265" s="164"/>
      <c r="DX265" s="164"/>
      <c r="DY265" s="164"/>
      <c r="DZ265" s="164"/>
      <c r="EA265" s="164"/>
      <c r="EB265" s="164"/>
      <c r="EC265" s="164"/>
      <c r="ED265" s="164"/>
      <c r="EE265" s="164"/>
      <c r="EF265" s="164"/>
      <c r="EG265" s="164"/>
      <c r="EH265" s="164"/>
      <c r="EI265" s="164"/>
      <c r="EJ265" s="164"/>
      <c r="EK265" s="164"/>
      <c r="EL265" s="164"/>
      <c r="EM265" s="164"/>
      <c r="EN265" s="164"/>
      <c r="EO265" s="164"/>
      <c r="EP265" s="164"/>
      <c r="EQ265" s="164"/>
      <c r="ER265" s="164"/>
      <c r="ES265" s="164"/>
      <c r="ET265" s="164"/>
      <c r="EU265" s="164"/>
      <c r="EV265" s="164"/>
      <c r="EW265" s="164"/>
      <c r="EX265" s="164"/>
      <c r="EY265" s="164"/>
      <c r="EZ265" s="164"/>
      <c r="FA265" s="164"/>
      <c r="FB265" s="164"/>
      <c r="FC265" s="164"/>
      <c r="FD265" s="164"/>
      <c r="FE265" s="164"/>
      <c r="FF265" s="164"/>
      <c r="FG265" s="164"/>
      <c r="FH265" s="164"/>
      <c r="FI265" s="164"/>
      <c r="FJ265" s="164"/>
      <c r="FK265" s="164"/>
      <c r="FL265" s="164"/>
      <c r="FM265" s="164"/>
      <c r="FN265" s="164"/>
      <c r="FO265" s="164"/>
      <c r="FP265" s="164"/>
      <c r="FQ265" s="164"/>
      <c r="FR265" s="164"/>
      <c r="FS265" s="164"/>
      <c r="FT265" s="164"/>
      <c r="FU265" s="164"/>
      <c r="FV265" s="164"/>
      <c r="FW265" s="164"/>
      <c r="FX265" s="164"/>
      <c r="FY265" s="164"/>
      <c r="FZ265" s="164"/>
      <c r="GA265" s="164"/>
      <c r="GB265" s="164"/>
      <c r="GC265" s="164"/>
      <c r="GD265" s="164"/>
      <c r="GE265" s="164"/>
      <c r="GF265" s="164"/>
      <c r="GG265" s="164"/>
      <c r="GH265" s="164"/>
      <c r="GI265" s="164"/>
      <c r="GJ265" s="164"/>
      <c r="GK265" s="164"/>
      <c r="GL265" s="164"/>
      <c r="GM265" s="164"/>
      <c r="GN265" s="164"/>
      <c r="GO265" s="164"/>
      <c r="GP265" s="164"/>
      <c r="GQ265" s="164"/>
      <c r="GR265" s="164"/>
      <c r="GS265" s="164"/>
      <c r="GT265" s="164"/>
      <c r="GU265" s="164"/>
      <c r="GV265" s="164"/>
      <c r="GW265" s="164"/>
      <c r="GX265" s="164"/>
      <c r="GY265" s="164"/>
      <c r="GZ265" s="164"/>
      <c r="HA265" s="164"/>
      <c r="HB265" s="164"/>
      <c r="HC265" s="164"/>
      <c r="HD265" s="164"/>
      <c r="HE265" s="164"/>
      <c r="HF265" s="164"/>
      <c r="HG265" s="164"/>
      <c r="HH265" s="164"/>
      <c r="HI265" s="164"/>
      <c r="HJ265" s="164"/>
      <c r="HK265" s="164"/>
      <c r="HL265" s="164"/>
      <c r="HM265" s="164"/>
      <c r="HN265" s="164"/>
      <c r="HO265" s="164"/>
      <c r="HP265" s="164"/>
      <c r="HQ265" s="164"/>
      <c r="HR265" s="164"/>
      <c r="HS265" s="164"/>
      <c r="HT265" s="164"/>
      <c r="HU265" s="164"/>
      <c r="HV265" s="164"/>
      <c r="HW265" s="164"/>
      <c r="HX265" s="164"/>
      <c r="HY265" s="164"/>
      <c r="HZ265" s="164"/>
      <c r="IA265" s="164"/>
      <c r="IB265" s="164"/>
      <c r="IC265" s="164"/>
      <c r="ID265" s="164"/>
      <c r="IE265" s="164"/>
      <c r="IF265" s="164"/>
      <c r="IG265" s="164"/>
      <c r="IH265" s="164"/>
      <c r="II265" s="164"/>
      <c r="IJ265" s="164"/>
      <c r="IK265" s="164"/>
      <c r="IL265" s="164"/>
      <c r="IM265" s="164"/>
      <c r="IN265" s="164"/>
      <c r="IO265" s="164"/>
      <c r="IP265" s="164"/>
      <c r="IQ265" s="164"/>
      <c r="IR265" s="164"/>
      <c r="IS265" s="164"/>
      <c r="IT265" s="164"/>
      <c r="IU265" s="164"/>
      <c r="IV265" s="164"/>
    </row>
    <row r="266" spans="1:256" s="166" customFormat="1" ht="25.5" customHeight="1" x14ac:dyDescent="0.25">
      <c r="A266" s="60">
        <v>9.1</v>
      </c>
      <c r="B266" s="111" t="s">
        <v>935</v>
      </c>
      <c r="C266" s="62">
        <v>0</v>
      </c>
      <c r="D266" s="62">
        <f>D267</f>
        <v>0</v>
      </c>
      <c r="E266" s="123">
        <f>E267</f>
        <v>0</v>
      </c>
      <c r="F266" s="163"/>
      <c r="G266" s="164"/>
      <c r="H266" s="164"/>
      <c r="I266" s="164"/>
      <c r="J266" s="164"/>
      <c r="K266" s="164"/>
      <c r="L266" s="164"/>
      <c r="M266" s="164"/>
      <c r="N266" s="164"/>
      <c r="O266" s="164"/>
      <c r="P266" s="164"/>
      <c r="Q266" s="164"/>
      <c r="R266" s="164"/>
      <c r="S266" s="164"/>
      <c r="T266" s="164"/>
      <c r="U266" s="164"/>
      <c r="V266" s="164"/>
      <c r="W266" s="164"/>
      <c r="X266" s="164"/>
      <c r="Y266" s="164"/>
      <c r="Z266" s="164"/>
      <c r="AA266" s="164"/>
      <c r="AB266" s="164"/>
      <c r="AC266" s="164"/>
      <c r="AD266" s="164"/>
      <c r="AE266" s="164"/>
      <c r="AF266" s="164"/>
      <c r="AG266" s="164"/>
      <c r="AH266" s="164"/>
      <c r="AI266" s="164"/>
      <c r="AJ266" s="164"/>
      <c r="AK266" s="164"/>
      <c r="AL266" s="164"/>
      <c r="AM266" s="164"/>
      <c r="AN266" s="164"/>
      <c r="AO266" s="164"/>
      <c r="AP266" s="164"/>
      <c r="AQ266" s="164"/>
      <c r="AR266" s="164"/>
      <c r="AS266" s="164"/>
      <c r="AT266" s="164"/>
      <c r="AU266" s="165"/>
      <c r="AV266" s="163"/>
      <c r="AW266" s="164"/>
      <c r="AX266" s="164"/>
      <c r="AY266" s="164"/>
      <c r="AZ266" s="164"/>
      <c r="BA266" s="164"/>
      <c r="BB266" s="164"/>
      <c r="BC266" s="164"/>
      <c r="BD266" s="164"/>
      <c r="BE266" s="164"/>
      <c r="BF266" s="164"/>
      <c r="BG266" s="164"/>
      <c r="BH266" s="164"/>
      <c r="BI266" s="164"/>
      <c r="BJ266" s="164"/>
      <c r="BK266" s="164"/>
      <c r="BL266" s="164"/>
      <c r="BM266" s="164"/>
      <c r="BN266" s="164"/>
      <c r="BO266" s="164"/>
      <c r="BP266" s="164"/>
      <c r="BQ266" s="164"/>
      <c r="BR266" s="164"/>
      <c r="BS266" s="164"/>
      <c r="BT266" s="164"/>
      <c r="BU266" s="164"/>
      <c r="BV266" s="164"/>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c r="DH266" s="164"/>
      <c r="DI266" s="164"/>
      <c r="DJ266" s="164"/>
      <c r="DK266" s="164"/>
      <c r="DL266" s="164"/>
      <c r="DM266" s="164"/>
      <c r="DN266" s="164"/>
      <c r="DO266" s="164"/>
      <c r="DP266" s="164"/>
      <c r="DQ266" s="164"/>
      <c r="DR266" s="164"/>
      <c r="DS266" s="164"/>
      <c r="DT266" s="164"/>
      <c r="DU266" s="164"/>
      <c r="DV266" s="164"/>
      <c r="DW266" s="164"/>
      <c r="DX266" s="164"/>
      <c r="DY266" s="164"/>
      <c r="DZ266" s="164"/>
      <c r="EA266" s="164"/>
      <c r="EB266" s="164"/>
      <c r="EC266" s="164"/>
      <c r="ED266" s="164"/>
      <c r="EE266" s="164"/>
      <c r="EF266" s="164"/>
      <c r="EG266" s="164"/>
      <c r="EH266" s="164"/>
      <c r="EI266" s="164"/>
      <c r="EJ266" s="164"/>
      <c r="EK266" s="164"/>
      <c r="EL266" s="164"/>
      <c r="EM266" s="164"/>
      <c r="EN266" s="164"/>
      <c r="EO266" s="164"/>
      <c r="EP266" s="164"/>
      <c r="EQ266" s="164"/>
      <c r="ER266" s="164"/>
      <c r="ES266" s="164"/>
      <c r="ET266" s="164"/>
      <c r="EU266" s="164"/>
      <c r="EV266" s="164"/>
      <c r="EW266" s="164"/>
      <c r="EX266" s="164"/>
      <c r="EY266" s="164"/>
      <c r="EZ266" s="164"/>
      <c r="FA266" s="164"/>
      <c r="FB266" s="164"/>
      <c r="FC266" s="164"/>
      <c r="FD266" s="164"/>
      <c r="FE266" s="164"/>
      <c r="FF266" s="164"/>
      <c r="FG266" s="164"/>
      <c r="FH266" s="164"/>
      <c r="FI266" s="164"/>
      <c r="FJ266" s="164"/>
      <c r="FK266" s="164"/>
      <c r="FL266" s="164"/>
      <c r="FM266" s="164"/>
      <c r="FN266" s="164"/>
      <c r="FO266" s="164"/>
      <c r="FP266" s="164"/>
      <c r="FQ266" s="164"/>
      <c r="FR266" s="164"/>
      <c r="FS266" s="164"/>
      <c r="FT266" s="164"/>
      <c r="FU266" s="164"/>
      <c r="FV266" s="164"/>
      <c r="FW266" s="164"/>
      <c r="FX266" s="164"/>
      <c r="FY266" s="164"/>
      <c r="FZ266" s="164"/>
      <c r="GA266" s="164"/>
      <c r="GB266" s="164"/>
      <c r="GC266" s="164"/>
      <c r="GD266" s="164"/>
      <c r="GE266" s="164"/>
      <c r="GF266" s="164"/>
      <c r="GG266" s="164"/>
      <c r="GH266" s="164"/>
      <c r="GI266" s="164"/>
      <c r="GJ266" s="164"/>
      <c r="GK266" s="164"/>
      <c r="GL266" s="164"/>
      <c r="GM266" s="164"/>
      <c r="GN266" s="164"/>
      <c r="GO266" s="164"/>
      <c r="GP266" s="164"/>
      <c r="GQ266" s="164"/>
      <c r="GR266" s="164"/>
      <c r="GS266" s="164"/>
      <c r="GT266" s="164"/>
      <c r="GU266" s="164"/>
      <c r="GV266" s="164"/>
      <c r="GW266" s="164"/>
      <c r="GX266" s="164"/>
      <c r="GY266" s="164"/>
      <c r="GZ266" s="164"/>
      <c r="HA266" s="164"/>
      <c r="HB266" s="164"/>
      <c r="HC266" s="164"/>
      <c r="HD266" s="164"/>
      <c r="HE266" s="164"/>
      <c r="HF266" s="164"/>
      <c r="HG266" s="164"/>
      <c r="HH266" s="164"/>
      <c r="HI266" s="164"/>
      <c r="HJ266" s="164"/>
      <c r="HK266" s="164"/>
      <c r="HL266" s="164"/>
      <c r="HM266" s="164"/>
      <c r="HN266" s="164"/>
      <c r="HO266" s="164"/>
      <c r="HP266" s="164"/>
      <c r="HQ266" s="164"/>
      <c r="HR266" s="164"/>
      <c r="HS266" s="164"/>
      <c r="HT266" s="164"/>
      <c r="HU266" s="164"/>
      <c r="HV266" s="164"/>
      <c r="HW266" s="164"/>
      <c r="HX266" s="164"/>
      <c r="HY266" s="164"/>
      <c r="HZ266" s="164"/>
      <c r="IA266" s="164"/>
      <c r="IB266" s="164"/>
      <c r="IC266" s="164"/>
      <c r="ID266" s="164"/>
      <c r="IE266" s="164"/>
      <c r="IF266" s="164"/>
      <c r="IG266" s="164"/>
      <c r="IH266" s="164"/>
      <c r="II266" s="164"/>
      <c r="IJ266" s="164"/>
      <c r="IK266" s="164"/>
      <c r="IL266" s="164"/>
      <c r="IM266" s="164"/>
      <c r="IN266" s="164"/>
      <c r="IO266" s="164"/>
      <c r="IP266" s="164"/>
      <c r="IQ266" s="164"/>
      <c r="IR266" s="164"/>
      <c r="IS266" s="164"/>
      <c r="IT266" s="164"/>
      <c r="IU266" s="164"/>
      <c r="IV266" s="164"/>
    </row>
    <row r="267" spans="1:256" s="78" customFormat="1" ht="25.5" customHeight="1" x14ac:dyDescent="0.25">
      <c r="A267" s="60" t="s">
        <v>936</v>
      </c>
      <c r="B267" s="160" t="s">
        <v>937</v>
      </c>
      <c r="C267" s="147">
        <v>0</v>
      </c>
      <c r="D267" s="147">
        <f>D268</f>
        <v>0</v>
      </c>
      <c r="E267" s="169">
        <f>E268</f>
        <v>0</v>
      </c>
      <c r="F267" s="75"/>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7"/>
      <c r="AV267" s="75"/>
      <c r="AW267" s="76"/>
      <c r="AX267" s="76"/>
      <c r="AY267" s="76"/>
      <c r="AZ267" s="76"/>
      <c r="BA267" s="76"/>
      <c r="BB267" s="76"/>
      <c r="BC267" s="76"/>
      <c r="BD267" s="76"/>
      <c r="BE267" s="76"/>
      <c r="BF267" s="76"/>
      <c r="BG267" s="76"/>
      <c r="BH267" s="76"/>
      <c r="BI267" s="76"/>
      <c r="BJ267" s="76"/>
      <c r="BK267" s="76"/>
      <c r="BL267" s="76"/>
      <c r="BM267" s="76"/>
      <c r="BN267" s="76"/>
      <c r="BO267" s="76"/>
      <c r="BP267" s="76"/>
      <c r="BQ267" s="76"/>
      <c r="BR267" s="76"/>
      <c r="BS267" s="76"/>
      <c r="BT267" s="76"/>
      <c r="BU267" s="76"/>
      <c r="BV267" s="76"/>
      <c r="BW267" s="76"/>
      <c r="BX267" s="76"/>
      <c r="BY267" s="76"/>
      <c r="BZ267" s="76"/>
      <c r="CA267" s="76"/>
      <c r="CB267" s="76"/>
      <c r="CC267" s="76"/>
      <c r="CD267" s="76"/>
      <c r="CE267" s="76"/>
      <c r="CF267" s="76"/>
      <c r="CG267" s="76"/>
      <c r="CH267" s="76"/>
      <c r="CI267" s="76"/>
      <c r="CJ267" s="76"/>
      <c r="CK267" s="76"/>
      <c r="CL267" s="76"/>
      <c r="CM267" s="76"/>
      <c r="CN267" s="76"/>
      <c r="CO267" s="76"/>
      <c r="CP267" s="76"/>
      <c r="CQ267" s="76"/>
      <c r="CR267" s="76"/>
      <c r="CS267" s="76"/>
      <c r="CT267" s="76"/>
      <c r="CU267" s="76"/>
      <c r="CV267" s="76"/>
      <c r="CW267" s="76"/>
      <c r="CX267" s="76"/>
      <c r="CY267" s="76"/>
      <c r="CZ267" s="76"/>
      <c r="DA267" s="76"/>
      <c r="DB267" s="76"/>
      <c r="DC267" s="76"/>
      <c r="DD267" s="76"/>
      <c r="DE267" s="76"/>
      <c r="DF267" s="76"/>
      <c r="DG267" s="76"/>
      <c r="DH267" s="76"/>
      <c r="DI267" s="76"/>
      <c r="DJ267" s="76"/>
      <c r="DK267" s="76"/>
      <c r="DL267" s="76"/>
      <c r="DM267" s="76"/>
      <c r="DN267" s="76"/>
      <c r="DO267" s="76"/>
      <c r="DP267" s="76"/>
      <c r="DQ267" s="76"/>
      <c r="DR267" s="76"/>
      <c r="DS267" s="76"/>
      <c r="DT267" s="76"/>
      <c r="DU267" s="76"/>
      <c r="DV267" s="76"/>
      <c r="DW267" s="76"/>
      <c r="DX267" s="76"/>
      <c r="DY267" s="76"/>
      <c r="DZ267" s="76"/>
      <c r="EA267" s="76"/>
      <c r="EB267" s="76"/>
      <c r="EC267" s="76"/>
      <c r="ED267" s="76"/>
      <c r="EE267" s="76"/>
      <c r="EF267" s="76"/>
      <c r="EG267" s="76"/>
      <c r="EH267" s="76"/>
      <c r="EI267" s="76"/>
      <c r="EJ267" s="76"/>
      <c r="EK267" s="76"/>
      <c r="EL267" s="76"/>
      <c r="EM267" s="76"/>
      <c r="EN267" s="76"/>
      <c r="EO267" s="76"/>
      <c r="EP267" s="76"/>
      <c r="EQ267" s="76"/>
      <c r="ER267" s="76"/>
      <c r="ES267" s="76"/>
      <c r="ET267" s="76"/>
      <c r="EU267" s="76"/>
      <c r="EV267" s="76"/>
      <c r="EW267" s="76"/>
      <c r="EX267" s="76"/>
      <c r="EY267" s="76"/>
      <c r="EZ267" s="76"/>
      <c r="FA267" s="76"/>
      <c r="FB267" s="76"/>
      <c r="FC267" s="76"/>
      <c r="FD267" s="76"/>
      <c r="FE267" s="76"/>
      <c r="FF267" s="76"/>
      <c r="FG267" s="76"/>
      <c r="FH267" s="76"/>
      <c r="FI267" s="76"/>
      <c r="FJ267" s="76"/>
      <c r="FK267" s="76"/>
      <c r="FL267" s="76"/>
      <c r="FM267" s="76"/>
      <c r="FN267" s="76"/>
      <c r="FO267" s="76"/>
      <c r="FP267" s="76"/>
      <c r="FQ267" s="76"/>
      <c r="FR267" s="76"/>
      <c r="FS267" s="76"/>
      <c r="FT267" s="76"/>
      <c r="FU267" s="76"/>
      <c r="FV267" s="76"/>
      <c r="FW267" s="76"/>
      <c r="FX267" s="76"/>
      <c r="FY267" s="76"/>
      <c r="FZ267" s="76"/>
      <c r="GA267" s="76"/>
      <c r="GB267" s="76"/>
      <c r="GC267" s="76"/>
      <c r="GD267" s="76"/>
      <c r="GE267" s="76"/>
      <c r="GF267" s="76"/>
      <c r="GG267" s="76"/>
      <c r="GH267" s="76"/>
      <c r="GI267" s="76"/>
      <c r="GJ267" s="76"/>
      <c r="GK267" s="76"/>
      <c r="GL267" s="76"/>
      <c r="GM267" s="76"/>
      <c r="GN267" s="76"/>
      <c r="GO267" s="76"/>
      <c r="GP267" s="76"/>
      <c r="GQ267" s="76"/>
      <c r="GR267" s="76"/>
      <c r="GS267" s="76"/>
      <c r="GT267" s="76"/>
      <c r="GU267" s="76"/>
      <c r="GV267" s="76"/>
      <c r="GW267" s="76"/>
      <c r="GX267" s="76"/>
      <c r="GY267" s="76"/>
      <c r="GZ267" s="76"/>
      <c r="HA267" s="76"/>
      <c r="HB267" s="76"/>
      <c r="HC267" s="76"/>
      <c r="HD267" s="76"/>
      <c r="HE267" s="76"/>
      <c r="HF267" s="76"/>
      <c r="HG267" s="76"/>
      <c r="HH267" s="76"/>
      <c r="HI267" s="76"/>
      <c r="HJ267" s="76"/>
      <c r="HK267" s="76"/>
      <c r="HL267" s="76"/>
      <c r="HM267" s="76"/>
      <c r="HN267" s="76"/>
      <c r="HO267" s="76"/>
      <c r="HP267" s="76"/>
      <c r="HQ267" s="76"/>
      <c r="HR267" s="76"/>
      <c r="HS267" s="76"/>
      <c r="HT267" s="76"/>
      <c r="HU267" s="76"/>
      <c r="HV267" s="76"/>
      <c r="HW267" s="76"/>
      <c r="HX267" s="76"/>
      <c r="HY267" s="76"/>
      <c r="HZ267" s="76"/>
      <c r="IA267" s="76"/>
      <c r="IB267" s="76"/>
      <c r="IC267" s="76"/>
      <c r="ID267" s="76"/>
      <c r="IE267" s="76"/>
      <c r="IF267" s="76"/>
      <c r="IG267" s="76"/>
      <c r="IH267" s="76"/>
      <c r="II267" s="76"/>
      <c r="IJ267" s="76"/>
      <c r="IK267" s="76"/>
      <c r="IL267" s="76"/>
      <c r="IM267" s="76"/>
      <c r="IN267" s="76"/>
      <c r="IO267" s="76"/>
      <c r="IP267" s="76"/>
      <c r="IQ267" s="76"/>
      <c r="IR267" s="76"/>
      <c r="IS267" s="76"/>
      <c r="IT267" s="76"/>
      <c r="IU267" s="76"/>
      <c r="IV267" s="76"/>
    </row>
    <row r="268" spans="1:256" s="78" customFormat="1" ht="25.5" customHeight="1" x14ac:dyDescent="0.25">
      <c r="A268" s="71" t="s">
        <v>938</v>
      </c>
      <c r="B268" s="132" t="s">
        <v>937</v>
      </c>
      <c r="C268" s="109">
        <v>0</v>
      </c>
      <c r="D268" s="109"/>
      <c r="E268" s="74">
        <f>C268+D268</f>
        <v>0</v>
      </c>
      <c r="F268" s="75"/>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7"/>
      <c r="AV268" s="75"/>
      <c r="AW268" s="76"/>
      <c r="AX268" s="76"/>
      <c r="AY268" s="76"/>
      <c r="AZ268" s="76"/>
      <c r="BA268" s="76"/>
      <c r="BB268" s="76"/>
      <c r="BC268" s="76"/>
      <c r="BD268" s="76"/>
      <c r="BE268" s="76"/>
      <c r="BF268" s="76"/>
      <c r="BG268" s="76"/>
      <c r="BH268" s="76"/>
      <c r="BI268" s="76"/>
      <c r="BJ268" s="76"/>
      <c r="BK268" s="76"/>
      <c r="BL268" s="76"/>
      <c r="BM268" s="76"/>
      <c r="BN268" s="76"/>
      <c r="BO268" s="76"/>
      <c r="BP268" s="76"/>
      <c r="BQ268" s="76"/>
      <c r="BR268" s="76"/>
      <c r="BS268" s="76"/>
      <c r="BT268" s="76"/>
      <c r="BU268" s="76"/>
      <c r="BV268" s="76"/>
      <c r="BW268" s="76"/>
      <c r="BX268" s="76"/>
      <c r="BY268" s="76"/>
      <c r="BZ268" s="76"/>
      <c r="CA268" s="76"/>
      <c r="CB268" s="76"/>
      <c r="CC268" s="76"/>
      <c r="CD268" s="76"/>
      <c r="CE268" s="76"/>
      <c r="CF268" s="76"/>
      <c r="CG268" s="76"/>
      <c r="CH268" s="76"/>
      <c r="CI268" s="76"/>
      <c r="CJ268" s="76"/>
      <c r="CK268" s="76"/>
      <c r="CL268" s="76"/>
      <c r="CM268" s="76"/>
      <c r="CN268" s="76"/>
      <c r="CO268" s="76"/>
      <c r="CP268" s="76"/>
      <c r="CQ268" s="76"/>
      <c r="CR268" s="76"/>
      <c r="CS268" s="76"/>
      <c r="CT268" s="76"/>
      <c r="CU268" s="76"/>
      <c r="CV268" s="76"/>
      <c r="CW268" s="76"/>
      <c r="CX268" s="76"/>
      <c r="CY268" s="76"/>
      <c r="CZ268" s="76"/>
      <c r="DA268" s="76"/>
      <c r="DB268" s="76"/>
      <c r="DC268" s="76"/>
      <c r="DD268" s="76"/>
      <c r="DE268" s="76"/>
      <c r="DF268" s="76"/>
      <c r="DG268" s="76"/>
      <c r="DH268" s="76"/>
      <c r="DI268" s="76"/>
      <c r="DJ268" s="76"/>
      <c r="DK268" s="76"/>
      <c r="DL268" s="76"/>
      <c r="DM268" s="76"/>
      <c r="DN268" s="76"/>
      <c r="DO268" s="76"/>
      <c r="DP268" s="76"/>
      <c r="DQ268" s="76"/>
      <c r="DR268" s="76"/>
      <c r="DS268" s="76"/>
      <c r="DT268" s="76"/>
      <c r="DU268" s="76"/>
      <c r="DV268" s="76"/>
      <c r="DW268" s="76"/>
      <c r="DX268" s="76"/>
      <c r="DY268" s="76"/>
      <c r="DZ268" s="76"/>
      <c r="EA268" s="76"/>
      <c r="EB268" s="76"/>
      <c r="EC268" s="76"/>
      <c r="ED268" s="76"/>
      <c r="EE268" s="76"/>
      <c r="EF268" s="76"/>
      <c r="EG268" s="76"/>
      <c r="EH268" s="76"/>
      <c r="EI268" s="76"/>
      <c r="EJ268" s="76"/>
      <c r="EK268" s="76"/>
      <c r="EL268" s="76"/>
      <c r="EM268" s="76"/>
      <c r="EN268" s="76"/>
      <c r="EO268" s="76"/>
      <c r="EP268" s="76"/>
      <c r="EQ268" s="76"/>
      <c r="ER268" s="76"/>
      <c r="ES268" s="76"/>
      <c r="ET268" s="76"/>
      <c r="EU268" s="76"/>
      <c r="EV268" s="76"/>
      <c r="EW268" s="76"/>
      <c r="EX268" s="76"/>
      <c r="EY268" s="76"/>
      <c r="EZ268" s="76"/>
      <c r="FA268" s="76"/>
      <c r="FB268" s="76"/>
      <c r="FC268" s="76"/>
      <c r="FD268" s="76"/>
      <c r="FE268" s="76"/>
      <c r="FF268" s="76"/>
      <c r="FG268" s="76"/>
      <c r="FH268" s="76"/>
      <c r="FI268" s="76"/>
      <c r="FJ268" s="76"/>
      <c r="FK268" s="76"/>
      <c r="FL268" s="76"/>
      <c r="FM268" s="76"/>
      <c r="FN268" s="76"/>
      <c r="FO268" s="76"/>
      <c r="FP268" s="76"/>
      <c r="FQ268" s="76"/>
      <c r="FR268" s="76"/>
      <c r="FS268" s="76"/>
      <c r="FT268" s="76"/>
      <c r="FU268" s="76"/>
      <c r="FV268" s="76"/>
      <c r="FW268" s="76"/>
      <c r="FX268" s="76"/>
      <c r="FY268" s="76"/>
      <c r="FZ268" s="76"/>
      <c r="GA268" s="76"/>
      <c r="GB268" s="76"/>
      <c r="GC268" s="76"/>
      <c r="GD268" s="76"/>
      <c r="GE268" s="76"/>
      <c r="GF268" s="76"/>
      <c r="GG268" s="76"/>
      <c r="GH268" s="76"/>
      <c r="GI268" s="76"/>
      <c r="GJ268" s="76"/>
      <c r="GK268" s="76"/>
      <c r="GL268" s="76"/>
      <c r="GM268" s="76"/>
      <c r="GN268" s="76"/>
      <c r="GO268" s="76"/>
      <c r="GP268" s="76"/>
      <c r="GQ268" s="76"/>
      <c r="GR268" s="76"/>
      <c r="GS268" s="76"/>
      <c r="GT268" s="76"/>
      <c r="GU268" s="76"/>
      <c r="GV268" s="76"/>
      <c r="GW268" s="76"/>
      <c r="GX268" s="76"/>
      <c r="GY268" s="76"/>
      <c r="GZ268" s="76"/>
      <c r="HA268" s="76"/>
      <c r="HB268" s="76"/>
      <c r="HC268" s="76"/>
      <c r="HD268" s="76"/>
      <c r="HE268" s="76"/>
      <c r="HF268" s="76"/>
      <c r="HG268" s="76"/>
      <c r="HH268" s="76"/>
      <c r="HI268" s="76"/>
      <c r="HJ268" s="76"/>
      <c r="HK268" s="76"/>
      <c r="HL268" s="76"/>
      <c r="HM268" s="76"/>
      <c r="HN268" s="76"/>
      <c r="HO268" s="76"/>
      <c r="HP268" s="76"/>
      <c r="HQ268" s="76"/>
      <c r="HR268" s="76"/>
      <c r="HS268" s="76"/>
      <c r="HT268" s="76"/>
      <c r="HU268" s="76"/>
      <c r="HV268" s="76"/>
      <c r="HW268" s="76"/>
      <c r="HX268" s="76"/>
      <c r="HY268" s="76"/>
      <c r="HZ268" s="76"/>
      <c r="IA268" s="76"/>
      <c r="IB268" s="76"/>
      <c r="IC268" s="76"/>
      <c r="ID268" s="76"/>
      <c r="IE268" s="76"/>
      <c r="IF268" s="76"/>
      <c r="IG268" s="76"/>
      <c r="IH268" s="76"/>
      <c r="II268" s="76"/>
      <c r="IJ268" s="76"/>
      <c r="IK268" s="76"/>
      <c r="IL268" s="76"/>
      <c r="IM268" s="76"/>
      <c r="IN268" s="76"/>
      <c r="IO268" s="76"/>
      <c r="IP268" s="76"/>
      <c r="IQ268" s="76"/>
      <c r="IR268" s="76"/>
      <c r="IS268" s="76"/>
      <c r="IT268" s="76"/>
      <c r="IU268" s="76"/>
      <c r="IV268" s="76"/>
    </row>
    <row r="269" spans="1:256" s="78" customFormat="1" ht="25.5" customHeight="1" x14ac:dyDescent="0.25">
      <c r="A269" s="60">
        <v>9.1999999999999993</v>
      </c>
      <c r="B269" s="111" t="s">
        <v>939</v>
      </c>
      <c r="C269" s="62">
        <v>0</v>
      </c>
      <c r="D269" s="62">
        <v>0</v>
      </c>
      <c r="E269" s="63">
        <f>SUM(C269:D269)</f>
        <v>0</v>
      </c>
      <c r="F269" s="75"/>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7"/>
      <c r="AV269" s="75"/>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c r="BT269" s="76"/>
      <c r="BU269" s="76"/>
      <c r="BV269" s="76"/>
      <c r="BW269" s="76"/>
      <c r="BX269" s="76"/>
      <c r="BY269" s="76"/>
      <c r="BZ269" s="76"/>
      <c r="CA269" s="76"/>
      <c r="CB269" s="76"/>
      <c r="CC269" s="76"/>
      <c r="CD269" s="76"/>
      <c r="CE269" s="76"/>
      <c r="CF269" s="76"/>
      <c r="CG269" s="76"/>
      <c r="CH269" s="76"/>
      <c r="CI269" s="76"/>
      <c r="CJ269" s="76"/>
      <c r="CK269" s="76"/>
      <c r="CL269" s="76"/>
      <c r="CM269" s="76"/>
      <c r="CN269" s="76"/>
      <c r="CO269" s="76"/>
      <c r="CP269" s="76"/>
      <c r="CQ269" s="76"/>
      <c r="CR269" s="76"/>
      <c r="CS269" s="76"/>
      <c r="CT269" s="76"/>
      <c r="CU269" s="76"/>
      <c r="CV269" s="76"/>
      <c r="CW269" s="76"/>
      <c r="CX269" s="76"/>
      <c r="CY269" s="76"/>
      <c r="CZ269" s="76"/>
      <c r="DA269" s="76"/>
      <c r="DB269" s="76"/>
      <c r="DC269" s="76"/>
      <c r="DD269" s="76"/>
      <c r="DE269" s="76"/>
      <c r="DF269" s="76"/>
      <c r="DG269" s="76"/>
      <c r="DH269" s="76"/>
      <c r="DI269" s="76"/>
      <c r="DJ269" s="76"/>
      <c r="DK269" s="76"/>
      <c r="DL269" s="76"/>
      <c r="DM269" s="76"/>
      <c r="DN269" s="76"/>
      <c r="DO269" s="76"/>
      <c r="DP269" s="76"/>
      <c r="DQ269" s="76"/>
      <c r="DR269" s="76"/>
      <c r="DS269" s="76"/>
      <c r="DT269" s="76"/>
      <c r="DU269" s="76"/>
      <c r="DV269" s="76"/>
      <c r="DW269" s="76"/>
      <c r="DX269" s="76"/>
      <c r="DY269" s="76"/>
      <c r="DZ269" s="76"/>
      <c r="EA269" s="76"/>
      <c r="EB269" s="76"/>
      <c r="EC269" s="76"/>
      <c r="ED269" s="76"/>
      <c r="EE269" s="76"/>
      <c r="EF269" s="76"/>
      <c r="EG269" s="76"/>
      <c r="EH269" s="76"/>
      <c r="EI269" s="76"/>
      <c r="EJ269" s="76"/>
      <c r="EK269" s="76"/>
      <c r="EL269" s="76"/>
      <c r="EM269" s="76"/>
      <c r="EN269" s="76"/>
      <c r="EO269" s="76"/>
      <c r="EP269" s="76"/>
      <c r="EQ269" s="76"/>
      <c r="ER269" s="76"/>
      <c r="ES269" s="76"/>
      <c r="ET269" s="76"/>
      <c r="EU269" s="76"/>
      <c r="EV269" s="76"/>
      <c r="EW269" s="76"/>
      <c r="EX269" s="76"/>
      <c r="EY269" s="76"/>
      <c r="EZ269" s="76"/>
      <c r="FA269" s="76"/>
      <c r="FB269" s="76"/>
      <c r="FC269" s="76"/>
      <c r="FD269" s="76"/>
      <c r="FE269" s="76"/>
      <c r="FF269" s="76"/>
      <c r="FG269" s="76"/>
      <c r="FH269" s="76"/>
      <c r="FI269" s="76"/>
      <c r="FJ269" s="76"/>
      <c r="FK269" s="76"/>
      <c r="FL269" s="76"/>
      <c r="FM269" s="76"/>
      <c r="FN269" s="76"/>
      <c r="FO269" s="76"/>
      <c r="FP269" s="76"/>
      <c r="FQ269" s="76"/>
      <c r="FR269" s="76"/>
      <c r="FS269" s="76"/>
      <c r="FT269" s="76"/>
      <c r="FU269" s="76"/>
      <c r="FV269" s="76"/>
      <c r="FW269" s="76"/>
      <c r="FX269" s="76"/>
      <c r="FY269" s="76"/>
      <c r="FZ269" s="76"/>
      <c r="GA269" s="76"/>
      <c r="GB269" s="76"/>
      <c r="GC269" s="76"/>
      <c r="GD269" s="76"/>
      <c r="GE269" s="76"/>
      <c r="GF269" s="76"/>
      <c r="GG269" s="76"/>
      <c r="GH269" s="76"/>
      <c r="GI269" s="76"/>
      <c r="GJ269" s="76"/>
      <c r="GK269" s="76"/>
      <c r="GL269" s="76"/>
      <c r="GM269" s="76"/>
      <c r="GN269" s="76"/>
      <c r="GO269" s="76"/>
      <c r="GP269" s="76"/>
      <c r="GQ269" s="76"/>
      <c r="GR269" s="76"/>
      <c r="GS269" s="76"/>
      <c r="GT269" s="76"/>
      <c r="GU269" s="76"/>
      <c r="GV269" s="76"/>
      <c r="GW269" s="76"/>
      <c r="GX269" s="76"/>
      <c r="GY269" s="76"/>
      <c r="GZ269" s="76"/>
      <c r="HA269" s="76"/>
      <c r="HB269" s="76"/>
      <c r="HC269" s="76"/>
      <c r="HD269" s="76"/>
      <c r="HE269" s="76"/>
      <c r="HF269" s="76"/>
      <c r="HG269" s="76"/>
      <c r="HH269" s="76"/>
      <c r="HI269" s="76"/>
      <c r="HJ269" s="76"/>
      <c r="HK269" s="76"/>
      <c r="HL269" s="76"/>
      <c r="HM269" s="76"/>
      <c r="HN269" s="76"/>
      <c r="HO269" s="76"/>
      <c r="HP269" s="76"/>
      <c r="HQ269" s="76"/>
      <c r="HR269" s="76"/>
      <c r="HS269" s="76"/>
      <c r="HT269" s="76"/>
      <c r="HU269" s="76"/>
      <c r="HV269" s="76"/>
      <c r="HW269" s="76"/>
      <c r="HX269" s="76"/>
      <c r="HY269" s="76"/>
      <c r="HZ269" s="76"/>
      <c r="IA269" s="76"/>
      <c r="IB269" s="76"/>
      <c r="IC269" s="76"/>
      <c r="ID269" s="76"/>
      <c r="IE269" s="76"/>
      <c r="IF269" s="76"/>
      <c r="IG269" s="76"/>
      <c r="IH269" s="76"/>
      <c r="II269" s="76"/>
      <c r="IJ269" s="76"/>
      <c r="IK269" s="76"/>
      <c r="IL269" s="76"/>
      <c r="IM269" s="76"/>
      <c r="IN269" s="76"/>
      <c r="IO269" s="76"/>
      <c r="IP269" s="76"/>
      <c r="IQ269" s="76"/>
      <c r="IR269" s="76"/>
      <c r="IS269" s="76"/>
      <c r="IT269" s="76"/>
      <c r="IU269" s="76"/>
      <c r="IV269" s="76"/>
    </row>
    <row r="270" spans="1:256" s="78" customFormat="1" ht="25.5" customHeight="1" x14ac:dyDescent="0.25">
      <c r="A270" s="60">
        <v>9.3000000000000007</v>
      </c>
      <c r="B270" s="111" t="s">
        <v>940</v>
      </c>
      <c r="C270" s="62">
        <v>0</v>
      </c>
      <c r="D270" s="62">
        <f>D271+D273</f>
        <v>0</v>
      </c>
      <c r="E270" s="123">
        <f>E271+E273</f>
        <v>0</v>
      </c>
      <c r="F270" s="75"/>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7"/>
      <c r="AV270" s="75"/>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c r="CA270" s="76"/>
      <c r="CB270" s="76"/>
      <c r="CC270" s="76"/>
      <c r="CD270" s="76"/>
      <c r="CE270" s="76"/>
      <c r="CF270" s="76"/>
      <c r="CG270" s="76"/>
      <c r="CH270" s="76"/>
      <c r="CI270" s="76"/>
      <c r="CJ270" s="76"/>
      <c r="CK270" s="76"/>
      <c r="CL270" s="76"/>
      <c r="CM270" s="76"/>
      <c r="CN270" s="76"/>
      <c r="CO270" s="76"/>
      <c r="CP270" s="76"/>
      <c r="CQ270" s="76"/>
      <c r="CR270" s="76"/>
      <c r="CS270" s="76"/>
      <c r="CT270" s="76"/>
      <c r="CU270" s="76"/>
      <c r="CV270" s="76"/>
      <c r="CW270" s="76"/>
      <c r="CX270" s="76"/>
      <c r="CY270" s="76"/>
      <c r="CZ270" s="76"/>
      <c r="DA270" s="76"/>
      <c r="DB270" s="76"/>
      <c r="DC270" s="76"/>
      <c r="DD270" s="76"/>
      <c r="DE270" s="76"/>
      <c r="DF270" s="76"/>
      <c r="DG270" s="76"/>
      <c r="DH270" s="76"/>
      <c r="DI270" s="76"/>
      <c r="DJ270" s="76"/>
      <c r="DK270" s="76"/>
      <c r="DL270" s="76"/>
      <c r="DM270" s="76"/>
      <c r="DN270" s="76"/>
      <c r="DO270" s="76"/>
      <c r="DP270" s="76"/>
      <c r="DQ270" s="76"/>
      <c r="DR270" s="76"/>
      <c r="DS270" s="76"/>
      <c r="DT270" s="76"/>
      <c r="DU270" s="76"/>
      <c r="DV270" s="76"/>
      <c r="DW270" s="76"/>
      <c r="DX270" s="76"/>
      <c r="DY270" s="76"/>
      <c r="DZ270" s="76"/>
      <c r="EA270" s="76"/>
      <c r="EB270" s="76"/>
      <c r="EC270" s="76"/>
      <c r="ED270" s="76"/>
      <c r="EE270" s="76"/>
      <c r="EF270" s="76"/>
      <c r="EG270" s="76"/>
      <c r="EH270" s="76"/>
      <c r="EI270" s="76"/>
      <c r="EJ270" s="76"/>
      <c r="EK270" s="76"/>
      <c r="EL270" s="76"/>
      <c r="EM270" s="76"/>
      <c r="EN270" s="76"/>
      <c r="EO270" s="76"/>
      <c r="EP270" s="76"/>
      <c r="EQ270" s="76"/>
      <c r="ER270" s="76"/>
      <c r="ES270" s="76"/>
      <c r="ET270" s="76"/>
      <c r="EU270" s="76"/>
      <c r="EV270" s="76"/>
      <c r="EW270" s="76"/>
      <c r="EX270" s="76"/>
      <c r="EY270" s="76"/>
      <c r="EZ270" s="76"/>
      <c r="FA270" s="76"/>
      <c r="FB270" s="76"/>
      <c r="FC270" s="76"/>
      <c r="FD270" s="76"/>
      <c r="FE270" s="76"/>
      <c r="FF270" s="76"/>
      <c r="FG270" s="76"/>
      <c r="FH270" s="76"/>
      <c r="FI270" s="76"/>
      <c r="FJ270" s="76"/>
      <c r="FK270" s="76"/>
      <c r="FL270" s="76"/>
      <c r="FM270" s="76"/>
      <c r="FN270" s="76"/>
      <c r="FO270" s="76"/>
      <c r="FP270" s="76"/>
      <c r="FQ270" s="76"/>
      <c r="FR270" s="76"/>
      <c r="FS270" s="76"/>
      <c r="FT270" s="76"/>
      <c r="FU270" s="76"/>
      <c r="FV270" s="76"/>
      <c r="FW270" s="76"/>
      <c r="FX270" s="76"/>
      <c r="FY270" s="76"/>
      <c r="FZ270" s="76"/>
      <c r="GA270" s="76"/>
      <c r="GB270" s="76"/>
      <c r="GC270" s="76"/>
      <c r="GD270" s="76"/>
      <c r="GE270" s="76"/>
      <c r="GF270" s="76"/>
      <c r="GG270" s="76"/>
      <c r="GH270" s="76"/>
      <c r="GI270" s="76"/>
      <c r="GJ270" s="76"/>
      <c r="GK270" s="76"/>
      <c r="GL270" s="76"/>
      <c r="GM270" s="76"/>
      <c r="GN270" s="76"/>
      <c r="GO270" s="76"/>
      <c r="GP270" s="76"/>
      <c r="GQ270" s="76"/>
      <c r="GR270" s="76"/>
      <c r="GS270" s="76"/>
      <c r="GT270" s="76"/>
      <c r="GU270" s="76"/>
      <c r="GV270" s="76"/>
      <c r="GW270" s="76"/>
      <c r="GX270" s="76"/>
      <c r="GY270" s="76"/>
      <c r="GZ270" s="76"/>
      <c r="HA270" s="76"/>
      <c r="HB270" s="76"/>
      <c r="HC270" s="76"/>
      <c r="HD270" s="76"/>
      <c r="HE270" s="76"/>
      <c r="HF270" s="76"/>
      <c r="HG270" s="76"/>
      <c r="HH270" s="76"/>
      <c r="HI270" s="76"/>
      <c r="HJ270" s="76"/>
      <c r="HK270" s="76"/>
      <c r="HL270" s="76"/>
      <c r="HM270" s="76"/>
      <c r="HN270" s="76"/>
      <c r="HO270" s="76"/>
      <c r="HP270" s="76"/>
      <c r="HQ270" s="76"/>
      <c r="HR270" s="76"/>
      <c r="HS270" s="76"/>
      <c r="HT270" s="76"/>
      <c r="HU270" s="76"/>
      <c r="HV270" s="76"/>
      <c r="HW270" s="76"/>
      <c r="HX270" s="76"/>
      <c r="HY270" s="76"/>
      <c r="HZ270" s="76"/>
      <c r="IA270" s="76"/>
      <c r="IB270" s="76"/>
      <c r="IC270" s="76"/>
      <c r="ID270" s="76"/>
      <c r="IE270" s="76"/>
      <c r="IF270" s="76"/>
      <c r="IG270" s="76"/>
      <c r="IH270" s="76"/>
      <c r="II270" s="76"/>
      <c r="IJ270" s="76"/>
      <c r="IK270" s="76"/>
      <c r="IL270" s="76"/>
      <c r="IM270" s="76"/>
      <c r="IN270" s="76"/>
      <c r="IO270" s="76"/>
      <c r="IP270" s="76"/>
      <c r="IQ270" s="76"/>
      <c r="IR270" s="76"/>
      <c r="IS270" s="76"/>
      <c r="IT270" s="76"/>
      <c r="IU270" s="76"/>
      <c r="IV270" s="76"/>
    </row>
    <row r="271" spans="1:256" s="166" customFormat="1" ht="25.5" customHeight="1" x14ac:dyDescent="0.25">
      <c r="A271" s="60" t="s">
        <v>941</v>
      </c>
      <c r="B271" s="160" t="s">
        <v>942</v>
      </c>
      <c r="C271" s="147">
        <v>0</v>
      </c>
      <c r="D271" s="147">
        <f>D272</f>
        <v>0</v>
      </c>
      <c r="E271" s="169">
        <f>E272</f>
        <v>0</v>
      </c>
      <c r="F271" s="163"/>
      <c r="G271" s="164"/>
      <c r="H271" s="164"/>
      <c r="I271" s="164"/>
      <c r="J271" s="164"/>
      <c r="K271" s="164"/>
      <c r="L271" s="164"/>
      <c r="M271" s="164"/>
      <c r="N271" s="164"/>
      <c r="O271" s="164"/>
      <c r="P271" s="164"/>
      <c r="Q271" s="164"/>
      <c r="R271" s="164"/>
      <c r="S271" s="164"/>
      <c r="T271" s="164"/>
      <c r="U271" s="164"/>
      <c r="V271" s="164"/>
      <c r="W271" s="164"/>
      <c r="X271" s="164"/>
      <c r="Y271" s="164"/>
      <c r="Z271" s="164"/>
      <c r="AA271" s="164"/>
      <c r="AB271" s="164"/>
      <c r="AC271" s="164"/>
      <c r="AD271" s="164"/>
      <c r="AE271" s="164"/>
      <c r="AF271" s="164"/>
      <c r="AG271" s="164"/>
      <c r="AH271" s="164"/>
      <c r="AI271" s="164"/>
      <c r="AJ271" s="164"/>
      <c r="AK271" s="164"/>
      <c r="AL271" s="164"/>
      <c r="AM271" s="164"/>
      <c r="AN271" s="164"/>
      <c r="AO271" s="164"/>
      <c r="AP271" s="164"/>
      <c r="AQ271" s="164"/>
      <c r="AR271" s="164"/>
      <c r="AS271" s="164"/>
      <c r="AT271" s="164"/>
      <c r="AU271" s="165"/>
      <c r="AV271" s="163"/>
      <c r="AW271" s="164"/>
      <c r="AX271" s="164"/>
      <c r="AY271" s="164"/>
      <c r="AZ271" s="164"/>
      <c r="BA271" s="164"/>
      <c r="BB271" s="164"/>
      <c r="BC271" s="164"/>
      <c r="BD271" s="164"/>
      <c r="BE271" s="164"/>
      <c r="BF271" s="164"/>
      <c r="BG271" s="164"/>
      <c r="BH271" s="164"/>
      <c r="BI271" s="164"/>
      <c r="BJ271" s="164"/>
      <c r="BK271" s="164"/>
      <c r="BL271" s="164"/>
      <c r="BM271" s="164"/>
      <c r="BN271" s="164"/>
      <c r="BO271" s="164"/>
      <c r="BP271" s="164"/>
      <c r="BQ271" s="164"/>
      <c r="BR271" s="164"/>
      <c r="BS271" s="164"/>
      <c r="BT271" s="164"/>
      <c r="BU271" s="164"/>
      <c r="BV271" s="164"/>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c r="DH271" s="164"/>
      <c r="DI271" s="164"/>
      <c r="DJ271" s="164"/>
      <c r="DK271" s="164"/>
      <c r="DL271" s="164"/>
      <c r="DM271" s="164"/>
      <c r="DN271" s="164"/>
      <c r="DO271" s="164"/>
      <c r="DP271" s="164"/>
      <c r="DQ271" s="164"/>
      <c r="DR271" s="164"/>
      <c r="DS271" s="164"/>
      <c r="DT271" s="164"/>
      <c r="DU271" s="164"/>
      <c r="DV271" s="164"/>
      <c r="DW271" s="164"/>
      <c r="DX271" s="164"/>
      <c r="DY271" s="164"/>
      <c r="DZ271" s="164"/>
      <c r="EA271" s="164"/>
      <c r="EB271" s="164"/>
      <c r="EC271" s="164"/>
      <c r="ED271" s="164"/>
      <c r="EE271" s="164"/>
      <c r="EF271" s="164"/>
      <c r="EG271" s="164"/>
      <c r="EH271" s="164"/>
      <c r="EI271" s="164"/>
      <c r="EJ271" s="164"/>
      <c r="EK271" s="164"/>
      <c r="EL271" s="164"/>
      <c r="EM271" s="164"/>
      <c r="EN271" s="164"/>
      <c r="EO271" s="164"/>
      <c r="EP271" s="164"/>
      <c r="EQ271" s="164"/>
      <c r="ER271" s="164"/>
      <c r="ES271" s="164"/>
      <c r="ET271" s="164"/>
      <c r="EU271" s="164"/>
      <c r="EV271" s="164"/>
      <c r="EW271" s="164"/>
      <c r="EX271" s="164"/>
      <c r="EY271" s="164"/>
      <c r="EZ271" s="164"/>
      <c r="FA271" s="164"/>
      <c r="FB271" s="164"/>
      <c r="FC271" s="164"/>
      <c r="FD271" s="164"/>
      <c r="FE271" s="164"/>
      <c r="FF271" s="164"/>
      <c r="FG271" s="164"/>
      <c r="FH271" s="164"/>
      <c r="FI271" s="164"/>
      <c r="FJ271" s="164"/>
      <c r="FK271" s="164"/>
      <c r="FL271" s="164"/>
      <c r="FM271" s="164"/>
      <c r="FN271" s="164"/>
      <c r="FO271" s="164"/>
      <c r="FP271" s="164"/>
      <c r="FQ271" s="164"/>
      <c r="FR271" s="164"/>
      <c r="FS271" s="164"/>
      <c r="FT271" s="164"/>
      <c r="FU271" s="164"/>
      <c r="FV271" s="164"/>
      <c r="FW271" s="164"/>
      <c r="FX271" s="164"/>
      <c r="FY271" s="164"/>
      <c r="FZ271" s="164"/>
      <c r="GA271" s="164"/>
      <c r="GB271" s="164"/>
      <c r="GC271" s="164"/>
      <c r="GD271" s="164"/>
      <c r="GE271" s="164"/>
      <c r="GF271" s="164"/>
      <c r="GG271" s="164"/>
      <c r="GH271" s="164"/>
      <c r="GI271" s="164"/>
      <c r="GJ271" s="164"/>
      <c r="GK271" s="164"/>
      <c r="GL271" s="164"/>
      <c r="GM271" s="164"/>
      <c r="GN271" s="164"/>
      <c r="GO271" s="164"/>
      <c r="GP271" s="164"/>
      <c r="GQ271" s="164"/>
      <c r="GR271" s="164"/>
      <c r="GS271" s="164"/>
      <c r="GT271" s="164"/>
      <c r="GU271" s="164"/>
      <c r="GV271" s="164"/>
      <c r="GW271" s="164"/>
      <c r="GX271" s="164"/>
      <c r="GY271" s="164"/>
      <c r="GZ271" s="164"/>
      <c r="HA271" s="164"/>
      <c r="HB271" s="164"/>
      <c r="HC271" s="164"/>
      <c r="HD271" s="164"/>
      <c r="HE271" s="164"/>
      <c r="HF271" s="164"/>
      <c r="HG271" s="164"/>
      <c r="HH271" s="164"/>
      <c r="HI271" s="164"/>
      <c r="HJ271" s="164"/>
      <c r="HK271" s="164"/>
      <c r="HL271" s="164"/>
      <c r="HM271" s="164"/>
      <c r="HN271" s="164"/>
      <c r="HO271" s="164"/>
      <c r="HP271" s="164"/>
      <c r="HQ271" s="164"/>
      <c r="HR271" s="164"/>
      <c r="HS271" s="164"/>
      <c r="HT271" s="164"/>
      <c r="HU271" s="164"/>
      <c r="HV271" s="164"/>
      <c r="HW271" s="164"/>
      <c r="HX271" s="164"/>
      <c r="HY271" s="164"/>
      <c r="HZ271" s="164"/>
      <c r="IA271" s="164"/>
      <c r="IB271" s="164"/>
      <c r="IC271" s="164"/>
      <c r="ID271" s="164"/>
      <c r="IE271" s="164"/>
      <c r="IF271" s="164"/>
      <c r="IG271" s="164"/>
      <c r="IH271" s="164"/>
      <c r="II271" s="164"/>
      <c r="IJ271" s="164"/>
      <c r="IK271" s="164"/>
      <c r="IL271" s="164"/>
      <c r="IM271" s="164"/>
      <c r="IN271" s="164"/>
      <c r="IO271" s="164"/>
      <c r="IP271" s="164"/>
      <c r="IQ271" s="164"/>
      <c r="IR271" s="164"/>
      <c r="IS271" s="164"/>
      <c r="IT271" s="164"/>
      <c r="IU271" s="164"/>
      <c r="IV271" s="164"/>
    </row>
    <row r="272" spans="1:256" s="78" customFormat="1" ht="25.5" customHeight="1" x14ac:dyDescent="0.25">
      <c r="A272" s="71" t="s">
        <v>943</v>
      </c>
      <c r="B272" s="132" t="s">
        <v>942</v>
      </c>
      <c r="C272" s="109">
        <v>0</v>
      </c>
      <c r="D272" s="109"/>
      <c r="E272" s="74">
        <f>C272+D272</f>
        <v>0</v>
      </c>
      <c r="F272" s="75"/>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76"/>
      <c r="AN272" s="76"/>
      <c r="AO272" s="76"/>
      <c r="AP272" s="76"/>
      <c r="AQ272" s="76"/>
      <c r="AR272" s="76"/>
      <c r="AS272" s="76"/>
      <c r="AT272" s="76"/>
      <c r="AU272" s="77"/>
      <c r="AV272" s="75"/>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c r="CA272" s="76"/>
      <c r="CB272" s="76"/>
      <c r="CC272" s="76"/>
      <c r="CD272" s="76"/>
      <c r="CE272" s="76"/>
      <c r="CF272" s="76"/>
      <c r="CG272" s="76"/>
      <c r="CH272" s="76"/>
      <c r="CI272" s="76"/>
      <c r="CJ272" s="76"/>
      <c r="CK272" s="76"/>
      <c r="CL272" s="76"/>
      <c r="CM272" s="76"/>
      <c r="CN272" s="76"/>
      <c r="CO272" s="76"/>
      <c r="CP272" s="76"/>
      <c r="CQ272" s="76"/>
      <c r="CR272" s="76"/>
      <c r="CS272" s="76"/>
      <c r="CT272" s="76"/>
      <c r="CU272" s="76"/>
      <c r="CV272" s="76"/>
      <c r="CW272" s="76"/>
      <c r="CX272" s="76"/>
      <c r="CY272" s="76"/>
      <c r="CZ272" s="76"/>
      <c r="DA272" s="76"/>
      <c r="DB272" s="76"/>
      <c r="DC272" s="76"/>
      <c r="DD272" s="76"/>
      <c r="DE272" s="76"/>
      <c r="DF272" s="76"/>
      <c r="DG272" s="76"/>
      <c r="DH272" s="76"/>
      <c r="DI272" s="76"/>
      <c r="DJ272" s="76"/>
      <c r="DK272" s="76"/>
      <c r="DL272" s="76"/>
      <c r="DM272" s="76"/>
      <c r="DN272" s="76"/>
      <c r="DO272" s="76"/>
      <c r="DP272" s="76"/>
      <c r="DQ272" s="76"/>
      <c r="DR272" s="76"/>
      <c r="DS272" s="76"/>
      <c r="DT272" s="76"/>
      <c r="DU272" s="76"/>
      <c r="DV272" s="76"/>
      <c r="DW272" s="76"/>
      <c r="DX272" s="76"/>
      <c r="DY272" s="76"/>
      <c r="DZ272" s="76"/>
      <c r="EA272" s="76"/>
      <c r="EB272" s="76"/>
      <c r="EC272" s="76"/>
      <c r="ED272" s="76"/>
      <c r="EE272" s="76"/>
      <c r="EF272" s="76"/>
      <c r="EG272" s="76"/>
      <c r="EH272" s="76"/>
      <c r="EI272" s="76"/>
      <c r="EJ272" s="76"/>
      <c r="EK272" s="76"/>
      <c r="EL272" s="76"/>
      <c r="EM272" s="76"/>
      <c r="EN272" s="76"/>
      <c r="EO272" s="76"/>
      <c r="EP272" s="76"/>
      <c r="EQ272" s="76"/>
      <c r="ER272" s="76"/>
      <c r="ES272" s="76"/>
      <c r="ET272" s="76"/>
      <c r="EU272" s="76"/>
      <c r="EV272" s="76"/>
      <c r="EW272" s="76"/>
      <c r="EX272" s="76"/>
      <c r="EY272" s="76"/>
      <c r="EZ272" s="76"/>
      <c r="FA272" s="76"/>
      <c r="FB272" s="76"/>
      <c r="FC272" s="76"/>
      <c r="FD272" s="76"/>
      <c r="FE272" s="76"/>
      <c r="FF272" s="76"/>
      <c r="FG272" s="76"/>
      <c r="FH272" s="76"/>
      <c r="FI272" s="76"/>
      <c r="FJ272" s="76"/>
      <c r="FK272" s="76"/>
      <c r="FL272" s="76"/>
      <c r="FM272" s="76"/>
      <c r="FN272" s="76"/>
      <c r="FO272" s="76"/>
      <c r="FP272" s="76"/>
      <c r="FQ272" s="76"/>
      <c r="FR272" s="76"/>
      <c r="FS272" s="76"/>
      <c r="FT272" s="76"/>
      <c r="FU272" s="76"/>
      <c r="FV272" s="76"/>
      <c r="FW272" s="76"/>
      <c r="FX272" s="76"/>
      <c r="FY272" s="76"/>
      <c r="FZ272" s="76"/>
      <c r="GA272" s="76"/>
      <c r="GB272" s="76"/>
      <c r="GC272" s="76"/>
      <c r="GD272" s="76"/>
      <c r="GE272" s="76"/>
      <c r="GF272" s="76"/>
      <c r="GG272" s="76"/>
      <c r="GH272" s="76"/>
      <c r="GI272" s="76"/>
      <c r="GJ272" s="76"/>
      <c r="GK272" s="76"/>
      <c r="GL272" s="76"/>
      <c r="GM272" s="76"/>
      <c r="GN272" s="76"/>
      <c r="GO272" s="76"/>
      <c r="GP272" s="76"/>
      <c r="GQ272" s="76"/>
      <c r="GR272" s="76"/>
      <c r="GS272" s="76"/>
      <c r="GT272" s="76"/>
      <c r="GU272" s="76"/>
      <c r="GV272" s="76"/>
      <c r="GW272" s="76"/>
      <c r="GX272" s="76"/>
      <c r="GY272" s="76"/>
      <c r="GZ272" s="76"/>
      <c r="HA272" s="76"/>
      <c r="HB272" s="76"/>
      <c r="HC272" s="76"/>
      <c r="HD272" s="76"/>
      <c r="HE272" s="76"/>
      <c r="HF272" s="76"/>
      <c r="HG272" s="76"/>
      <c r="HH272" s="76"/>
      <c r="HI272" s="76"/>
      <c r="HJ272" s="76"/>
      <c r="HK272" s="76"/>
      <c r="HL272" s="76"/>
      <c r="HM272" s="76"/>
      <c r="HN272" s="76"/>
      <c r="HO272" s="76"/>
      <c r="HP272" s="76"/>
      <c r="HQ272" s="76"/>
      <c r="HR272" s="76"/>
      <c r="HS272" s="76"/>
      <c r="HT272" s="76"/>
      <c r="HU272" s="76"/>
      <c r="HV272" s="76"/>
      <c r="HW272" s="76"/>
      <c r="HX272" s="76"/>
      <c r="HY272" s="76"/>
      <c r="HZ272" s="76"/>
      <c r="IA272" s="76"/>
      <c r="IB272" s="76"/>
      <c r="IC272" s="76"/>
      <c r="ID272" s="76"/>
      <c r="IE272" s="76"/>
      <c r="IF272" s="76"/>
      <c r="IG272" s="76"/>
      <c r="IH272" s="76"/>
      <c r="II272" s="76"/>
      <c r="IJ272" s="76"/>
      <c r="IK272" s="76"/>
      <c r="IL272" s="76"/>
      <c r="IM272" s="76"/>
      <c r="IN272" s="76"/>
      <c r="IO272" s="76"/>
      <c r="IP272" s="76"/>
      <c r="IQ272" s="76"/>
      <c r="IR272" s="76"/>
      <c r="IS272" s="76"/>
      <c r="IT272" s="76"/>
      <c r="IU272" s="76"/>
      <c r="IV272" s="76"/>
    </row>
    <row r="273" spans="1:256" s="78" customFormat="1" ht="25.5" customHeight="1" x14ac:dyDescent="0.25">
      <c r="A273" s="60" t="s">
        <v>944</v>
      </c>
      <c r="B273" s="160" t="s">
        <v>945</v>
      </c>
      <c r="C273" s="170">
        <v>0</v>
      </c>
      <c r="D273" s="170">
        <f>D274</f>
        <v>0</v>
      </c>
      <c r="E273" s="169">
        <f>E274</f>
        <v>0</v>
      </c>
      <c r="F273" s="75"/>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c r="AI273" s="76"/>
      <c r="AJ273" s="76"/>
      <c r="AK273" s="76"/>
      <c r="AL273" s="76"/>
      <c r="AM273" s="76"/>
      <c r="AN273" s="76"/>
      <c r="AO273" s="76"/>
      <c r="AP273" s="76"/>
      <c r="AQ273" s="76"/>
      <c r="AR273" s="76"/>
      <c r="AS273" s="76"/>
      <c r="AT273" s="76"/>
      <c r="AU273" s="77"/>
      <c r="AV273" s="75"/>
      <c r="AW273" s="76"/>
      <c r="AX273" s="76"/>
      <c r="AY273" s="76"/>
      <c r="AZ273" s="76"/>
      <c r="BA273" s="76"/>
      <c r="BB273" s="76"/>
      <c r="BC273" s="76"/>
      <c r="BD273" s="76"/>
      <c r="BE273" s="76"/>
      <c r="BF273" s="76"/>
      <c r="BG273" s="76"/>
      <c r="BH273" s="76"/>
      <c r="BI273" s="76"/>
      <c r="BJ273" s="76"/>
      <c r="BK273" s="76"/>
      <c r="BL273" s="76"/>
      <c r="BM273" s="76"/>
      <c r="BN273" s="76"/>
      <c r="BO273" s="76"/>
      <c r="BP273" s="76"/>
      <c r="BQ273" s="76"/>
      <c r="BR273" s="76"/>
      <c r="BS273" s="76"/>
      <c r="BT273" s="76"/>
      <c r="BU273" s="76"/>
      <c r="BV273" s="76"/>
      <c r="BW273" s="76"/>
      <c r="BX273" s="76"/>
      <c r="BY273" s="76"/>
      <c r="BZ273" s="76"/>
      <c r="CA273" s="76"/>
      <c r="CB273" s="76"/>
      <c r="CC273" s="76"/>
      <c r="CD273" s="76"/>
      <c r="CE273" s="76"/>
      <c r="CF273" s="76"/>
      <c r="CG273" s="76"/>
      <c r="CH273" s="76"/>
      <c r="CI273" s="76"/>
      <c r="CJ273" s="76"/>
      <c r="CK273" s="76"/>
      <c r="CL273" s="76"/>
      <c r="CM273" s="76"/>
      <c r="CN273" s="76"/>
      <c r="CO273" s="76"/>
      <c r="CP273" s="76"/>
      <c r="CQ273" s="76"/>
      <c r="CR273" s="76"/>
      <c r="CS273" s="76"/>
      <c r="CT273" s="76"/>
      <c r="CU273" s="76"/>
      <c r="CV273" s="76"/>
      <c r="CW273" s="76"/>
      <c r="CX273" s="76"/>
      <c r="CY273" s="76"/>
      <c r="CZ273" s="76"/>
      <c r="DA273" s="76"/>
      <c r="DB273" s="76"/>
      <c r="DC273" s="76"/>
      <c r="DD273" s="76"/>
      <c r="DE273" s="76"/>
      <c r="DF273" s="76"/>
      <c r="DG273" s="76"/>
      <c r="DH273" s="76"/>
      <c r="DI273" s="76"/>
      <c r="DJ273" s="76"/>
      <c r="DK273" s="76"/>
      <c r="DL273" s="76"/>
      <c r="DM273" s="76"/>
      <c r="DN273" s="76"/>
      <c r="DO273" s="76"/>
      <c r="DP273" s="76"/>
      <c r="DQ273" s="76"/>
      <c r="DR273" s="76"/>
      <c r="DS273" s="76"/>
      <c r="DT273" s="76"/>
      <c r="DU273" s="76"/>
      <c r="DV273" s="76"/>
      <c r="DW273" s="76"/>
      <c r="DX273" s="76"/>
      <c r="DY273" s="76"/>
      <c r="DZ273" s="76"/>
      <c r="EA273" s="76"/>
      <c r="EB273" s="76"/>
      <c r="EC273" s="76"/>
      <c r="ED273" s="76"/>
      <c r="EE273" s="76"/>
      <c r="EF273" s="76"/>
      <c r="EG273" s="76"/>
      <c r="EH273" s="76"/>
      <c r="EI273" s="76"/>
      <c r="EJ273" s="76"/>
      <c r="EK273" s="76"/>
      <c r="EL273" s="76"/>
      <c r="EM273" s="76"/>
      <c r="EN273" s="76"/>
      <c r="EO273" s="76"/>
      <c r="EP273" s="76"/>
      <c r="EQ273" s="76"/>
      <c r="ER273" s="76"/>
      <c r="ES273" s="76"/>
      <c r="ET273" s="76"/>
      <c r="EU273" s="76"/>
      <c r="EV273" s="76"/>
      <c r="EW273" s="76"/>
      <c r="EX273" s="76"/>
      <c r="EY273" s="76"/>
      <c r="EZ273" s="76"/>
      <c r="FA273" s="76"/>
      <c r="FB273" s="76"/>
      <c r="FC273" s="76"/>
      <c r="FD273" s="76"/>
      <c r="FE273" s="76"/>
      <c r="FF273" s="76"/>
      <c r="FG273" s="76"/>
      <c r="FH273" s="76"/>
      <c r="FI273" s="76"/>
      <c r="FJ273" s="76"/>
      <c r="FK273" s="76"/>
      <c r="FL273" s="76"/>
      <c r="FM273" s="76"/>
      <c r="FN273" s="76"/>
      <c r="FO273" s="76"/>
      <c r="FP273" s="76"/>
      <c r="FQ273" s="76"/>
      <c r="FR273" s="76"/>
      <c r="FS273" s="76"/>
      <c r="FT273" s="76"/>
      <c r="FU273" s="76"/>
      <c r="FV273" s="76"/>
      <c r="FW273" s="76"/>
      <c r="FX273" s="76"/>
      <c r="FY273" s="76"/>
      <c r="FZ273" s="76"/>
      <c r="GA273" s="76"/>
      <c r="GB273" s="76"/>
      <c r="GC273" s="76"/>
      <c r="GD273" s="76"/>
      <c r="GE273" s="76"/>
      <c r="GF273" s="76"/>
      <c r="GG273" s="76"/>
      <c r="GH273" s="76"/>
      <c r="GI273" s="76"/>
      <c r="GJ273" s="76"/>
      <c r="GK273" s="76"/>
      <c r="GL273" s="76"/>
      <c r="GM273" s="76"/>
      <c r="GN273" s="76"/>
      <c r="GO273" s="76"/>
      <c r="GP273" s="76"/>
      <c r="GQ273" s="76"/>
      <c r="GR273" s="76"/>
      <c r="GS273" s="76"/>
      <c r="GT273" s="76"/>
      <c r="GU273" s="76"/>
      <c r="GV273" s="76"/>
      <c r="GW273" s="76"/>
      <c r="GX273" s="76"/>
      <c r="GY273" s="76"/>
      <c r="GZ273" s="76"/>
      <c r="HA273" s="76"/>
      <c r="HB273" s="76"/>
      <c r="HC273" s="76"/>
      <c r="HD273" s="76"/>
      <c r="HE273" s="76"/>
      <c r="HF273" s="76"/>
      <c r="HG273" s="76"/>
      <c r="HH273" s="76"/>
      <c r="HI273" s="76"/>
      <c r="HJ273" s="76"/>
      <c r="HK273" s="76"/>
      <c r="HL273" s="76"/>
      <c r="HM273" s="76"/>
      <c r="HN273" s="76"/>
      <c r="HO273" s="76"/>
      <c r="HP273" s="76"/>
      <c r="HQ273" s="76"/>
      <c r="HR273" s="76"/>
      <c r="HS273" s="76"/>
      <c r="HT273" s="76"/>
      <c r="HU273" s="76"/>
      <c r="HV273" s="76"/>
      <c r="HW273" s="76"/>
      <c r="HX273" s="76"/>
      <c r="HY273" s="76"/>
      <c r="HZ273" s="76"/>
      <c r="IA273" s="76"/>
      <c r="IB273" s="76"/>
      <c r="IC273" s="76"/>
      <c r="ID273" s="76"/>
      <c r="IE273" s="76"/>
      <c r="IF273" s="76"/>
      <c r="IG273" s="76"/>
      <c r="IH273" s="76"/>
      <c r="II273" s="76"/>
      <c r="IJ273" s="76"/>
      <c r="IK273" s="76"/>
      <c r="IL273" s="76"/>
      <c r="IM273" s="76"/>
      <c r="IN273" s="76"/>
      <c r="IO273" s="76"/>
      <c r="IP273" s="76"/>
      <c r="IQ273" s="76"/>
      <c r="IR273" s="76"/>
      <c r="IS273" s="76"/>
      <c r="IT273" s="76"/>
      <c r="IU273" s="76"/>
      <c r="IV273" s="76"/>
    </row>
    <row r="274" spans="1:256" s="78" customFormat="1" ht="25.5" customHeight="1" x14ac:dyDescent="0.25">
      <c r="A274" s="71" t="s">
        <v>946</v>
      </c>
      <c r="B274" s="132" t="s">
        <v>945</v>
      </c>
      <c r="C274" s="109">
        <v>0</v>
      </c>
      <c r="D274" s="109"/>
      <c r="E274" s="74">
        <f>C274+D274</f>
        <v>0</v>
      </c>
      <c r="F274" s="75"/>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7"/>
      <c r="AV274" s="75"/>
      <c r="AW274" s="76"/>
      <c r="AX274" s="76"/>
      <c r="AY274" s="76"/>
      <c r="AZ274" s="76"/>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c r="CA274" s="76"/>
      <c r="CB274" s="76"/>
      <c r="CC274" s="76"/>
      <c r="CD274" s="76"/>
      <c r="CE274" s="76"/>
      <c r="CF274" s="76"/>
      <c r="CG274" s="76"/>
      <c r="CH274" s="76"/>
      <c r="CI274" s="76"/>
      <c r="CJ274" s="76"/>
      <c r="CK274" s="76"/>
      <c r="CL274" s="76"/>
      <c r="CM274" s="76"/>
      <c r="CN274" s="76"/>
      <c r="CO274" s="76"/>
      <c r="CP274" s="76"/>
      <c r="CQ274" s="76"/>
      <c r="CR274" s="76"/>
      <c r="CS274" s="76"/>
      <c r="CT274" s="76"/>
      <c r="CU274" s="76"/>
      <c r="CV274" s="76"/>
      <c r="CW274" s="76"/>
      <c r="CX274" s="76"/>
      <c r="CY274" s="76"/>
      <c r="CZ274" s="76"/>
      <c r="DA274" s="76"/>
      <c r="DB274" s="76"/>
      <c r="DC274" s="76"/>
      <c r="DD274" s="76"/>
      <c r="DE274" s="76"/>
      <c r="DF274" s="76"/>
      <c r="DG274" s="76"/>
      <c r="DH274" s="76"/>
      <c r="DI274" s="76"/>
      <c r="DJ274" s="76"/>
      <c r="DK274" s="76"/>
      <c r="DL274" s="76"/>
      <c r="DM274" s="76"/>
      <c r="DN274" s="76"/>
      <c r="DO274" s="76"/>
      <c r="DP274" s="76"/>
      <c r="DQ274" s="76"/>
      <c r="DR274" s="76"/>
      <c r="DS274" s="76"/>
      <c r="DT274" s="76"/>
      <c r="DU274" s="76"/>
      <c r="DV274" s="76"/>
      <c r="DW274" s="76"/>
      <c r="DX274" s="76"/>
      <c r="DY274" s="76"/>
      <c r="DZ274" s="76"/>
      <c r="EA274" s="76"/>
      <c r="EB274" s="76"/>
      <c r="EC274" s="76"/>
      <c r="ED274" s="76"/>
      <c r="EE274" s="76"/>
      <c r="EF274" s="76"/>
      <c r="EG274" s="76"/>
      <c r="EH274" s="76"/>
      <c r="EI274" s="76"/>
      <c r="EJ274" s="76"/>
      <c r="EK274" s="76"/>
      <c r="EL274" s="76"/>
      <c r="EM274" s="76"/>
      <c r="EN274" s="76"/>
      <c r="EO274" s="76"/>
      <c r="EP274" s="76"/>
      <c r="EQ274" s="76"/>
      <c r="ER274" s="76"/>
      <c r="ES274" s="76"/>
      <c r="ET274" s="76"/>
      <c r="EU274" s="76"/>
      <c r="EV274" s="76"/>
      <c r="EW274" s="76"/>
      <c r="EX274" s="76"/>
      <c r="EY274" s="76"/>
      <c r="EZ274" s="76"/>
      <c r="FA274" s="76"/>
      <c r="FB274" s="76"/>
      <c r="FC274" s="76"/>
      <c r="FD274" s="76"/>
      <c r="FE274" s="76"/>
      <c r="FF274" s="76"/>
      <c r="FG274" s="76"/>
      <c r="FH274" s="76"/>
      <c r="FI274" s="76"/>
      <c r="FJ274" s="76"/>
      <c r="FK274" s="76"/>
      <c r="FL274" s="76"/>
      <c r="FM274" s="76"/>
      <c r="FN274" s="76"/>
      <c r="FO274" s="76"/>
      <c r="FP274" s="76"/>
      <c r="FQ274" s="76"/>
      <c r="FR274" s="76"/>
      <c r="FS274" s="76"/>
      <c r="FT274" s="76"/>
      <c r="FU274" s="76"/>
      <c r="FV274" s="76"/>
      <c r="FW274" s="76"/>
      <c r="FX274" s="76"/>
      <c r="FY274" s="76"/>
      <c r="FZ274" s="76"/>
      <c r="GA274" s="76"/>
      <c r="GB274" s="76"/>
      <c r="GC274" s="76"/>
      <c r="GD274" s="76"/>
      <c r="GE274" s="76"/>
      <c r="GF274" s="76"/>
      <c r="GG274" s="76"/>
      <c r="GH274" s="76"/>
      <c r="GI274" s="76"/>
      <c r="GJ274" s="76"/>
      <c r="GK274" s="76"/>
      <c r="GL274" s="76"/>
      <c r="GM274" s="76"/>
      <c r="GN274" s="76"/>
      <c r="GO274" s="76"/>
      <c r="GP274" s="76"/>
      <c r="GQ274" s="76"/>
      <c r="GR274" s="76"/>
      <c r="GS274" s="76"/>
      <c r="GT274" s="76"/>
      <c r="GU274" s="76"/>
      <c r="GV274" s="76"/>
      <c r="GW274" s="76"/>
      <c r="GX274" s="76"/>
      <c r="GY274" s="76"/>
      <c r="GZ274" s="76"/>
      <c r="HA274" s="76"/>
      <c r="HB274" s="76"/>
      <c r="HC274" s="76"/>
      <c r="HD274" s="76"/>
      <c r="HE274" s="76"/>
      <c r="HF274" s="76"/>
      <c r="HG274" s="76"/>
      <c r="HH274" s="76"/>
      <c r="HI274" s="76"/>
      <c r="HJ274" s="76"/>
      <c r="HK274" s="76"/>
      <c r="HL274" s="76"/>
      <c r="HM274" s="76"/>
      <c r="HN274" s="76"/>
      <c r="HO274" s="76"/>
      <c r="HP274" s="76"/>
      <c r="HQ274" s="76"/>
      <c r="HR274" s="76"/>
      <c r="HS274" s="76"/>
      <c r="HT274" s="76"/>
      <c r="HU274" s="76"/>
      <c r="HV274" s="76"/>
      <c r="HW274" s="76"/>
      <c r="HX274" s="76"/>
      <c r="HY274" s="76"/>
      <c r="HZ274" s="76"/>
      <c r="IA274" s="76"/>
      <c r="IB274" s="76"/>
      <c r="IC274" s="76"/>
      <c r="ID274" s="76"/>
      <c r="IE274" s="76"/>
      <c r="IF274" s="76"/>
      <c r="IG274" s="76"/>
      <c r="IH274" s="76"/>
      <c r="II274" s="76"/>
      <c r="IJ274" s="76"/>
      <c r="IK274" s="76"/>
      <c r="IL274" s="76"/>
      <c r="IM274" s="76"/>
      <c r="IN274" s="76"/>
      <c r="IO274" s="76"/>
      <c r="IP274" s="76"/>
      <c r="IQ274" s="76"/>
      <c r="IR274" s="76"/>
      <c r="IS274" s="76"/>
      <c r="IT274" s="76"/>
      <c r="IU274" s="76"/>
      <c r="IV274" s="76"/>
    </row>
    <row r="275" spans="1:256" s="166" customFormat="1" ht="25.5" customHeight="1" x14ac:dyDescent="0.25">
      <c r="A275" s="60">
        <v>9.4</v>
      </c>
      <c r="B275" s="111" t="s">
        <v>947</v>
      </c>
      <c r="C275" s="62">
        <v>0</v>
      </c>
      <c r="D275" s="62">
        <f>D276</f>
        <v>0</v>
      </c>
      <c r="E275" s="123">
        <f>E276</f>
        <v>0</v>
      </c>
      <c r="F275" s="163"/>
      <c r="G275" s="164"/>
      <c r="H275" s="164"/>
      <c r="I275" s="164"/>
      <c r="J275" s="164"/>
      <c r="K275" s="164"/>
      <c r="L275" s="164"/>
      <c r="M275" s="164"/>
      <c r="N275" s="164"/>
      <c r="O275" s="164"/>
      <c r="P275" s="164"/>
      <c r="Q275" s="164"/>
      <c r="R275" s="164"/>
      <c r="S275" s="164"/>
      <c r="T275" s="164"/>
      <c r="U275" s="164"/>
      <c r="V275" s="164"/>
      <c r="W275" s="164"/>
      <c r="X275" s="164"/>
      <c r="Y275" s="164"/>
      <c r="Z275" s="164"/>
      <c r="AA275" s="164"/>
      <c r="AB275" s="164"/>
      <c r="AC275" s="164"/>
      <c r="AD275" s="164"/>
      <c r="AE275" s="164"/>
      <c r="AF275" s="164"/>
      <c r="AG275" s="164"/>
      <c r="AH275" s="164"/>
      <c r="AI275" s="164"/>
      <c r="AJ275" s="164"/>
      <c r="AK275" s="164"/>
      <c r="AL275" s="164"/>
      <c r="AM275" s="164"/>
      <c r="AN275" s="164"/>
      <c r="AO275" s="164"/>
      <c r="AP275" s="164"/>
      <c r="AQ275" s="164"/>
      <c r="AR275" s="164"/>
      <c r="AS275" s="164"/>
      <c r="AT275" s="164"/>
      <c r="AU275" s="165"/>
      <c r="AV275" s="163"/>
      <c r="AW275" s="164"/>
      <c r="AX275" s="164"/>
      <c r="AY275" s="164"/>
      <c r="AZ275" s="164"/>
      <c r="BA275" s="164"/>
      <c r="BB275" s="164"/>
      <c r="BC275" s="164"/>
      <c r="BD275" s="164"/>
      <c r="BE275" s="164"/>
      <c r="BF275" s="164"/>
      <c r="BG275" s="164"/>
      <c r="BH275" s="164"/>
      <c r="BI275" s="164"/>
      <c r="BJ275" s="164"/>
      <c r="BK275" s="164"/>
      <c r="BL275" s="164"/>
      <c r="BM275" s="164"/>
      <c r="BN275" s="164"/>
      <c r="BO275" s="164"/>
      <c r="BP275" s="164"/>
      <c r="BQ275" s="164"/>
      <c r="BR275" s="164"/>
      <c r="BS275" s="164"/>
      <c r="BT275" s="164"/>
      <c r="BU275" s="164"/>
      <c r="BV275" s="164"/>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c r="DH275" s="164"/>
      <c r="DI275" s="164"/>
      <c r="DJ275" s="164"/>
      <c r="DK275" s="164"/>
      <c r="DL275" s="164"/>
      <c r="DM275" s="164"/>
      <c r="DN275" s="164"/>
      <c r="DO275" s="164"/>
      <c r="DP275" s="164"/>
      <c r="DQ275" s="164"/>
      <c r="DR275" s="164"/>
      <c r="DS275" s="164"/>
      <c r="DT275" s="164"/>
      <c r="DU275" s="164"/>
      <c r="DV275" s="164"/>
      <c r="DW275" s="164"/>
      <c r="DX275" s="164"/>
      <c r="DY275" s="164"/>
      <c r="DZ275" s="164"/>
      <c r="EA275" s="164"/>
      <c r="EB275" s="164"/>
      <c r="EC275" s="164"/>
      <c r="ED275" s="164"/>
      <c r="EE275" s="164"/>
      <c r="EF275" s="164"/>
      <c r="EG275" s="164"/>
      <c r="EH275" s="164"/>
      <c r="EI275" s="164"/>
      <c r="EJ275" s="164"/>
      <c r="EK275" s="164"/>
      <c r="EL275" s="164"/>
      <c r="EM275" s="164"/>
      <c r="EN275" s="164"/>
      <c r="EO275" s="164"/>
      <c r="EP275" s="164"/>
      <c r="EQ275" s="164"/>
      <c r="ER275" s="164"/>
      <c r="ES275" s="164"/>
      <c r="ET275" s="164"/>
      <c r="EU275" s="164"/>
      <c r="EV275" s="164"/>
      <c r="EW275" s="164"/>
      <c r="EX275" s="164"/>
      <c r="EY275" s="164"/>
      <c r="EZ275" s="164"/>
      <c r="FA275" s="164"/>
      <c r="FB275" s="164"/>
      <c r="FC275" s="164"/>
      <c r="FD275" s="164"/>
      <c r="FE275" s="164"/>
      <c r="FF275" s="164"/>
      <c r="FG275" s="164"/>
      <c r="FH275" s="164"/>
      <c r="FI275" s="164"/>
      <c r="FJ275" s="164"/>
      <c r="FK275" s="164"/>
      <c r="FL275" s="164"/>
      <c r="FM275" s="164"/>
      <c r="FN275" s="164"/>
      <c r="FO275" s="164"/>
      <c r="FP275" s="164"/>
      <c r="FQ275" s="164"/>
      <c r="FR275" s="164"/>
      <c r="FS275" s="164"/>
      <c r="FT275" s="164"/>
      <c r="FU275" s="164"/>
      <c r="FV275" s="164"/>
      <c r="FW275" s="164"/>
      <c r="FX275" s="164"/>
      <c r="FY275" s="164"/>
      <c r="FZ275" s="164"/>
      <c r="GA275" s="164"/>
      <c r="GB275" s="164"/>
      <c r="GC275" s="164"/>
      <c r="GD275" s="164"/>
      <c r="GE275" s="164"/>
      <c r="GF275" s="164"/>
      <c r="GG275" s="164"/>
      <c r="GH275" s="164"/>
      <c r="GI275" s="164"/>
      <c r="GJ275" s="164"/>
      <c r="GK275" s="164"/>
      <c r="GL275" s="164"/>
      <c r="GM275" s="164"/>
      <c r="GN275" s="164"/>
      <c r="GO275" s="164"/>
      <c r="GP275" s="164"/>
      <c r="GQ275" s="164"/>
      <c r="GR275" s="164"/>
      <c r="GS275" s="164"/>
      <c r="GT275" s="164"/>
      <c r="GU275" s="164"/>
      <c r="GV275" s="164"/>
      <c r="GW275" s="164"/>
      <c r="GX275" s="164"/>
      <c r="GY275" s="164"/>
      <c r="GZ275" s="164"/>
      <c r="HA275" s="164"/>
      <c r="HB275" s="164"/>
      <c r="HC275" s="164"/>
      <c r="HD275" s="164"/>
      <c r="HE275" s="164"/>
      <c r="HF275" s="164"/>
      <c r="HG275" s="164"/>
      <c r="HH275" s="164"/>
      <c r="HI275" s="164"/>
      <c r="HJ275" s="164"/>
      <c r="HK275" s="164"/>
      <c r="HL275" s="164"/>
      <c r="HM275" s="164"/>
      <c r="HN275" s="164"/>
      <c r="HO275" s="164"/>
      <c r="HP275" s="164"/>
      <c r="HQ275" s="164"/>
      <c r="HR275" s="164"/>
      <c r="HS275" s="164"/>
      <c r="HT275" s="164"/>
      <c r="HU275" s="164"/>
      <c r="HV275" s="164"/>
      <c r="HW275" s="164"/>
      <c r="HX275" s="164"/>
      <c r="HY275" s="164"/>
      <c r="HZ275" s="164"/>
      <c r="IA275" s="164"/>
      <c r="IB275" s="164"/>
      <c r="IC275" s="164"/>
      <c r="ID275" s="164"/>
      <c r="IE275" s="164"/>
      <c r="IF275" s="164"/>
      <c r="IG275" s="164"/>
      <c r="IH275" s="164"/>
      <c r="II275" s="164"/>
      <c r="IJ275" s="164"/>
      <c r="IK275" s="164"/>
      <c r="IL275" s="164"/>
      <c r="IM275" s="164"/>
      <c r="IN275" s="164"/>
      <c r="IO275" s="164"/>
      <c r="IP275" s="164"/>
      <c r="IQ275" s="164"/>
      <c r="IR275" s="164"/>
      <c r="IS275" s="164"/>
      <c r="IT275" s="164"/>
      <c r="IU275" s="164"/>
      <c r="IV275" s="164"/>
    </row>
    <row r="276" spans="1:256" s="166" customFormat="1" ht="25.5" customHeight="1" x14ac:dyDescent="0.25">
      <c r="A276" s="60" t="s">
        <v>948</v>
      </c>
      <c r="B276" s="84" t="s">
        <v>949</v>
      </c>
      <c r="C276" s="147">
        <v>0</v>
      </c>
      <c r="D276" s="147">
        <f>SUM(D277:D278)</f>
        <v>0</v>
      </c>
      <c r="E276" s="143">
        <f>SUM(E277:E278)</f>
        <v>0</v>
      </c>
      <c r="F276" s="163"/>
      <c r="G276" s="164"/>
      <c r="H276" s="164"/>
      <c r="I276" s="164"/>
      <c r="J276" s="164"/>
      <c r="K276" s="164"/>
      <c r="L276" s="164"/>
      <c r="M276" s="164"/>
      <c r="N276" s="164"/>
      <c r="O276" s="164"/>
      <c r="P276" s="164"/>
      <c r="Q276" s="164"/>
      <c r="R276" s="164"/>
      <c r="S276" s="164"/>
      <c r="T276" s="164"/>
      <c r="U276" s="164"/>
      <c r="V276" s="164"/>
      <c r="W276" s="164"/>
      <c r="X276" s="164"/>
      <c r="Y276" s="164"/>
      <c r="Z276" s="164"/>
      <c r="AA276" s="164"/>
      <c r="AB276" s="164"/>
      <c r="AC276" s="164"/>
      <c r="AD276" s="164"/>
      <c r="AE276" s="164"/>
      <c r="AF276" s="164"/>
      <c r="AG276" s="164"/>
      <c r="AH276" s="164"/>
      <c r="AI276" s="164"/>
      <c r="AJ276" s="164"/>
      <c r="AK276" s="164"/>
      <c r="AL276" s="164"/>
      <c r="AM276" s="164"/>
      <c r="AN276" s="164"/>
      <c r="AO276" s="164"/>
      <c r="AP276" s="164"/>
      <c r="AQ276" s="164"/>
      <c r="AR276" s="164"/>
      <c r="AS276" s="164"/>
      <c r="AT276" s="164"/>
      <c r="AU276" s="165"/>
      <c r="AV276" s="163"/>
      <c r="AW276" s="164"/>
      <c r="AX276" s="164"/>
      <c r="AY276" s="164"/>
      <c r="AZ276" s="164"/>
      <c r="BA276" s="164"/>
      <c r="BB276" s="164"/>
      <c r="BC276" s="164"/>
      <c r="BD276" s="164"/>
      <c r="BE276" s="164"/>
      <c r="BF276" s="164"/>
      <c r="BG276" s="164"/>
      <c r="BH276" s="164"/>
      <c r="BI276" s="164"/>
      <c r="BJ276" s="164"/>
      <c r="BK276" s="164"/>
      <c r="BL276" s="164"/>
      <c r="BM276" s="164"/>
      <c r="BN276" s="164"/>
      <c r="BO276" s="164"/>
      <c r="BP276" s="164"/>
      <c r="BQ276" s="164"/>
      <c r="BR276" s="164"/>
      <c r="BS276" s="164"/>
      <c r="BT276" s="164"/>
      <c r="BU276" s="164"/>
      <c r="BV276" s="164"/>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c r="DH276" s="164"/>
      <c r="DI276" s="164"/>
      <c r="DJ276" s="164"/>
      <c r="DK276" s="164"/>
      <c r="DL276" s="164"/>
      <c r="DM276" s="164"/>
      <c r="DN276" s="164"/>
      <c r="DO276" s="164"/>
      <c r="DP276" s="164"/>
      <c r="DQ276" s="164"/>
      <c r="DR276" s="164"/>
      <c r="DS276" s="164"/>
      <c r="DT276" s="164"/>
      <c r="DU276" s="164"/>
      <c r="DV276" s="164"/>
      <c r="DW276" s="164"/>
      <c r="DX276" s="164"/>
      <c r="DY276" s="164"/>
      <c r="DZ276" s="164"/>
      <c r="EA276" s="164"/>
      <c r="EB276" s="164"/>
      <c r="EC276" s="164"/>
      <c r="ED276" s="164"/>
      <c r="EE276" s="164"/>
      <c r="EF276" s="164"/>
      <c r="EG276" s="164"/>
      <c r="EH276" s="164"/>
      <c r="EI276" s="164"/>
      <c r="EJ276" s="164"/>
      <c r="EK276" s="164"/>
      <c r="EL276" s="164"/>
      <c r="EM276" s="164"/>
      <c r="EN276" s="164"/>
      <c r="EO276" s="164"/>
      <c r="EP276" s="164"/>
      <c r="EQ276" s="164"/>
      <c r="ER276" s="164"/>
      <c r="ES276" s="164"/>
      <c r="ET276" s="164"/>
      <c r="EU276" s="164"/>
      <c r="EV276" s="164"/>
      <c r="EW276" s="164"/>
      <c r="EX276" s="164"/>
      <c r="EY276" s="164"/>
      <c r="EZ276" s="164"/>
      <c r="FA276" s="164"/>
      <c r="FB276" s="164"/>
      <c r="FC276" s="164"/>
      <c r="FD276" s="164"/>
      <c r="FE276" s="164"/>
      <c r="FF276" s="164"/>
      <c r="FG276" s="164"/>
      <c r="FH276" s="164"/>
      <c r="FI276" s="164"/>
      <c r="FJ276" s="164"/>
      <c r="FK276" s="164"/>
      <c r="FL276" s="164"/>
      <c r="FM276" s="164"/>
      <c r="FN276" s="164"/>
      <c r="FO276" s="164"/>
      <c r="FP276" s="164"/>
      <c r="FQ276" s="164"/>
      <c r="FR276" s="164"/>
      <c r="FS276" s="164"/>
      <c r="FT276" s="164"/>
      <c r="FU276" s="164"/>
      <c r="FV276" s="164"/>
      <c r="FW276" s="164"/>
      <c r="FX276" s="164"/>
      <c r="FY276" s="164"/>
      <c r="FZ276" s="164"/>
      <c r="GA276" s="164"/>
      <c r="GB276" s="164"/>
      <c r="GC276" s="164"/>
      <c r="GD276" s="164"/>
      <c r="GE276" s="164"/>
      <c r="GF276" s="164"/>
      <c r="GG276" s="164"/>
      <c r="GH276" s="164"/>
      <c r="GI276" s="164"/>
      <c r="GJ276" s="164"/>
      <c r="GK276" s="164"/>
      <c r="GL276" s="164"/>
      <c r="GM276" s="164"/>
      <c r="GN276" s="164"/>
      <c r="GO276" s="164"/>
      <c r="GP276" s="164"/>
      <c r="GQ276" s="164"/>
      <c r="GR276" s="164"/>
      <c r="GS276" s="164"/>
      <c r="GT276" s="164"/>
      <c r="GU276" s="164"/>
      <c r="GV276" s="164"/>
      <c r="GW276" s="164"/>
      <c r="GX276" s="164"/>
      <c r="GY276" s="164"/>
      <c r="GZ276" s="164"/>
      <c r="HA276" s="164"/>
      <c r="HB276" s="164"/>
      <c r="HC276" s="164"/>
      <c r="HD276" s="164"/>
      <c r="HE276" s="164"/>
      <c r="HF276" s="164"/>
      <c r="HG276" s="164"/>
      <c r="HH276" s="164"/>
      <c r="HI276" s="164"/>
      <c r="HJ276" s="164"/>
      <c r="HK276" s="164"/>
      <c r="HL276" s="164"/>
      <c r="HM276" s="164"/>
      <c r="HN276" s="164"/>
      <c r="HO276" s="164"/>
      <c r="HP276" s="164"/>
      <c r="HQ276" s="164"/>
      <c r="HR276" s="164"/>
      <c r="HS276" s="164"/>
      <c r="HT276" s="164"/>
      <c r="HU276" s="164"/>
      <c r="HV276" s="164"/>
      <c r="HW276" s="164"/>
      <c r="HX276" s="164"/>
      <c r="HY276" s="164"/>
      <c r="HZ276" s="164"/>
      <c r="IA276" s="164"/>
      <c r="IB276" s="164"/>
      <c r="IC276" s="164"/>
      <c r="ID276" s="164"/>
      <c r="IE276" s="164"/>
      <c r="IF276" s="164"/>
      <c r="IG276" s="164"/>
      <c r="IH276" s="164"/>
      <c r="II276" s="164"/>
      <c r="IJ276" s="164"/>
      <c r="IK276" s="164"/>
      <c r="IL276" s="164"/>
      <c r="IM276" s="164"/>
      <c r="IN276" s="164"/>
      <c r="IO276" s="164"/>
      <c r="IP276" s="164"/>
      <c r="IQ276" s="164"/>
      <c r="IR276" s="164"/>
      <c r="IS276" s="164"/>
      <c r="IT276" s="164"/>
      <c r="IU276" s="164"/>
      <c r="IV276" s="164"/>
    </row>
    <row r="277" spans="1:256" s="166" customFormat="1" ht="25.5" customHeight="1" x14ac:dyDescent="0.25">
      <c r="A277" s="71" t="s">
        <v>950</v>
      </c>
      <c r="B277" s="132" t="s">
        <v>951</v>
      </c>
      <c r="C277" s="109">
        <v>0</v>
      </c>
      <c r="D277" s="109"/>
      <c r="E277" s="74">
        <f>C277+D277</f>
        <v>0</v>
      </c>
      <c r="F277" s="163"/>
      <c r="G277" s="164"/>
      <c r="H277" s="164"/>
      <c r="I277" s="164"/>
      <c r="J277" s="164"/>
      <c r="K277" s="164"/>
      <c r="L277" s="164"/>
      <c r="M277" s="164"/>
      <c r="N277" s="164"/>
      <c r="O277" s="164"/>
      <c r="P277" s="164"/>
      <c r="Q277" s="164"/>
      <c r="R277" s="164"/>
      <c r="S277" s="164"/>
      <c r="T277" s="164"/>
      <c r="U277" s="164"/>
      <c r="V277" s="164"/>
      <c r="W277" s="164"/>
      <c r="X277" s="164"/>
      <c r="Y277" s="164"/>
      <c r="Z277" s="164"/>
      <c r="AA277" s="164"/>
      <c r="AB277" s="164"/>
      <c r="AC277" s="164"/>
      <c r="AD277" s="164"/>
      <c r="AE277" s="164"/>
      <c r="AF277" s="164"/>
      <c r="AG277" s="164"/>
      <c r="AH277" s="164"/>
      <c r="AI277" s="164"/>
      <c r="AJ277" s="164"/>
      <c r="AK277" s="164"/>
      <c r="AL277" s="164"/>
      <c r="AM277" s="164"/>
      <c r="AN277" s="164"/>
      <c r="AO277" s="164"/>
      <c r="AP277" s="164"/>
      <c r="AQ277" s="164"/>
      <c r="AR277" s="164"/>
      <c r="AS277" s="164"/>
      <c r="AT277" s="164"/>
      <c r="AU277" s="165"/>
      <c r="AV277" s="163"/>
      <c r="AW277" s="164"/>
      <c r="AX277" s="164"/>
      <c r="AY277" s="164"/>
      <c r="AZ277" s="164"/>
      <c r="BA277" s="164"/>
      <c r="BB277" s="164"/>
      <c r="BC277" s="164"/>
      <c r="BD277" s="164"/>
      <c r="BE277" s="164"/>
      <c r="BF277" s="164"/>
      <c r="BG277" s="164"/>
      <c r="BH277" s="164"/>
      <c r="BI277" s="164"/>
      <c r="BJ277" s="164"/>
      <c r="BK277" s="164"/>
      <c r="BL277" s="164"/>
      <c r="BM277" s="164"/>
      <c r="BN277" s="164"/>
      <c r="BO277" s="164"/>
      <c r="BP277" s="164"/>
      <c r="BQ277" s="164"/>
      <c r="BR277" s="164"/>
      <c r="BS277" s="164"/>
      <c r="BT277" s="164"/>
      <c r="BU277" s="164"/>
      <c r="BV277" s="164"/>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c r="DH277" s="164"/>
      <c r="DI277" s="164"/>
      <c r="DJ277" s="164"/>
      <c r="DK277" s="164"/>
      <c r="DL277" s="164"/>
      <c r="DM277" s="164"/>
      <c r="DN277" s="164"/>
      <c r="DO277" s="164"/>
      <c r="DP277" s="164"/>
      <c r="DQ277" s="164"/>
      <c r="DR277" s="164"/>
      <c r="DS277" s="164"/>
      <c r="DT277" s="164"/>
      <c r="DU277" s="164"/>
      <c r="DV277" s="164"/>
      <c r="DW277" s="164"/>
      <c r="DX277" s="164"/>
      <c r="DY277" s="164"/>
      <c r="DZ277" s="164"/>
      <c r="EA277" s="164"/>
      <c r="EB277" s="164"/>
      <c r="EC277" s="164"/>
      <c r="ED277" s="164"/>
      <c r="EE277" s="164"/>
      <c r="EF277" s="164"/>
      <c r="EG277" s="164"/>
      <c r="EH277" s="164"/>
      <c r="EI277" s="164"/>
      <c r="EJ277" s="164"/>
      <c r="EK277" s="164"/>
      <c r="EL277" s="164"/>
      <c r="EM277" s="164"/>
      <c r="EN277" s="164"/>
      <c r="EO277" s="164"/>
      <c r="EP277" s="164"/>
      <c r="EQ277" s="164"/>
      <c r="ER277" s="164"/>
      <c r="ES277" s="164"/>
      <c r="ET277" s="164"/>
      <c r="EU277" s="164"/>
      <c r="EV277" s="164"/>
      <c r="EW277" s="164"/>
      <c r="EX277" s="164"/>
      <c r="EY277" s="164"/>
      <c r="EZ277" s="164"/>
      <c r="FA277" s="164"/>
      <c r="FB277" s="164"/>
      <c r="FC277" s="164"/>
      <c r="FD277" s="164"/>
      <c r="FE277" s="164"/>
      <c r="FF277" s="164"/>
      <c r="FG277" s="164"/>
      <c r="FH277" s="164"/>
      <c r="FI277" s="164"/>
      <c r="FJ277" s="164"/>
      <c r="FK277" s="164"/>
      <c r="FL277" s="164"/>
      <c r="FM277" s="164"/>
      <c r="FN277" s="164"/>
      <c r="FO277" s="164"/>
      <c r="FP277" s="164"/>
      <c r="FQ277" s="164"/>
      <c r="FR277" s="164"/>
      <c r="FS277" s="164"/>
      <c r="FT277" s="164"/>
      <c r="FU277" s="164"/>
      <c r="FV277" s="164"/>
      <c r="FW277" s="164"/>
      <c r="FX277" s="164"/>
      <c r="FY277" s="164"/>
      <c r="FZ277" s="164"/>
      <c r="GA277" s="164"/>
      <c r="GB277" s="164"/>
      <c r="GC277" s="164"/>
      <c r="GD277" s="164"/>
      <c r="GE277" s="164"/>
      <c r="GF277" s="164"/>
      <c r="GG277" s="164"/>
      <c r="GH277" s="164"/>
      <c r="GI277" s="164"/>
      <c r="GJ277" s="164"/>
      <c r="GK277" s="164"/>
      <c r="GL277" s="164"/>
      <c r="GM277" s="164"/>
      <c r="GN277" s="164"/>
      <c r="GO277" s="164"/>
      <c r="GP277" s="164"/>
      <c r="GQ277" s="164"/>
      <c r="GR277" s="164"/>
      <c r="GS277" s="164"/>
      <c r="GT277" s="164"/>
      <c r="GU277" s="164"/>
      <c r="GV277" s="164"/>
      <c r="GW277" s="164"/>
      <c r="GX277" s="164"/>
      <c r="GY277" s="164"/>
      <c r="GZ277" s="164"/>
      <c r="HA277" s="164"/>
      <c r="HB277" s="164"/>
      <c r="HC277" s="164"/>
      <c r="HD277" s="164"/>
      <c r="HE277" s="164"/>
      <c r="HF277" s="164"/>
      <c r="HG277" s="164"/>
      <c r="HH277" s="164"/>
      <c r="HI277" s="164"/>
      <c r="HJ277" s="164"/>
      <c r="HK277" s="164"/>
      <c r="HL277" s="164"/>
      <c r="HM277" s="164"/>
      <c r="HN277" s="164"/>
      <c r="HO277" s="164"/>
      <c r="HP277" s="164"/>
      <c r="HQ277" s="164"/>
      <c r="HR277" s="164"/>
      <c r="HS277" s="164"/>
      <c r="HT277" s="164"/>
      <c r="HU277" s="164"/>
      <c r="HV277" s="164"/>
      <c r="HW277" s="164"/>
      <c r="HX277" s="164"/>
      <c r="HY277" s="164"/>
      <c r="HZ277" s="164"/>
      <c r="IA277" s="164"/>
      <c r="IB277" s="164"/>
      <c r="IC277" s="164"/>
      <c r="ID277" s="164"/>
      <c r="IE277" s="164"/>
      <c r="IF277" s="164"/>
      <c r="IG277" s="164"/>
      <c r="IH277" s="164"/>
      <c r="II277" s="164"/>
      <c r="IJ277" s="164"/>
      <c r="IK277" s="164"/>
      <c r="IL277" s="164"/>
      <c r="IM277" s="164"/>
      <c r="IN277" s="164"/>
      <c r="IO277" s="164"/>
      <c r="IP277" s="164"/>
      <c r="IQ277" s="164"/>
      <c r="IR277" s="164"/>
      <c r="IS277" s="164"/>
      <c r="IT277" s="164"/>
      <c r="IU277" s="164"/>
      <c r="IV277" s="164"/>
    </row>
    <row r="278" spans="1:256" s="174" customFormat="1" ht="25.5" customHeight="1" x14ac:dyDescent="0.25">
      <c r="A278" s="71" t="s">
        <v>952</v>
      </c>
      <c r="B278" s="132" t="s">
        <v>953</v>
      </c>
      <c r="C278" s="109">
        <v>0</v>
      </c>
      <c r="D278" s="109"/>
      <c r="E278" s="74">
        <f>C278+D278</f>
        <v>0</v>
      </c>
      <c r="F278" s="171"/>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2"/>
      <c r="AL278" s="172"/>
      <c r="AM278" s="172"/>
      <c r="AN278" s="172"/>
      <c r="AO278" s="172"/>
      <c r="AP278" s="172"/>
      <c r="AQ278" s="172"/>
      <c r="AR278" s="172"/>
      <c r="AS278" s="172"/>
      <c r="AT278" s="172"/>
      <c r="AU278" s="173"/>
      <c r="AV278" s="171"/>
      <c r="AW278" s="172"/>
      <c r="AX278" s="172"/>
      <c r="AY278" s="172"/>
      <c r="AZ278" s="172"/>
      <c r="BA278" s="172"/>
      <c r="BB278" s="172"/>
      <c r="BC278" s="172"/>
      <c r="BD278" s="172"/>
      <c r="BE278" s="172"/>
      <c r="BF278" s="172"/>
      <c r="BG278" s="172"/>
      <c r="BH278" s="172"/>
      <c r="BI278" s="172"/>
      <c r="BJ278" s="172"/>
      <c r="BK278" s="172"/>
      <c r="BL278" s="172"/>
      <c r="BM278" s="172"/>
      <c r="BN278" s="172"/>
      <c r="BO278" s="172"/>
      <c r="BP278" s="172"/>
      <c r="BQ278" s="172"/>
      <c r="BR278" s="172"/>
      <c r="BS278" s="172"/>
      <c r="BT278" s="172"/>
      <c r="BU278" s="172"/>
      <c r="BV278" s="172"/>
      <c r="BW278" s="172"/>
      <c r="BX278" s="172"/>
      <c r="BY278" s="172"/>
      <c r="BZ278" s="172"/>
      <c r="CA278" s="172"/>
      <c r="CB278" s="172"/>
      <c r="CC278" s="172"/>
      <c r="CD278" s="172"/>
      <c r="CE278" s="172"/>
      <c r="CF278" s="172"/>
      <c r="CG278" s="172"/>
      <c r="CH278" s="172"/>
      <c r="CI278" s="172"/>
      <c r="CJ278" s="172"/>
      <c r="CK278" s="172"/>
      <c r="CL278" s="172"/>
      <c r="CM278" s="172"/>
      <c r="CN278" s="172"/>
      <c r="CO278" s="172"/>
      <c r="CP278" s="172"/>
      <c r="CQ278" s="172"/>
      <c r="CR278" s="172"/>
      <c r="CS278" s="172"/>
      <c r="CT278" s="172"/>
      <c r="CU278" s="172"/>
      <c r="CV278" s="172"/>
      <c r="CW278" s="172"/>
      <c r="CX278" s="172"/>
      <c r="CY278" s="172"/>
      <c r="CZ278" s="172"/>
      <c r="DA278" s="172"/>
      <c r="DB278" s="172"/>
      <c r="DC278" s="172"/>
      <c r="DD278" s="172"/>
      <c r="DE278" s="172"/>
      <c r="DF278" s="172"/>
      <c r="DG278" s="172"/>
      <c r="DH278" s="172"/>
      <c r="DI278" s="172"/>
      <c r="DJ278" s="172"/>
      <c r="DK278" s="172"/>
      <c r="DL278" s="172"/>
      <c r="DM278" s="172"/>
      <c r="DN278" s="172"/>
      <c r="DO278" s="172"/>
      <c r="DP278" s="172"/>
      <c r="DQ278" s="172"/>
      <c r="DR278" s="172"/>
      <c r="DS278" s="172"/>
      <c r="DT278" s="172"/>
      <c r="DU278" s="172"/>
      <c r="DV278" s="172"/>
      <c r="DW278" s="172"/>
      <c r="DX278" s="172"/>
      <c r="DY278" s="172"/>
      <c r="DZ278" s="172"/>
      <c r="EA278" s="172"/>
      <c r="EB278" s="172"/>
      <c r="EC278" s="172"/>
      <c r="ED278" s="172"/>
      <c r="EE278" s="172"/>
      <c r="EF278" s="172"/>
      <c r="EG278" s="172"/>
      <c r="EH278" s="172"/>
      <c r="EI278" s="172"/>
      <c r="EJ278" s="172"/>
      <c r="EK278" s="172"/>
      <c r="EL278" s="172"/>
      <c r="EM278" s="172"/>
      <c r="EN278" s="172"/>
      <c r="EO278" s="172"/>
      <c r="EP278" s="172"/>
      <c r="EQ278" s="172"/>
      <c r="ER278" s="172"/>
      <c r="ES278" s="172"/>
      <c r="ET278" s="172"/>
      <c r="EU278" s="172"/>
      <c r="EV278" s="172"/>
      <c r="EW278" s="172"/>
      <c r="EX278" s="172"/>
      <c r="EY278" s="172"/>
      <c r="EZ278" s="172"/>
      <c r="FA278" s="172"/>
      <c r="FB278" s="172"/>
      <c r="FC278" s="172"/>
      <c r="FD278" s="172"/>
      <c r="FE278" s="172"/>
      <c r="FF278" s="172"/>
      <c r="FG278" s="172"/>
      <c r="FH278" s="172"/>
      <c r="FI278" s="172"/>
      <c r="FJ278" s="172"/>
      <c r="FK278" s="172"/>
      <c r="FL278" s="172"/>
      <c r="FM278" s="172"/>
      <c r="FN278" s="172"/>
      <c r="FO278" s="172"/>
      <c r="FP278" s="172"/>
      <c r="FQ278" s="172"/>
      <c r="FR278" s="172"/>
      <c r="FS278" s="172"/>
      <c r="FT278" s="172"/>
      <c r="FU278" s="172"/>
      <c r="FV278" s="172"/>
      <c r="FW278" s="172"/>
      <c r="FX278" s="172"/>
      <c r="FY278" s="172"/>
      <c r="FZ278" s="172"/>
      <c r="GA278" s="172"/>
      <c r="GB278" s="172"/>
      <c r="GC278" s="172"/>
      <c r="GD278" s="172"/>
      <c r="GE278" s="172"/>
      <c r="GF278" s="172"/>
      <c r="GG278" s="172"/>
      <c r="GH278" s="172"/>
      <c r="GI278" s="172"/>
      <c r="GJ278" s="172"/>
      <c r="GK278" s="172"/>
      <c r="GL278" s="172"/>
      <c r="GM278" s="172"/>
      <c r="GN278" s="172"/>
      <c r="GO278" s="172"/>
      <c r="GP278" s="172"/>
      <c r="GQ278" s="172"/>
      <c r="GR278" s="172"/>
      <c r="GS278" s="172"/>
      <c r="GT278" s="172"/>
      <c r="GU278" s="172"/>
      <c r="GV278" s="172"/>
      <c r="GW278" s="172"/>
      <c r="GX278" s="172"/>
      <c r="GY278" s="172"/>
      <c r="GZ278" s="172"/>
      <c r="HA278" s="172"/>
      <c r="HB278" s="172"/>
      <c r="HC278" s="172"/>
      <c r="HD278" s="172"/>
      <c r="HE278" s="172"/>
      <c r="HF278" s="172"/>
      <c r="HG278" s="172"/>
      <c r="HH278" s="172"/>
      <c r="HI278" s="172"/>
      <c r="HJ278" s="172"/>
      <c r="HK278" s="172"/>
      <c r="HL278" s="172"/>
      <c r="HM278" s="172"/>
      <c r="HN278" s="172"/>
      <c r="HO278" s="172"/>
      <c r="HP278" s="172"/>
      <c r="HQ278" s="172"/>
      <c r="HR278" s="172"/>
      <c r="HS278" s="172"/>
      <c r="HT278" s="172"/>
      <c r="HU278" s="172"/>
      <c r="HV278" s="172"/>
      <c r="HW278" s="172"/>
      <c r="HX278" s="172"/>
      <c r="HY278" s="172"/>
      <c r="HZ278" s="172"/>
      <c r="IA278" s="172"/>
      <c r="IB278" s="172"/>
      <c r="IC278" s="172"/>
      <c r="ID278" s="172"/>
      <c r="IE278" s="172"/>
      <c r="IF278" s="172"/>
      <c r="IG278" s="172"/>
      <c r="IH278" s="172"/>
      <c r="II278" s="172"/>
      <c r="IJ278" s="172"/>
      <c r="IK278" s="172"/>
      <c r="IL278" s="172"/>
      <c r="IM278" s="172"/>
      <c r="IN278" s="172"/>
      <c r="IO278" s="172"/>
      <c r="IP278" s="172"/>
      <c r="IQ278" s="172"/>
      <c r="IR278" s="172"/>
      <c r="IS278" s="172"/>
      <c r="IT278" s="172"/>
      <c r="IU278" s="172"/>
      <c r="IV278" s="172"/>
    </row>
    <row r="279" spans="1:256" s="174" customFormat="1" ht="25.5" customHeight="1" x14ac:dyDescent="0.25">
      <c r="A279" s="60">
        <v>9.5</v>
      </c>
      <c r="B279" s="111" t="s">
        <v>954</v>
      </c>
      <c r="C279" s="62">
        <v>0</v>
      </c>
      <c r="D279" s="62">
        <v>0</v>
      </c>
      <c r="E279" s="87">
        <v>0</v>
      </c>
      <c r="F279" s="171"/>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2"/>
      <c r="AL279" s="172"/>
      <c r="AM279" s="172"/>
      <c r="AN279" s="172"/>
      <c r="AO279" s="172"/>
      <c r="AP279" s="172"/>
      <c r="AQ279" s="172"/>
      <c r="AR279" s="172"/>
      <c r="AS279" s="172"/>
      <c r="AT279" s="172"/>
      <c r="AU279" s="173"/>
      <c r="AV279" s="171"/>
      <c r="AW279" s="172"/>
      <c r="AX279" s="172"/>
      <c r="AY279" s="172"/>
      <c r="AZ279" s="172"/>
      <c r="BA279" s="172"/>
      <c r="BB279" s="172"/>
      <c r="BC279" s="172"/>
      <c r="BD279" s="172"/>
      <c r="BE279" s="172"/>
      <c r="BF279" s="172"/>
      <c r="BG279" s="172"/>
      <c r="BH279" s="172"/>
      <c r="BI279" s="172"/>
      <c r="BJ279" s="172"/>
      <c r="BK279" s="172"/>
      <c r="BL279" s="172"/>
      <c r="BM279" s="172"/>
      <c r="BN279" s="172"/>
      <c r="BO279" s="172"/>
      <c r="BP279" s="172"/>
      <c r="BQ279" s="172"/>
      <c r="BR279" s="172"/>
      <c r="BS279" s="172"/>
      <c r="BT279" s="172"/>
      <c r="BU279" s="172"/>
      <c r="BV279" s="172"/>
      <c r="BW279" s="172"/>
      <c r="BX279" s="172"/>
      <c r="BY279" s="172"/>
      <c r="BZ279" s="172"/>
      <c r="CA279" s="172"/>
      <c r="CB279" s="172"/>
      <c r="CC279" s="172"/>
      <c r="CD279" s="172"/>
      <c r="CE279" s="172"/>
      <c r="CF279" s="172"/>
      <c r="CG279" s="172"/>
      <c r="CH279" s="172"/>
      <c r="CI279" s="172"/>
      <c r="CJ279" s="172"/>
      <c r="CK279" s="172"/>
      <c r="CL279" s="172"/>
      <c r="CM279" s="172"/>
      <c r="CN279" s="172"/>
      <c r="CO279" s="172"/>
      <c r="CP279" s="172"/>
      <c r="CQ279" s="172"/>
      <c r="CR279" s="172"/>
      <c r="CS279" s="172"/>
      <c r="CT279" s="172"/>
      <c r="CU279" s="172"/>
      <c r="CV279" s="172"/>
      <c r="CW279" s="172"/>
      <c r="CX279" s="172"/>
      <c r="CY279" s="172"/>
      <c r="CZ279" s="172"/>
      <c r="DA279" s="172"/>
      <c r="DB279" s="172"/>
      <c r="DC279" s="172"/>
      <c r="DD279" s="172"/>
      <c r="DE279" s="172"/>
      <c r="DF279" s="172"/>
      <c r="DG279" s="172"/>
      <c r="DH279" s="172"/>
      <c r="DI279" s="172"/>
      <c r="DJ279" s="172"/>
      <c r="DK279" s="172"/>
      <c r="DL279" s="172"/>
      <c r="DM279" s="172"/>
      <c r="DN279" s="172"/>
      <c r="DO279" s="172"/>
      <c r="DP279" s="172"/>
      <c r="DQ279" s="172"/>
      <c r="DR279" s="172"/>
      <c r="DS279" s="172"/>
      <c r="DT279" s="172"/>
      <c r="DU279" s="172"/>
      <c r="DV279" s="172"/>
      <c r="DW279" s="172"/>
      <c r="DX279" s="172"/>
      <c r="DY279" s="172"/>
      <c r="DZ279" s="172"/>
      <c r="EA279" s="172"/>
      <c r="EB279" s="172"/>
      <c r="EC279" s="172"/>
      <c r="ED279" s="172"/>
      <c r="EE279" s="172"/>
      <c r="EF279" s="172"/>
      <c r="EG279" s="172"/>
      <c r="EH279" s="172"/>
      <c r="EI279" s="172"/>
      <c r="EJ279" s="172"/>
      <c r="EK279" s="172"/>
      <c r="EL279" s="172"/>
      <c r="EM279" s="172"/>
      <c r="EN279" s="172"/>
      <c r="EO279" s="172"/>
      <c r="EP279" s="172"/>
      <c r="EQ279" s="172"/>
      <c r="ER279" s="172"/>
      <c r="ES279" s="172"/>
      <c r="ET279" s="172"/>
      <c r="EU279" s="172"/>
      <c r="EV279" s="172"/>
      <c r="EW279" s="172"/>
      <c r="EX279" s="172"/>
      <c r="EY279" s="172"/>
      <c r="EZ279" s="172"/>
      <c r="FA279" s="172"/>
      <c r="FB279" s="172"/>
      <c r="FC279" s="172"/>
      <c r="FD279" s="172"/>
      <c r="FE279" s="172"/>
      <c r="FF279" s="172"/>
      <c r="FG279" s="172"/>
      <c r="FH279" s="172"/>
      <c r="FI279" s="172"/>
      <c r="FJ279" s="172"/>
      <c r="FK279" s="172"/>
      <c r="FL279" s="172"/>
      <c r="FM279" s="172"/>
      <c r="FN279" s="172"/>
      <c r="FO279" s="172"/>
      <c r="FP279" s="172"/>
      <c r="FQ279" s="172"/>
      <c r="FR279" s="172"/>
      <c r="FS279" s="172"/>
      <c r="FT279" s="172"/>
      <c r="FU279" s="172"/>
      <c r="FV279" s="172"/>
      <c r="FW279" s="172"/>
      <c r="FX279" s="172"/>
      <c r="FY279" s="172"/>
      <c r="FZ279" s="172"/>
      <c r="GA279" s="172"/>
      <c r="GB279" s="172"/>
      <c r="GC279" s="172"/>
      <c r="GD279" s="172"/>
      <c r="GE279" s="172"/>
      <c r="GF279" s="172"/>
      <c r="GG279" s="172"/>
      <c r="GH279" s="172"/>
      <c r="GI279" s="172"/>
      <c r="GJ279" s="172"/>
      <c r="GK279" s="172"/>
      <c r="GL279" s="172"/>
      <c r="GM279" s="172"/>
      <c r="GN279" s="172"/>
      <c r="GO279" s="172"/>
      <c r="GP279" s="172"/>
      <c r="GQ279" s="172"/>
      <c r="GR279" s="172"/>
      <c r="GS279" s="172"/>
      <c r="GT279" s="172"/>
      <c r="GU279" s="172"/>
      <c r="GV279" s="172"/>
      <c r="GW279" s="172"/>
      <c r="GX279" s="172"/>
      <c r="GY279" s="172"/>
      <c r="GZ279" s="172"/>
      <c r="HA279" s="172"/>
      <c r="HB279" s="172"/>
      <c r="HC279" s="172"/>
      <c r="HD279" s="172"/>
      <c r="HE279" s="172"/>
      <c r="HF279" s="172"/>
      <c r="HG279" s="172"/>
      <c r="HH279" s="172"/>
      <c r="HI279" s="172"/>
      <c r="HJ279" s="172"/>
      <c r="HK279" s="172"/>
      <c r="HL279" s="172"/>
      <c r="HM279" s="172"/>
      <c r="HN279" s="172"/>
      <c r="HO279" s="172"/>
      <c r="HP279" s="172"/>
      <c r="HQ279" s="172"/>
      <c r="HR279" s="172"/>
      <c r="HS279" s="172"/>
      <c r="HT279" s="172"/>
      <c r="HU279" s="172"/>
      <c r="HV279" s="172"/>
      <c r="HW279" s="172"/>
      <c r="HX279" s="172"/>
      <c r="HY279" s="172"/>
      <c r="HZ279" s="172"/>
      <c r="IA279" s="172"/>
      <c r="IB279" s="172"/>
      <c r="IC279" s="172"/>
      <c r="ID279" s="172"/>
      <c r="IE279" s="172"/>
      <c r="IF279" s="172"/>
      <c r="IG279" s="172"/>
      <c r="IH279" s="172"/>
      <c r="II279" s="172"/>
      <c r="IJ279" s="172"/>
      <c r="IK279" s="172"/>
      <c r="IL279" s="172"/>
      <c r="IM279" s="172"/>
      <c r="IN279" s="172"/>
      <c r="IO279" s="172"/>
      <c r="IP279" s="172"/>
      <c r="IQ279" s="172"/>
      <c r="IR279" s="172"/>
      <c r="IS279" s="172"/>
      <c r="IT279" s="172"/>
      <c r="IU279" s="172"/>
      <c r="IV279" s="172"/>
    </row>
    <row r="280" spans="1:256" s="174" customFormat="1" ht="25.5" customHeight="1" x14ac:dyDescent="0.25">
      <c r="A280" s="60">
        <v>9.6</v>
      </c>
      <c r="B280" s="111" t="s">
        <v>955</v>
      </c>
      <c r="C280" s="62">
        <v>0</v>
      </c>
      <c r="D280" s="62">
        <f>SUM(D281)</f>
        <v>0</v>
      </c>
      <c r="E280" s="123">
        <f>SUM(E281)</f>
        <v>0</v>
      </c>
      <c r="F280" s="171"/>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2"/>
      <c r="AL280" s="172"/>
      <c r="AM280" s="172"/>
      <c r="AN280" s="172"/>
      <c r="AO280" s="172"/>
      <c r="AP280" s="172"/>
      <c r="AQ280" s="172"/>
      <c r="AR280" s="172"/>
      <c r="AS280" s="172"/>
      <c r="AT280" s="172"/>
      <c r="AU280" s="173"/>
      <c r="AV280" s="171"/>
      <c r="AW280" s="172"/>
      <c r="AX280" s="172"/>
      <c r="AY280" s="172"/>
      <c r="AZ280" s="172"/>
      <c r="BA280" s="172"/>
      <c r="BB280" s="172"/>
      <c r="BC280" s="172"/>
      <c r="BD280" s="172"/>
      <c r="BE280" s="172"/>
      <c r="BF280" s="172"/>
      <c r="BG280" s="172"/>
      <c r="BH280" s="172"/>
      <c r="BI280" s="172"/>
      <c r="BJ280" s="172"/>
      <c r="BK280" s="172"/>
      <c r="BL280" s="172"/>
      <c r="BM280" s="172"/>
      <c r="BN280" s="172"/>
      <c r="BO280" s="172"/>
      <c r="BP280" s="172"/>
      <c r="BQ280" s="172"/>
      <c r="BR280" s="172"/>
      <c r="BS280" s="172"/>
      <c r="BT280" s="172"/>
      <c r="BU280" s="172"/>
      <c r="BV280" s="172"/>
      <c r="BW280" s="172"/>
      <c r="BX280" s="172"/>
      <c r="BY280" s="172"/>
      <c r="BZ280" s="172"/>
      <c r="CA280" s="172"/>
      <c r="CB280" s="172"/>
      <c r="CC280" s="172"/>
      <c r="CD280" s="172"/>
      <c r="CE280" s="172"/>
      <c r="CF280" s="172"/>
      <c r="CG280" s="172"/>
      <c r="CH280" s="172"/>
      <c r="CI280" s="172"/>
      <c r="CJ280" s="172"/>
      <c r="CK280" s="172"/>
      <c r="CL280" s="172"/>
      <c r="CM280" s="172"/>
      <c r="CN280" s="172"/>
      <c r="CO280" s="172"/>
      <c r="CP280" s="172"/>
      <c r="CQ280" s="172"/>
      <c r="CR280" s="172"/>
      <c r="CS280" s="172"/>
      <c r="CT280" s="172"/>
      <c r="CU280" s="172"/>
      <c r="CV280" s="172"/>
      <c r="CW280" s="172"/>
      <c r="CX280" s="172"/>
      <c r="CY280" s="172"/>
      <c r="CZ280" s="172"/>
      <c r="DA280" s="172"/>
      <c r="DB280" s="172"/>
      <c r="DC280" s="172"/>
      <c r="DD280" s="172"/>
      <c r="DE280" s="172"/>
      <c r="DF280" s="172"/>
      <c r="DG280" s="172"/>
      <c r="DH280" s="172"/>
      <c r="DI280" s="172"/>
      <c r="DJ280" s="172"/>
      <c r="DK280" s="172"/>
      <c r="DL280" s="172"/>
      <c r="DM280" s="172"/>
      <c r="DN280" s="172"/>
      <c r="DO280" s="172"/>
      <c r="DP280" s="172"/>
      <c r="DQ280" s="172"/>
      <c r="DR280" s="172"/>
      <c r="DS280" s="172"/>
      <c r="DT280" s="172"/>
      <c r="DU280" s="172"/>
      <c r="DV280" s="172"/>
      <c r="DW280" s="172"/>
      <c r="DX280" s="172"/>
      <c r="DY280" s="172"/>
      <c r="DZ280" s="172"/>
      <c r="EA280" s="172"/>
      <c r="EB280" s="172"/>
      <c r="EC280" s="172"/>
      <c r="ED280" s="172"/>
      <c r="EE280" s="172"/>
      <c r="EF280" s="172"/>
      <c r="EG280" s="172"/>
      <c r="EH280" s="172"/>
      <c r="EI280" s="172"/>
      <c r="EJ280" s="172"/>
      <c r="EK280" s="172"/>
      <c r="EL280" s="172"/>
      <c r="EM280" s="172"/>
      <c r="EN280" s="172"/>
      <c r="EO280" s="172"/>
      <c r="EP280" s="172"/>
      <c r="EQ280" s="172"/>
      <c r="ER280" s="172"/>
      <c r="ES280" s="172"/>
      <c r="ET280" s="172"/>
      <c r="EU280" s="172"/>
      <c r="EV280" s="172"/>
      <c r="EW280" s="172"/>
      <c r="EX280" s="172"/>
      <c r="EY280" s="172"/>
      <c r="EZ280" s="172"/>
      <c r="FA280" s="172"/>
      <c r="FB280" s="172"/>
      <c r="FC280" s="172"/>
      <c r="FD280" s="172"/>
      <c r="FE280" s="172"/>
      <c r="FF280" s="172"/>
      <c r="FG280" s="172"/>
      <c r="FH280" s="172"/>
      <c r="FI280" s="172"/>
      <c r="FJ280" s="172"/>
      <c r="FK280" s="172"/>
      <c r="FL280" s="172"/>
      <c r="FM280" s="172"/>
      <c r="FN280" s="172"/>
      <c r="FO280" s="172"/>
      <c r="FP280" s="172"/>
      <c r="FQ280" s="172"/>
      <c r="FR280" s="172"/>
      <c r="FS280" s="172"/>
      <c r="FT280" s="172"/>
      <c r="FU280" s="172"/>
      <c r="FV280" s="172"/>
      <c r="FW280" s="172"/>
      <c r="FX280" s="172"/>
      <c r="FY280" s="172"/>
      <c r="FZ280" s="172"/>
      <c r="GA280" s="172"/>
      <c r="GB280" s="172"/>
      <c r="GC280" s="172"/>
      <c r="GD280" s="172"/>
      <c r="GE280" s="172"/>
      <c r="GF280" s="172"/>
      <c r="GG280" s="172"/>
      <c r="GH280" s="172"/>
      <c r="GI280" s="172"/>
      <c r="GJ280" s="172"/>
      <c r="GK280" s="172"/>
      <c r="GL280" s="172"/>
      <c r="GM280" s="172"/>
      <c r="GN280" s="172"/>
      <c r="GO280" s="172"/>
      <c r="GP280" s="172"/>
      <c r="GQ280" s="172"/>
      <c r="GR280" s="172"/>
      <c r="GS280" s="172"/>
      <c r="GT280" s="172"/>
      <c r="GU280" s="172"/>
      <c r="GV280" s="172"/>
      <c r="GW280" s="172"/>
      <c r="GX280" s="172"/>
      <c r="GY280" s="172"/>
      <c r="GZ280" s="172"/>
      <c r="HA280" s="172"/>
      <c r="HB280" s="172"/>
      <c r="HC280" s="172"/>
      <c r="HD280" s="172"/>
      <c r="HE280" s="172"/>
      <c r="HF280" s="172"/>
      <c r="HG280" s="172"/>
      <c r="HH280" s="172"/>
      <c r="HI280" s="172"/>
      <c r="HJ280" s="172"/>
      <c r="HK280" s="172"/>
      <c r="HL280" s="172"/>
      <c r="HM280" s="172"/>
      <c r="HN280" s="172"/>
      <c r="HO280" s="172"/>
      <c r="HP280" s="172"/>
      <c r="HQ280" s="172"/>
      <c r="HR280" s="172"/>
      <c r="HS280" s="172"/>
      <c r="HT280" s="172"/>
      <c r="HU280" s="172"/>
      <c r="HV280" s="172"/>
      <c r="HW280" s="172"/>
      <c r="HX280" s="172"/>
      <c r="HY280" s="172"/>
      <c r="HZ280" s="172"/>
      <c r="IA280" s="172"/>
      <c r="IB280" s="172"/>
      <c r="IC280" s="172"/>
      <c r="ID280" s="172"/>
      <c r="IE280" s="172"/>
      <c r="IF280" s="172"/>
      <c r="IG280" s="172"/>
      <c r="IH280" s="172"/>
      <c r="II280" s="172"/>
      <c r="IJ280" s="172"/>
      <c r="IK280" s="172"/>
      <c r="IL280" s="172"/>
      <c r="IM280" s="172"/>
      <c r="IN280" s="172"/>
      <c r="IO280" s="172"/>
      <c r="IP280" s="172"/>
      <c r="IQ280" s="172"/>
      <c r="IR280" s="172"/>
      <c r="IS280" s="172"/>
      <c r="IT280" s="172"/>
      <c r="IU280" s="172"/>
      <c r="IV280" s="172"/>
    </row>
    <row r="281" spans="1:256" s="166" customFormat="1" ht="25.5" customHeight="1" x14ac:dyDescent="0.25">
      <c r="A281" s="60" t="s">
        <v>956</v>
      </c>
      <c r="B281" s="160" t="s">
        <v>957</v>
      </c>
      <c r="C281" s="175">
        <v>0</v>
      </c>
      <c r="D281" s="175">
        <f>SUM(D282:D284)</f>
        <v>0</v>
      </c>
      <c r="E281" s="169">
        <f>SUM(E282:E284)</f>
        <v>0</v>
      </c>
      <c r="F281" s="163"/>
      <c r="G281" s="164"/>
      <c r="H281" s="164"/>
      <c r="I281" s="164"/>
      <c r="J281" s="164"/>
      <c r="K281" s="164"/>
      <c r="L281" s="164"/>
      <c r="M281" s="164"/>
      <c r="N281" s="164"/>
      <c r="O281" s="164"/>
      <c r="P281" s="164"/>
      <c r="Q281" s="164"/>
      <c r="R281" s="164"/>
      <c r="S281" s="164"/>
      <c r="T281" s="164"/>
      <c r="U281" s="164"/>
      <c r="V281" s="164"/>
      <c r="W281" s="164"/>
      <c r="X281" s="164"/>
      <c r="Y281" s="164"/>
      <c r="Z281" s="164"/>
      <c r="AA281" s="164"/>
      <c r="AB281" s="164"/>
      <c r="AC281" s="164"/>
      <c r="AD281" s="164"/>
      <c r="AE281" s="164"/>
      <c r="AF281" s="164"/>
      <c r="AG281" s="164"/>
      <c r="AH281" s="164"/>
      <c r="AI281" s="164"/>
      <c r="AJ281" s="164"/>
      <c r="AK281" s="164"/>
      <c r="AL281" s="164"/>
      <c r="AM281" s="164"/>
      <c r="AN281" s="164"/>
      <c r="AO281" s="164"/>
      <c r="AP281" s="164"/>
      <c r="AQ281" s="164"/>
      <c r="AR281" s="164"/>
      <c r="AS281" s="164"/>
      <c r="AT281" s="164"/>
      <c r="AU281" s="165"/>
      <c r="AV281" s="163"/>
      <c r="AW281" s="164"/>
      <c r="AX281" s="164"/>
      <c r="AY281" s="164"/>
      <c r="AZ281" s="164"/>
      <c r="BA281" s="164"/>
      <c r="BB281" s="164"/>
      <c r="BC281" s="164"/>
      <c r="BD281" s="164"/>
      <c r="BE281" s="164"/>
      <c r="BF281" s="164"/>
      <c r="BG281" s="164"/>
      <c r="BH281" s="164"/>
      <c r="BI281" s="164"/>
      <c r="BJ281" s="164"/>
      <c r="BK281" s="164"/>
      <c r="BL281" s="164"/>
      <c r="BM281" s="164"/>
      <c r="BN281" s="164"/>
      <c r="BO281" s="164"/>
      <c r="BP281" s="164"/>
      <c r="BQ281" s="164"/>
      <c r="BR281" s="164"/>
      <c r="BS281" s="164"/>
      <c r="BT281" s="164"/>
      <c r="BU281" s="164"/>
      <c r="BV281" s="164"/>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c r="DH281" s="164"/>
      <c r="DI281" s="164"/>
      <c r="DJ281" s="164"/>
      <c r="DK281" s="164"/>
      <c r="DL281" s="164"/>
      <c r="DM281" s="164"/>
      <c r="DN281" s="164"/>
      <c r="DO281" s="164"/>
      <c r="DP281" s="164"/>
      <c r="DQ281" s="164"/>
      <c r="DR281" s="164"/>
      <c r="DS281" s="164"/>
      <c r="DT281" s="164"/>
      <c r="DU281" s="164"/>
      <c r="DV281" s="164"/>
      <c r="DW281" s="164"/>
      <c r="DX281" s="164"/>
      <c r="DY281" s="164"/>
      <c r="DZ281" s="164"/>
      <c r="EA281" s="164"/>
      <c r="EB281" s="164"/>
      <c r="EC281" s="164"/>
      <c r="ED281" s="164"/>
      <c r="EE281" s="164"/>
      <c r="EF281" s="164"/>
      <c r="EG281" s="164"/>
      <c r="EH281" s="164"/>
      <c r="EI281" s="164"/>
      <c r="EJ281" s="164"/>
      <c r="EK281" s="164"/>
      <c r="EL281" s="164"/>
      <c r="EM281" s="164"/>
      <c r="EN281" s="164"/>
      <c r="EO281" s="164"/>
      <c r="EP281" s="164"/>
      <c r="EQ281" s="164"/>
      <c r="ER281" s="164"/>
      <c r="ES281" s="164"/>
      <c r="ET281" s="164"/>
      <c r="EU281" s="164"/>
      <c r="EV281" s="164"/>
      <c r="EW281" s="164"/>
      <c r="EX281" s="164"/>
      <c r="EY281" s="164"/>
      <c r="EZ281" s="164"/>
      <c r="FA281" s="164"/>
      <c r="FB281" s="164"/>
      <c r="FC281" s="164"/>
      <c r="FD281" s="164"/>
      <c r="FE281" s="164"/>
      <c r="FF281" s="164"/>
      <c r="FG281" s="164"/>
      <c r="FH281" s="164"/>
      <c r="FI281" s="164"/>
      <c r="FJ281" s="164"/>
      <c r="FK281" s="164"/>
      <c r="FL281" s="164"/>
      <c r="FM281" s="164"/>
      <c r="FN281" s="164"/>
      <c r="FO281" s="164"/>
      <c r="FP281" s="164"/>
      <c r="FQ281" s="164"/>
      <c r="FR281" s="164"/>
      <c r="FS281" s="164"/>
      <c r="FT281" s="164"/>
      <c r="FU281" s="164"/>
      <c r="FV281" s="164"/>
      <c r="FW281" s="164"/>
      <c r="FX281" s="164"/>
      <c r="FY281" s="164"/>
      <c r="FZ281" s="164"/>
      <c r="GA281" s="164"/>
      <c r="GB281" s="164"/>
      <c r="GC281" s="164"/>
      <c r="GD281" s="164"/>
      <c r="GE281" s="164"/>
      <c r="GF281" s="164"/>
      <c r="GG281" s="164"/>
      <c r="GH281" s="164"/>
      <c r="GI281" s="164"/>
      <c r="GJ281" s="164"/>
      <c r="GK281" s="164"/>
      <c r="GL281" s="164"/>
      <c r="GM281" s="164"/>
      <c r="GN281" s="164"/>
      <c r="GO281" s="164"/>
      <c r="GP281" s="164"/>
      <c r="GQ281" s="164"/>
      <c r="GR281" s="164"/>
      <c r="GS281" s="164"/>
      <c r="GT281" s="164"/>
      <c r="GU281" s="164"/>
      <c r="GV281" s="164"/>
      <c r="GW281" s="164"/>
      <c r="GX281" s="164"/>
      <c r="GY281" s="164"/>
      <c r="GZ281" s="164"/>
      <c r="HA281" s="164"/>
      <c r="HB281" s="164"/>
      <c r="HC281" s="164"/>
      <c r="HD281" s="164"/>
      <c r="HE281" s="164"/>
      <c r="HF281" s="164"/>
      <c r="HG281" s="164"/>
      <c r="HH281" s="164"/>
      <c r="HI281" s="164"/>
      <c r="HJ281" s="164"/>
      <c r="HK281" s="164"/>
      <c r="HL281" s="164"/>
      <c r="HM281" s="164"/>
      <c r="HN281" s="164"/>
      <c r="HO281" s="164"/>
      <c r="HP281" s="164"/>
      <c r="HQ281" s="164"/>
      <c r="HR281" s="164"/>
      <c r="HS281" s="164"/>
      <c r="HT281" s="164"/>
      <c r="HU281" s="164"/>
      <c r="HV281" s="164"/>
      <c r="HW281" s="164"/>
      <c r="HX281" s="164"/>
      <c r="HY281" s="164"/>
      <c r="HZ281" s="164"/>
      <c r="IA281" s="164"/>
      <c r="IB281" s="164"/>
      <c r="IC281" s="164"/>
      <c r="ID281" s="164"/>
      <c r="IE281" s="164"/>
      <c r="IF281" s="164"/>
      <c r="IG281" s="164"/>
      <c r="IH281" s="164"/>
      <c r="II281" s="164"/>
      <c r="IJ281" s="164"/>
      <c r="IK281" s="164"/>
      <c r="IL281" s="164"/>
      <c r="IM281" s="164"/>
      <c r="IN281" s="164"/>
      <c r="IO281" s="164"/>
      <c r="IP281" s="164"/>
      <c r="IQ281" s="164"/>
      <c r="IR281" s="164"/>
      <c r="IS281" s="164"/>
      <c r="IT281" s="164"/>
      <c r="IU281" s="164"/>
      <c r="IV281" s="164"/>
    </row>
    <row r="282" spans="1:256" s="166" customFormat="1" ht="25.5" customHeight="1" x14ac:dyDescent="0.25">
      <c r="A282" s="71" t="s">
        <v>958</v>
      </c>
      <c r="B282" s="132" t="s">
        <v>959</v>
      </c>
      <c r="C282" s="109">
        <v>0</v>
      </c>
      <c r="D282" s="109"/>
      <c r="E282" s="74">
        <f>C282+D282</f>
        <v>0</v>
      </c>
      <c r="F282" s="163"/>
      <c r="G282" s="164"/>
      <c r="H282" s="164"/>
      <c r="I282" s="164"/>
      <c r="J282" s="164"/>
      <c r="K282" s="164"/>
      <c r="L282" s="164"/>
      <c r="M282" s="164"/>
      <c r="N282" s="164"/>
      <c r="O282" s="164"/>
      <c r="P282" s="164"/>
      <c r="Q282" s="164"/>
      <c r="R282" s="164"/>
      <c r="S282" s="164"/>
      <c r="T282" s="164"/>
      <c r="U282" s="164"/>
      <c r="V282" s="164"/>
      <c r="W282" s="164"/>
      <c r="X282" s="164"/>
      <c r="Y282" s="164"/>
      <c r="Z282" s="164"/>
      <c r="AA282" s="164"/>
      <c r="AB282" s="164"/>
      <c r="AC282" s="164"/>
      <c r="AD282" s="164"/>
      <c r="AE282" s="164"/>
      <c r="AF282" s="164"/>
      <c r="AG282" s="164"/>
      <c r="AH282" s="164"/>
      <c r="AI282" s="164"/>
      <c r="AJ282" s="164"/>
      <c r="AK282" s="164"/>
      <c r="AL282" s="164"/>
      <c r="AM282" s="164"/>
      <c r="AN282" s="164"/>
      <c r="AO282" s="164"/>
      <c r="AP282" s="164"/>
      <c r="AQ282" s="164"/>
      <c r="AR282" s="164"/>
      <c r="AS282" s="164"/>
      <c r="AT282" s="164"/>
      <c r="AU282" s="165"/>
      <c r="AV282" s="163"/>
      <c r="AW282" s="164"/>
      <c r="AX282" s="164"/>
      <c r="AY282" s="164"/>
      <c r="AZ282" s="164"/>
      <c r="BA282" s="164"/>
      <c r="BB282" s="164"/>
      <c r="BC282" s="164"/>
      <c r="BD282" s="164"/>
      <c r="BE282" s="164"/>
      <c r="BF282" s="164"/>
      <c r="BG282" s="164"/>
      <c r="BH282" s="164"/>
      <c r="BI282" s="164"/>
      <c r="BJ282" s="164"/>
      <c r="BK282" s="164"/>
      <c r="BL282" s="164"/>
      <c r="BM282" s="164"/>
      <c r="BN282" s="164"/>
      <c r="BO282" s="164"/>
      <c r="BP282" s="164"/>
      <c r="BQ282" s="164"/>
      <c r="BR282" s="164"/>
      <c r="BS282" s="164"/>
      <c r="BT282" s="164"/>
      <c r="BU282" s="164"/>
      <c r="BV282" s="164"/>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c r="DH282" s="164"/>
      <c r="DI282" s="164"/>
      <c r="DJ282" s="164"/>
      <c r="DK282" s="164"/>
      <c r="DL282" s="164"/>
      <c r="DM282" s="164"/>
      <c r="DN282" s="164"/>
      <c r="DO282" s="164"/>
      <c r="DP282" s="164"/>
      <c r="DQ282" s="164"/>
      <c r="DR282" s="164"/>
      <c r="DS282" s="164"/>
      <c r="DT282" s="164"/>
      <c r="DU282" s="164"/>
      <c r="DV282" s="164"/>
      <c r="DW282" s="164"/>
      <c r="DX282" s="164"/>
      <c r="DY282" s="164"/>
      <c r="DZ282" s="164"/>
      <c r="EA282" s="164"/>
      <c r="EB282" s="164"/>
      <c r="EC282" s="164"/>
      <c r="ED282" s="164"/>
      <c r="EE282" s="164"/>
      <c r="EF282" s="164"/>
      <c r="EG282" s="164"/>
      <c r="EH282" s="164"/>
      <c r="EI282" s="164"/>
      <c r="EJ282" s="164"/>
      <c r="EK282" s="164"/>
      <c r="EL282" s="164"/>
      <c r="EM282" s="164"/>
      <c r="EN282" s="164"/>
      <c r="EO282" s="164"/>
      <c r="EP282" s="164"/>
      <c r="EQ282" s="164"/>
      <c r="ER282" s="164"/>
      <c r="ES282" s="164"/>
      <c r="ET282" s="164"/>
      <c r="EU282" s="164"/>
      <c r="EV282" s="164"/>
      <c r="EW282" s="164"/>
      <c r="EX282" s="164"/>
      <c r="EY282" s="164"/>
      <c r="EZ282" s="164"/>
      <c r="FA282" s="164"/>
      <c r="FB282" s="164"/>
      <c r="FC282" s="164"/>
      <c r="FD282" s="164"/>
      <c r="FE282" s="164"/>
      <c r="FF282" s="164"/>
      <c r="FG282" s="164"/>
      <c r="FH282" s="164"/>
      <c r="FI282" s="164"/>
      <c r="FJ282" s="164"/>
      <c r="FK282" s="164"/>
      <c r="FL282" s="164"/>
      <c r="FM282" s="164"/>
      <c r="FN282" s="164"/>
      <c r="FO282" s="164"/>
      <c r="FP282" s="164"/>
      <c r="FQ282" s="164"/>
      <c r="FR282" s="164"/>
      <c r="FS282" s="164"/>
      <c r="FT282" s="164"/>
      <c r="FU282" s="164"/>
      <c r="FV282" s="164"/>
      <c r="FW282" s="164"/>
      <c r="FX282" s="164"/>
      <c r="FY282" s="164"/>
      <c r="FZ282" s="164"/>
      <c r="GA282" s="164"/>
      <c r="GB282" s="164"/>
      <c r="GC282" s="164"/>
      <c r="GD282" s="164"/>
      <c r="GE282" s="164"/>
      <c r="GF282" s="164"/>
      <c r="GG282" s="164"/>
      <c r="GH282" s="164"/>
      <c r="GI282" s="164"/>
      <c r="GJ282" s="164"/>
      <c r="GK282" s="164"/>
      <c r="GL282" s="164"/>
      <c r="GM282" s="164"/>
      <c r="GN282" s="164"/>
      <c r="GO282" s="164"/>
      <c r="GP282" s="164"/>
      <c r="GQ282" s="164"/>
      <c r="GR282" s="164"/>
      <c r="GS282" s="164"/>
      <c r="GT282" s="164"/>
      <c r="GU282" s="164"/>
      <c r="GV282" s="164"/>
      <c r="GW282" s="164"/>
      <c r="GX282" s="164"/>
      <c r="GY282" s="164"/>
      <c r="GZ282" s="164"/>
      <c r="HA282" s="164"/>
      <c r="HB282" s="164"/>
      <c r="HC282" s="164"/>
      <c r="HD282" s="164"/>
      <c r="HE282" s="164"/>
      <c r="HF282" s="164"/>
      <c r="HG282" s="164"/>
      <c r="HH282" s="164"/>
      <c r="HI282" s="164"/>
      <c r="HJ282" s="164"/>
      <c r="HK282" s="164"/>
      <c r="HL282" s="164"/>
      <c r="HM282" s="164"/>
      <c r="HN282" s="164"/>
      <c r="HO282" s="164"/>
      <c r="HP282" s="164"/>
      <c r="HQ282" s="164"/>
      <c r="HR282" s="164"/>
      <c r="HS282" s="164"/>
      <c r="HT282" s="164"/>
      <c r="HU282" s="164"/>
      <c r="HV282" s="164"/>
      <c r="HW282" s="164"/>
      <c r="HX282" s="164"/>
      <c r="HY282" s="164"/>
      <c r="HZ282" s="164"/>
      <c r="IA282" s="164"/>
      <c r="IB282" s="164"/>
      <c r="IC282" s="164"/>
      <c r="ID282" s="164"/>
      <c r="IE282" s="164"/>
      <c r="IF282" s="164"/>
      <c r="IG282" s="164"/>
      <c r="IH282" s="164"/>
      <c r="II282" s="164"/>
      <c r="IJ282" s="164"/>
      <c r="IK282" s="164"/>
      <c r="IL282" s="164"/>
      <c r="IM282" s="164"/>
      <c r="IN282" s="164"/>
      <c r="IO282" s="164"/>
      <c r="IP282" s="164"/>
      <c r="IQ282" s="164"/>
      <c r="IR282" s="164"/>
      <c r="IS282" s="164"/>
      <c r="IT282" s="164"/>
      <c r="IU282" s="164"/>
      <c r="IV282" s="164"/>
    </row>
    <row r="283" spans="1:256" s="166" customFormat="1" ht="25.5" customHeight="1" x14ac:dyDescent="0.25">
      <c r="A283" s="71" t="s">
        <v>960</v>
      </c>
      <c r="B283" s="132" t="s">
        <v>961</v>
      </c>
      <c r="C283" s="109">
        <v>0</v>
      </c>
      <c r="D283" s="109"/>
      <c r="E283" s="74">
        <f>C283+D283</f>
        <v>0</v>
      </c>
      <c r="F283" s="163"/>
      <c r="G283" s="164"/>
      <c r="H283" s="164"/>
      <c r="I283" s="164"/>
      <c r="J283" s="164"/>
      <c r="K283" s="164"/>
      <c r="L283" s="164"/>
      <c r="M283" s="164"/>
      <c r="N283" s="164"/>
      <c r="O283" s="164"/>
      <c r="P283" s="164"/>
      <c r="Q283" s="164"/>
      <c r="R283" s="164"/>
      <c r="S283" s="164"/>
      <c r="T283" s="164"/>
      <c r="U283" s="164"/>
      <c r="V283" s="164"/>
      <c r="W283" s="164"/>
      <c r="X283" s="164"/>
      <c r="Y283" s="164"/>
      <c r="Z283" s="164"/>
      <c r="AA283" s="164"/>
      <c r="AB283" s="164"/>
      <c r="AC283" s="164"/>
      <c r="AD283" s="164"/>
      <c r="AE283" s="164"/>
      <c r="AF283" s="164"/>
      <c r="AG283" s="164"/>
      <c r="AH283" s="164"/>
      <c r="AI283" s="164"/>
      <c r="AJ283" s="164"/>
      <c r="AK283" s="164"/>
      <c r="AL283" s="164"/>
      <c r="AM283" s="164"/>
      <c r="AN283" s="164"/>
      <c r="AO283" s="164"/>
      <c r="AP283" s="164"/>
      <c r="AQ283" s="164"/>
      <c r="AR283" s="164"/>
      <c r="AS283" s="164"/>
      <c r="AT283" s="164"/>
      <c r="AU283" s="165"/>
      <c r="AV283" s="163"/>
      <c r="AW283" s="164"/>
      <c r="AX283" s="164"/>
      <c r="AY283" s="164"/>
      <c r="AZ283" s="164"/>
      <c r="BA283" s="164"/>
      <c r="BB283" s="164"/>
      <c r="BC283" s="164"/>
      <c r="BD283" s="164"/>
      <c r="BE283" s="164"/>
      <c r="BF283" s="164"/>
      <c r="BG283" s="164"/>
      <c r="BH283" s="164"/>
      <c r="BI283" s="164"/>
      <c r="BJ283" s="164"/>
      <c r="BK283" s="164"/>
      <c r="BL283" s="164"/>
      <c r="BM283" s="164"/>
      <c r="BN283" s="164"/>
      <c r="BO283" s="164"/>
      <c r="BP283" s="164"/>
      <c r="BQ283" s="164"/>
      <c r="BR283" s="164"/>
      <c r="BS283" s="164"/>
      <c r="BT283" s="164"/>
      <c r="BU283" s="164"/>
      <c r="BV283" s="164"/>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c r="DH283" s="164"/>
      <c r="DI283" s="164"/>
      <c r="DJ283" s="164"/>
      <c r="DK283" s="164"/>
      <c r="DL283" s="164"/>
      <c r="DM283" s="164"/>
      <c r="DN283" s="164"/>
      <c r="DO283" s="164"/>
      <c r="DP283" s="164"/>
      <c r="DQ283" s="164"/>
      <c r="DR283" s="164"/>
      <c r="DS283" s="164"/>
      <c r="DT283" s="164"/>
      <c r="DU283" s="164"/>
      <c r="DV283" s="164"/>
      <c r="DW283" s="164"/>
      <c r="DX283" s="164"/>
      <c r="DY283" s="164"/>
      <c r="DZ283" s="164"/>
      <c r="EA283" s="164"/>
      <c r="EB283" s="164"/>
      <c r="EC283" s="164"/>
      <c r="ED283" s="164"/>
      <c r="EE283" s="164"/>
      <c r="EF283" s="164"/>
      <c r="EG283" s="164"/>
      <c r="EH283" s="164"/>
      <c r="EI283" s="164"/>
      <c r="EJ283" s="164"/>
      <c r="EK283" s="164"/>
      <c r="EL283" s="164"/>
      <c r="EM283" s="164"/>
      <c r="EN283" s="164"/>
      <c r="EO283" s="164"/>
      <c r="EP283" s="164"/>
      <c r="EQ283" s="164"/>
      <c r="ER283" s="164"/>
      <c r="ES283" s="164"/>
      <c r="ET283" s="164"/>
      <c r="EU283" s="164"/>
      <c r="EV283" s="164"/>
      <c r="EW283" s="164"/>
      <c r="EX283" s="164"/>
      <c r="EY283" s="164"/>
      <c r="EZ283" s="164"/>
      <c r="FA283" s="164"/>
      <c r="FB283" s="164"/>
      <c r="FC283" s="164"/>
      <c r="FD283" s="164"/>
      <c r="FE283" s="164"/>
      <c r="FF283" s="164"/>
      <c r="FG283" s="164"/>
      <c r="FH283" s="164"/>
      <c r="FI283" s="164"/>
      <c r="FJ283" s="164"/>
      <c r="FK283" s="164"/>
      <c r="FL283" s="164"/>
      <c r="FM283" s="164"/>
      <c r="FN283" s="164"/>
      <c r="FO283" s="164"/>
      <c r="FP283" s="164"/>
      <c r="FQ283" s="164"/>
      <c r="FR283" s="164"/>
      <c r="FS283" s="164"/>
      <c r="FT283" s="164"/>
      <c r="FU283" s="164"/>
      <c r="FV283" s="164"/>
      <c r="FW283" s="164"/>
      <c r="FX283" s="164"/>
      <c r="FY283" s="164"/>
      <c r="FZ283" s="164"/>
      <c r="GA283" s="164"/>
      <c r="GB283" s="164"/>
      <c r="GC283" s="164"/>
      <c r="GD283" s="164"/>
      <c r="GE283" s="164"/>
      <c r="GF283" s="164"/>
      <c r="GG283" s="164"/>
      <c r="GH283" s="164"/>
      <c r="GI283" s="164"/>
      <c r="GJ283" s="164"/>
      <c r="GK283" s="164"/>
      <c r="GL283" s="164"/>
      <c r="GM283" s="164"/>
      <c r="GN283" s="164"/>
      <c r="GO283" s="164"/>
      <c r="GP283" s="164"/>
      <c r="GQ283" s="164"/>
      <c r="GR283" s="164"/>
      <c r="GS283" s="164"/>
      <c r="GT283" s="164"/>
      <c r="GU283" s="164"/>
      <c r="GV283" s="164"/>
      <c r="GW283" s="164"/>
      <c r="GX283" s="164"/>
      <c r="GY283" s="164"/>
      <c r="GZ283" s="164"/>
      <c r="HA283" s="164"/>
      <c r="HB283" s="164"/>
      <c r="HC283" s="164"/>
      <c r="HD283" s="164"/>
      <c r="HE283" s="164"/>
      <c r="HF283" s="164"/>
      <c r="HG283" s="164"/>
      <c r="HH283" s="164"/>
      <c r="HI283" s="164"/>
      <c r="HJ283" s="164"/>
      <c r="HK283" s="164"/>
      <c r="HL283" s="164"/>
      <c r="HM283" s="164"/>
      <c r="HN283" s="164"/>
      <c r="HO283" s="164"/>
      <c r="HP283" s="164"/>
      <c r="HQ283" s="164"/>
      <c r="HR283" s="164"/>
      <c r="HS283" s="164"/>
      <c r="HT283" s="164"/>
      <c r="HU283" s="164"/>
      <c r="HV283" s="164"/>
      <c r="HW283" s="164"/>
      <c r="HX283" s="164"/>
      <c r="HY283" s="164"/>
      <c r="HZ283" s="164"/>
      <c r="IA283" s="164"/>
      <c r="IB283" s="164"/>
      <c r="IC283" s="164"/>
      <c r="ID283" s="164"/>
      <c r="IE283" s="164"/>
      <c r="IF283" s="164"/>
      <c r="IG283" s="164"/>
      <c r="IH283" s="164"/>
      <c r="II283" s="164"/>
      <c r="IJ283" s="164"/>
      <c r="IK283" s="164"/>
      <c r="IL283" s="164"/>
      <c r="IM283" s="164"/>
      <c r="IN283" s="164"/>
      <c r="IO283" s="164"/>
      <c r="IP283" s="164"/>
      <c r="IQ283" s="164"/>
      <c r="IR283" s="164"/>
      <c r="IS283" s="164"/>
      <c r="IT283" s="164"/>
      <c r="IU283" s="164"/>
      <c r="IV283" s="164"/>
    </row>
    <row r="284" spans="1:256" s="166" customFormat="1" ht="25.5" customHeight="1" x14ac:dyDescent="0.25">
      <c r="A284" s="71" t="s">
        <v>962</v>
      </c>
      <c r="B284" s="132" t="s">
        <v>610</v>
      </c>
      <c r="C284" s="109">
        <v>0</v>
      </c>
      <c r="D284" s="109"/>
      <c r="E284" s="74">
        <f>C284+D284</f>
        <v>0</v>
      </c>
      <c r="F284" s="163"/>
      <c r="G284" s="164"/>
      <c r="H284" s="164"/>
      <c r="I284" s="164"/>
      <c r="J284" s="164"/>
      <c r="K284" s="164"/>
      <c r="L284" s="164"/>
      <c r="M284" s="164"/>
      <c r="N284" s="164"/>
      <c r="O284" s="164"/>
      <c r="P284" s="164"/>
      <c r="Q284" s="164"/>
      <c r="R284" s="164"/>
      <c r="S284" s="164"/>
      <c r="T284" s="164"/>
      <c r="U284" s="164"/>
      <c r="V284" s="164"/>
      <c r="W284" s="164"/>
      <c r="X284" s="164"/>
      <c r="Y284" s="164"/>
      <c r="Z284" s="164"/>
      <c r="AA284" s="164"/>
      <c r="AB284" s="164"/>
      <c r="AC284" s="164"/>
      <c r="AD284" s="164"/>
      <c r="AE284" s="164"/>
      <c r="AF284" s="164"/>
      <c r="AG284" s="164"/>
      <c r="AH284" s="164"/>
      <c r="AI284" s="164"/>
      <c r="AJ284" s="164"/>
      <c r="AK284" s="164"/>
      <c r="AL284" s="164"/>
      <c r="AM284" s="164"/>
      <c r="AN284" s="164"/>
      <c r="AO284" s="164"/>
      <c r="AP284" s="164"/>
      <c r="AQ284" s="164"/>
      <c r="AR284" s="164"/>
      <c r="AS284" s="164"/>
      <c r="AT284" s="164"/>
      <c r="AU284" s="165"/>
      <c r="AV284" s="163"/>
      <c r="AW284" s="164"/>
      <c r="AX284" s="164"/>
      <c r="AY284" s="164"/>
      <c r="AZ284" s="164"/>
      <c r="BA284" s="164"/>
      <c r="BB284" s="164"/>
      <c r="BC284" s="164"/>
      <c r="BD284" s="164"/>
      <c r="BE284" s="164"/>
      <c r="BF284" s="164"/>
      <c r="BG284" s="164"/>
      <c r="BH284" s="164"/>
      <c r="BI284" s="164"/>
      <c r="BJ284" s="164"/>
      <c r="BK284" s="164"/>
      <c r="BL284" s="164"/>
      <c r="BM284" s="164"/>
      <c r="BN284" s="164"/>
      <c r="BO284" s="164"/>
      <c r="BP284" s="164"/>
      <c r="BQ284" s="164"/>
      <c r="BR284" s="164"/>
      <c r="BS284" s="164"/>
      <c r="BT284" s="164"/>
      <c r="BU284" s="164"/>
      <c r="BV284" s="164"/>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c r="DH284" s="164"/>
      <c r="DI284" s="164"/>
      <c r="DJ284" s="164"/>
      <c r="DK284" s="164"/>
      <c r="DL284" s="164"/>
      <c r="DM284" s="164"/>
      <c r="DN284" s="164"/>
      <c r="DO284" s="164"/>
      <c r="DP284" s="164"/>
      <c r="DQ284" s="164"/>
      <c r="DR284" s="164"/>
      <c r="DS284" s="164"/>
      <c r="DT284" s="164"/>
      <c r="DU284" s="164"/>
      <c r="DV284" s="164"/>
      <c r="DW284" s="164"/>
      <c r="DX284" s="164"/>
      <c r="DY284" s="164"/>
      <c r="DZ284" s="164"/>
      <c r="EA284" s="164"/>
      <c r="EB284" s="164"/>
      <c r="EC284" s="164"/>
      <c r="ED284" s="164"/>
      <c r="EE284" s="164"/>
      <c r="EF284" s="164"/>
      <c r="EG284" s="164"/>
      <c r="EH284" s="164"/>
      <c r="EI284" s="164"/>
      <c r="EJ284" s="164"/>
      <c r="EK284" s="164"/>
      <c r="EL284" s="164"/>
      <c r="EM284" s="164"/>
      <c r="EN284" s="164"/>
      <c r="EO284" s="164"/>
      <c r="EP284" s="164"/>
      <c r="EQ284" s="164"/>
      <c r="ER284" s="164"/>
      <c r="ES284" s="164"/>
      <c r="ET284" s="164"/>
      <c r="EU284" s="164"/>
      <c r="EV284" s="164"/>
      <c r="EW284" s="164"/>
      <c r="EX284" s="164"/>
      <c r="EY284" s="164"/>
      <c r="EZ284" s="164"/>
      <c r="FA284" s="164"/>
      <c r="FB284" s="164"/>
      <c r="FC284" s="164"/>
      <c r="FD284" s="164"/>
      <c r="FE284" s="164"/>
      <c r="FF284" s="164"/>
      <c r="FG284" s="164"/>
      <c r="FH284" s="164"/>
      <c r="FI284" s="164"/>
      <c r="FJ284" s="164"/>
      <c r="FK284" s="164"/>
      <c r="FL284" s="164"/>
      <c r="FM284" s="164"/>
      <c r="FN284" s="164"/>
      <c r="FO284" s="164"/>
      <c r="FP284" s="164"/>
      <c r="FQ284" s="164"/>
      <c r="FR284" s="164"/>
      <c r="FS284" s="164"/>
      <c r="FT284" s="164"/>
      <c r="FU284" s="164"/>
      <c r="FV284" s="164"/>
      <c r="FW284" s="164"/>
      <c r="FX284" s="164"/>
      <c r="FY284" s="164"/>
      <c r="FZ284" s="164"/>
      <c r="GA284" s="164"/>
      <c r="GB284" s="164"/>
      <c r="GC284" s="164"/>
      <c r="GD284" s="164"/>
      <c r="GE284" s="164"/>
      <c r="GF284" s="164"/>
      <c r="GG284" s="164"/>
      <c r="GH284" s="164"/>
      <c r="GI284" s="164"/>
      <c r="GJ284" s="164"/>
      <c r="GK284" s="164"/>
      <c r="GL284" s="164"/>
      <c r="GM284" s="164"/>
      <c r="GN284" s="164"/>
      <c r="GO284" s="164"/>
      <c r="GP284" s="164"/>
      <c r="GQ284" s="164"/>
      <c r="GR284" s="164"/>
      <c r="GS284" s="164"/>
      <c r="GT284" s="164"/>
      <c r="GU284" s="164"/>
      <c r="GV284" s="164"/>
      <c r="GW284" s="164"/>
      <c r="GX284" s="164"/>
      <c r="GY284" s="164"/>
      <c r="GZ284" s="164"/>
      <c r="HA284" s="164"/>
      <c r="HB284" s="164"/>
      <c r="HC284" s="164"/>
      <c r="HD284" s="164"/>
      <c r="HE284" s="164"/>
      <c r="HF284" s="164"/>
      <c r="HG284" s="164"/>
      <c r="HH284" s="164"/>
      <c r="HI284" s="164"/>
      <c r="HJ284" s="164"/>
      <c r="HK284" s="164"/>
      <c r="HL284" s="164"/>
      <c r="HM284" s="164"/>
      <c r="HN284" s="164"/>
      <c r="HO284" s="164"/>
      <c r="HP284" s="164"/>
      <c r="HQ284" s="164"/>
      <c r="HR284" s="164"/>
      <c r="HS284" s="164"/>
      <c r="HT284" s="164"/>
      <c r="HU284" s="164"/>
      <c r="HV284" s="164"/>
      <c r="HW284" s="164"/>
      <c r="HX284" s="164"/>
      <c r="HY284" s="164"/>
      <c r="HZ284" s="164"/>
      <c r="IA284" s="164"/>
      <c r="IB284" s="164"/>
      <c r="IC284" s="164"/>
      <c r="ID284" s="164"/>
      <c r="IE284" s="164"/>
      <c r="IF284" s="164"/>
      <c r="IG284" s="164"/>
      <c r="IH284" s="164"/>
      <c r="II284" s="164"/>
      <c r="IJ284" s="164"/>
      <c r="IK284" s="164"/>
      <c r="IL284" s="164"/>
      <c r="IM284" s="164"/>
      <c r="IN284" s="164"/>
      <c r="IO284" s="164"/>
      <c r="IP284" s="164"/>
      <c r="IQ284" s="164"/>
      <c r="IR284" s="164"/>
      <c r="IS284" s="164"/>
      <c r="IT284" s="164"/>
      <c r="IU284" s="164"/>
      <c r="IV284" s="164"/>
    </row>
    <row r="285" spans="1:256" s="166" customFormat="1" ht="25.5" customHeight="1" x14ac:dyDescent="0.25">
      <c r="A285" s="103">
        <v>10</v>
      </c>
      <c r="B285" s="140" t="s">
        <v>963</v>
      </c>
      <c r="C285" s="105">
        <v>8780993.6300000008</v>
      </c>
      <c r="D285" s="105">
        <f>D286+D289+D291</f>
        <v>0</v>
      </c>
      <c r="E285" s="162">
        <f>+D285+C285</f>
        <v>8780993.6300000008</v>
      </c>
      <c r="F285" s="163"/>
      <c r="G285" s="164"/>
      <c r="H285" s="164"/>
      <c r="I285" s="164"/>
      <c r="J285" s="164"/>
      <c r="K285" s="164"/>
      <c r="L285" s="164"/>
      <c r="M285" s="164"/>
      <c r="N285" s="164"/>
      <c r="O285" s="164"/>
      <c r="P285" s="164"/>
      <c r="Q285" s="164"/>
      <c r="R285" s="164"/>
      <c r="S285" s="164"/>
      <c r="T285" s="164"/>
      <c r="U285" s="164"/>
      <c r="V285" s="164"/>
      <c r="W285" s="164"/>
      <c r="X285" s="164"/>
      <c r="Y285" s="164"/>
      <c r="Z285" s="164"/>
      <c r="AA285" s="164"/>
      <c r="AB285" s="164"/>
      <c r="AC285" s="164"/>
      <c r="AD285" s="164"/>
      <c r="AE285" s="164"/>
      <c r="AF285" s="164"/>
      <c r="AG285" s="164"/>
      <c r="AH285" s="164"/>
      <c r="AI285" s="164"/>
      <c r="AJ285" s="164"/>
      <c r="AK285" s="164"/>
      <c r="AL285" s="164"/>
      <c r="AM285" s="164"/>
      <c r="AN285" s="164"/>
      <c r="AO285" s="164"/>
      <c r="AP285" s="164"/>
      <c r="AQ285" s="164"/>
      <c r="AR285" s="164"/>
      <c r="AS285" s="164"/>
      <c r="AT285" s="164"/>
      <c r="AU285" s="165"/>
      <c r="AV285" s="163"/>
      <c r="AW285" s="164"/>
      <c r="AX285" s="164"/>
      <c r="AY285" s="164"/>
      <c r="AZ285" s="164"/>
      <c r="BA285" s="164"/>
      <c r="BB285" s="164"/>
      <c r="BC285" s="164"/>
      <c r="BD285" s="164"/>
      <c r="BE285" s="164"/>
      <c r="BF285" s="164"/>
      <c r="BG285" s="164"/>
      <c r="BH285" s="164"/>
      <c r="BI285" s="164"/>
      <c r="BJ285" s="164"/>
      <c r="BK285" s="164"/>
      <c r="BL285" s="164"/>
      <c r="BM285" s="164"/>
      <c r="BN285" s="164"/>
      <c r="BO285" s="164"/>
      <c r="BP285" s="164"/>
      <c r="BQ285" s="164"/>
      <c r="BR285" s="164"/>
      <c r="BS285" s="164"/>
      <c r="BT285" s="164"/>
      <c r="BU285" s="164"/>
      <c r="BV285" s="164"/>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c r="DH285" s="164"/>
      <c r="DI285" s="164"/>
      <c r="DJ285" s="164"/>
      <c r="DK285" s="164"/>
      <c r="DL285" s="164"/>
      <c r="DM285" s="164"/>
      <c r="DN285" s="164"/>
      <c r="DO285" s="164"/>
      <c r="DP285" s="164"/>
      <c r="DQ285" s="164"/>
      <c r="DR285" s="164"/>
      <c r="DS285" s="164"/>
      <c r="DT285" s="164"/>
      <c r="DU285" s="164"/>
      <c r="DV285" s="164"/>
      <c r="DW285" s="164"/>
      <c r="DX285" s="164"/>
      <c r="DY285" s="164"/>
      <c r="DZ285" s="164"/>
      <c r="EA285" s="164"/>
      <c r="EB285" s="164"/>
      <c r="EC285" s="164"/>
      <c r="ED285" s="164"/>
      <c r="EE285" s="164"/>
      <c r="EF285" s="164"/>
      <c r="EG285" s="164"/>
      <c r="EH285" s="164"/>
      <c r="EI285" s="164"/>
      <c r="EJ285" s="164"/>
      <c r="EK285" s="164"/>
      <c r="EL285" s="164"/>
      <c r="EM285" s="164"/>
      <c r="EN285" s="164"/>
      <c r="EO285" s="164"/>
      <c r="EP285" s="164"/>
      <c r="EQ285" s="164"/>
      <c r="ER285" s="164"/>
      <c r="ES285" s="164"/>
      <c r="ET285" s="164"/>
      <c r="EU285" s="164"/>
      <c r="EV285" s="164"/>
      <c r="EW285" s="164"/>
      <c r="EX285" s="164"/>
      <c r="EY285" s="164"/>
      <c r="EZ285" s="164"/>
      <c r="FA285" s="164"/>
      <c r="FB285" s="164"/>
      <c r="FC285" s="164"/>
      <c r="FD285" s="164"/>
      <c r="FE285" s="164"/>
      <c r="FF285" s="164"/>
      <c r="FG285" s="164"/>
      <c r="FH285" s="164"/>
      <c r="FI285" s="164"/>
      <c r="FJ285" s="164"/>
      <c r="FK285" s="164"/>
      <c r="FL285" s="164"/>
      <c r="FM285" s="164"/>
      <c r="FN285" s="164"/>
      <c r="FO285" s="164"/>
      <c r="FP285" s="164"/>
      <c r="FQ285" s="164"/>
      <c r="FR285" s="164"/>
      <c r="FS285" s="164"/>
      <c r="FT285" s="164"/>
      <c r="FU285" s="164"/>
      <c r="FV285" s="164"/>
      <c r="FW285" s="164"/>
      <c r="FX285" s="164"/>
      <c r="FY285" s="164"/>
      <c r="FZ285" s="164"/>
      <c r="GA285" s="164"/>
      <c r="GB285" s="164"/>
      <c r="GC285" s="164"/>
      <c r="GD285" s="164"/>
      <c r="GE285" s="164"/>
      <c r="GF285" s="164"/>
      <c r="GG285" s="164"/>
      <c r="GH285" s="164"/>
      <c r="GI285" s="164"/>
      <c r="GJ285" s="164"/>
      <c r="GK285" s="164"/>
      <c r="GL285" s="164"/>
      <c r="GM285" s="164"/>
      <c r="GN285" s="164"/>
      <c r="GO285" s="164"/>
      <c r="GP285" s="164"/>
      <c r="GQ285" s="164"/>
      <c r="GR285" s="164"/>
      <c r="GS285" s="164"/>
      <c r="GT285" s="164"/>
      <c r="GU285" s="164"/>
      <c r="GV285" s="164"/>
      <c r="GW285" s="164"/>
      <c r="GX285" s="164"/>
      <c r="GY285" s="164"/>
      <c r="GZ285" s="164"/>
      <c r="HA285" s="164"/>
      <c r="HB285" s="164"/>
      <c r="HC285" s="164"/>
      <c r="HD285" s="164"/>
      <c r="HE285" s="164"/>
      <c r="HF285" s="164"/>
      <c r="HG285" s="164"/>
      <c r="HH285" s="164"/>
      <c r="HI285" s="164"/>
      <c r="HJ285" s="164"/>
      <c r="HK285" s="164"/>
      <c r="HL285" s="164"/>
      <c r="HM285" s="164"/>
      <c r="HN285" s="164"/>
      <c r="HO285" s="164"/>
      <c r="HP285" s="164"/>
      <c r="HQ285" s="164"/>
      <c r="HR285" s="164"/>
      <c r="HS285" s="164"/>
      <c r="HT285" s="164"/>
      <c r="HU285" s="164"/>
      <c r="HV285" s="164"/>
      <c r="HW285" s="164"/>
      <c r="HX285" s="164"/>
      <c r="HY285" s="164"/>
      <c r="HZ285" s="164"/>
      <c r="IA285" s="164"/>
      <c r="IB285" s="164"/>
      <c r="IC285" s="164"/>
      <c r="ID285" s="164"/>
      <c r="IE285" s="164"/>
      <c r="IF285" s="164"/>
      <c r="IG285" s="164"/>
      <c r="IH285" s="164"/>
      <c r="II285" s="164"/>
      <c r="IJ285" s="164"/>
      <c r="IK285" s="164"/>
      <c r="IL285" s="164"/>
      <c r="IM285" s="164"/>
      <c r="IN285" s="164"/>
      <c r="IO285" s="164"/>
      <c r="IP285" s="164"/>
      <c r="IQ285" s="164"/>
      <c r="IR285" s="164"/>
      <c r="IS285" s="164"/>
      <c r="IT285" s="164"/>
      <c r="IU285" s="164"/>
      <c r="IV285" s="164"/>
    </row>
    <row r="286" spans="1:256" s="166" customFormat="1" ht="25.5" customHeight="1" x14ac:dyDescent="0.25">
      <c r="A286" s="60">
        <v>10.1</v>
      </c>
      <c r="B286" s="176" t="s">
        <v>964</v>
      </c>
      <c r="C286" s="147">
        <v>0</v>
      </c>
      <c r="D286" s="147">
        <f>SUM(D287:D288)</f>
        <v>0</v>
      </c>
      <c r="E286" s="123">
        <f>+D286+C286</f>
        <v>0</v>
      </c>
      <c r="F286" s="163"/>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c r="AC286" s="164"/>
      <c r="AD286" s="164"/>
      <c r="AE286" s="164"/>
      <c r="AF286" s="164"/>
      <c r="AG286" s="164"/>
      <c r="AH286" s="164"/>
      <c r="AI286" s="164"/>
      <c r="AJ286" s="164"/>
      <c r="AK286" s="164"/>
      <c r="AL286" s="164"/>
      <c r="AM286" s="164"/>
      <c r="AN286" s="164"/>
      <c r="AO286" s="164"/>
      <c r="AP286" s="164"/>
      <c r="AQ286" s="164"/>
      <c r="AR286" s="164"/>
      <c r="AS286" s="164"/>
      <c r="AT286" s="164"/>
      <c r="AU286" s="165"/>
      <c r="AV286" s="163"/>
      <c r="AW286" s="164"/>
      <c r="AX286" s="164"/>
      <c r="AY286" s="164"/>
      <c r="AZ286" s="164"/>
      <c r="BA286" s="164"/>
      <c r="BB286" s="164"/>
      <c r="BC286" s="164"/>
      <c r="BD286" s="164"/>
      <c r="BE286" s="164"/>
      <c r="BF286" s="164"/>
      <c r="BG286" s="164"/>
      <c r="BH286" s="164"/>
      <c r="BI286" s="164"/>
      <c r="BJ286" s="164"/>
      <c r="BK286" s="164"/>
      <c r="BL286" s="164"/>
      <c r="BM286" s="164"/>
      <c r="BN286" s="164"/>
      <c r="BO286" s="164"/>
      <c r="BP286" s="164"/>
      <c r="BQ286" s="164"/>
      <c r="BR286" s="164"/>
      <c r="BS286" s="164"/>
      <c r="BT286" s="164"/>
      <c r="BU286" s="164"/>
      <c r="BV286" s="164"/>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c r="DH286" s="164"/>
      <c r="DI286" s="164"/>
      <c r="DJ286" s="164"/>
      <c r="DK286" s="164"/>
      <c r="DL286" s="164"/>
      <c r="DM286" s="164"/>
      <c r="DN286" s="164"/>
      <c r="DO286" s="164"/>
      <c r="DP286" s="164"/>
      <c r="DQ286" s="164"/>
      <c r="DR286" s="164"/>
      <c r="DS286" s="164"/>
      <c r="DT286" s="164"/>
      <c r="DU286" s="164"/>
      <c r="DV286" s="164"/>
      <c r="DW286" s="164"/>
      <c r="DX286" s="164"/>
      <c r="DY286" s="164"/>
      <c r="DZ286" s="164"/>
      <c r="EA286" s="164"/>
      <c r="EB286" s="164"/>
      <c r="EC286" s="164"/>
      <c r="ED286" s="164"/>
      <c r="EE286" s="164"/>
      <c r="EF286" s="164"/>
      <c r="EG286" s="164"/>
      <c r="EH286" s="164"/>
      <c r="EI286" s="164"/>
      <c r="EJ286" s="164"/>
      <c r="EK286" s="164"/>
      <c r="EL286" s="164"/>
      <c r="EM286" s="164"/>
      <c r="EN286" s="164"/>
      <c r="EO286" s="164"/>
      <c r="EP286" s="164"/>
      <c r="EQ286" s="164"/>
      <c r="ER286" s="164"/>
      <c r="ES286" s="164"/>
      <c r="ET286" s="164"/>
      <c r="EU286" s="164"/>
      <c r="EV286" s="164"/>
      <c r="EW286" s="164"/>
      <c r="EX286" s="164"/>
      <c r="EY286" s="164"/>
      <c r="EZ286" s="164"/>
      <c r="FA286" s="164"/>
      <c r="FB286" s="164"/>
      <c r="FC286" s="164"/>
      <c r="FD286" s="164"/>
      <c r="FE286" s="164"/>
      <c r="FF286" s="164"/>
      <c r="FG286" s="164"/>
      <c r="FH286" s="164"/>
      <c r="FI286" s="164"/>
      <c r="FJ286" s="164"/>
      <c r="FK286" s="164"/>
      <c r="FL286" s="164"/>
      <c r="FM286" s="164"/>
      <c r="FN286" s="164"/>
      <c r="FO286" s="164"/>
      <c r="FP286" s="164"/>
      <c r="FQ286" s="164"/>
      <c r="FR286" s="164"/>
      <c r="FS286" s="164"/>
      <c r="FT286" s="164"/>
      <c r="FU286" s="164"/>
      <c r="FV286" s="164"/>
      <c r="FW286" s="164"/>
      <c r="FX286" s="164"/>
      <c r="FY286" s="164"/>
      <c r="FZ286" s="164"/>
      <c r="GA286" s="164"/>
      <c r="GB286" s="164"/>
      <c r="GC286" s="164"/>
      <c r="GD286" s="164"/>
      <c r="GE286" s="164"/>
      <c r="GF286" s="164"/>
      <c r="GG286" s="164"/>
      <c r="GH286" s="164"/>
      <c r="GI286" s="164"/>
      <c r="GJ286" s="164"/>
      <c r="GK286" s="164"/>
      <c r="GL286" s="164"/>
      <c r="GM286" s="164"/>
      <c r="GN286" s="164"/>
      <c r="GO286" s="164"/>
      <c r="GP286" s="164"/>
      <c r="GQ286" s="164"/>
      <c r="GR286" s="164"/>
      <c r="GS286" s="164"/>
      <c r="GT286" s="164"/>
      <c r="GU286" s="164"/>
      <c r="GV286" s="164"/>
      <c r="GW286" s="164"/>
      <c r="GX286" s="164"/>
      <c r="GY286" s="164"/>
      <c r="GZ286" s="164"/>
      <c r="HA286" s="164"/>
      <c r="HB286" s="164"/>
      <c r="HC286" s="164"/>
      <c r="HD286" s="164"/>
      <c r="HE286" s="164"/>
      <c r="HF286" s="164"/>
      <c r="HG286" s="164"/>
      <c r="HH286" s="164"/>
      <c r="HI286" s="164"/>
      <c r="HJ286" s="164"/>
      <c r="HK286" s="164"/>
      <c r="HL286" s="164"/>
      <c r="HM286" s="164"/>
      <c r="HN286" s="164"/>
      <c r="HO286" s="164"/>
      <c r="HP286" s="164"/>
      <c r="HQ286" s="164"/>
      <c r="HR286" s="164"/>
      <c r="HS286" s="164"/>
      <c r="HT286" s="164"/>
      <c r="HU286" s="164"/>
      <c r="HV286" s="164"/>
      <c r="HW286" s="164"/>
      <c r="HX286" s="164"/>
      <c r="HY286" s="164"/>
      <c r="HZ286" s="164"/>
      <c r="IA286" s="164"/>
      <c r="IB286" s="164"/>
      <c r="IC286" s="164"/>
      <c r="ID286" s="164"/>
      <c r="IE286" s="164"/>
      <c r="IF286" s="164"/>
      <c r="IG286" s="164"/>
      <c r="IH286" s="164"/>
      <c r="II286" s="164"/>
      <c r="IJ286" s="164"/>
      <c r="IK286" s="164"/>
      <c r="IL286" s="164"/>
      <c r="IM286" s="164"/>
      <c r="IN286" s="164"/>
      <c r="IO286" s="164"/>
      <c r="IP286" s="164"/>
      <c r="IQ286" s="164"/>
      <c r="IR286" s="164"/>
      <c r="IS286" s="164"/>
      <c r="IT286" s="164"/>
      <c r="IU286" s="164"/>
      <c r="IV286" s="164"/>
    </row>
    <row r="287" spans="1:256" s="166" customFormat="1" ht="25.5" customHeight="1" x14ac:dyDescent="0.25">
      <c r="A287" s="71" t="s">
        <v>965</v>
      </c>
      <c r="B287" s="132" t="s">
        <v>964</v>
      </c>
      <c r="C287" s="109">
        <v>0</v>
      </c>
      <c r="D287" s="109"/>
      <c r="E287" s="74">
        <f>C287+D287</f>
        <v>0</v>
      </c>
      <c r="F287" s="163"/>
      <c r="G287" s="164"/>
      <c r="H287" s="164"/>
      <c r="I287" s="164"/>
      <c r="J287" s="164"/>
      <c r="K287" s="164"/>
      <c r="L287" s="164"/>
      <c r="M287" s="164"/>
      <c r="N287" s="164"/>
      <c r="O287" s="164"/>
      <c r="P287" s="164"/>
      <c r="Q287" s="164"/>
      <c r="R287" s="164"/>
      <c r="S287" s="164"/>
      <c r="T287" s="164"/>
      <c r="U287" s="164"/>
      <c r="V287" s="164"/>
      <c r="W287" s="164"/>
      <c r="X287" s="164"/>
      <c r="Y287" s="164"/>
      <c r="Z287" s="164"/>
      <c r="AA287" s="164"/>
      <c r="AB287" s="164"/>
      <c r="AC287" s="164"/>
      <c r="AD287" s="164"/>
      <c r="AE287" s="164"/>
      <c r="AF287" s="164"/>
      <c r="AG287" s="164"/>
      <c r="AH287" s="164"/>
      <c r="AI287" s="164"/>
      <c r="AJ287" s="164"/>
      <c r="AK287" s="164"/>
      <c r="AL287" s="164"/>
      <c r="AM287" s="164"/>
      <c r="AN287" s="164"/>
      <c r="AO287" s="164"/>
      <c r="AP287" s="164"/>
      <c r="AQ287" s="164"/>
      <c r="AR287" s="164"/>
      <c r="AS287" s="164"/>
      <c r="AT287" s="164"/>
      <c r="AU287" s="165"/>
      <c r="AV287" s="163"/>
      <c r="AW287" s="164"/>
      <c r="AX287" s="164"/>
      <c r="AY287" s="164"/>
      <c r="AZ287" s="164"/>
      <c r="BA287" s="164"/>
      <c r="BB287" s="164"/>
      <c r="BC287" s="164"/>
      <c r="BD287" s="164"/>
      <c r="BE287" s="164"/>
      <c r="BF287" s="164"/>
      <c r="BG287" s="164"/>
      <c r="BH287" s="164"/>
      <c r="BI287" s="164"/>
      <c r="BJ287" s="164"/>
      <c r="BK287" s="164"/>
      <c r="BL287" s="164"/>
      <c r="BM287" s="164"/>
      <c r="BN287" s="164"/>
      <c r="BO287" s="164"/>
      <c r="BP287" s="164"/>
      <c r="BQ287" s="164"/>
      <c r="BR287" s="164"/>
      <c r="BS287" s="164"/>
      <c r="BT287" s="164"/>
      <c r="BU287" s="164"/>
      <c r="BV287" s="164"/>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c r="DH287" s="164"/>
      <c r="DI287" s="164"/>
      <c r="DJ287" s="164"/>
      <c r="DK287" s="164"/>
      <c r="DL287" s="164"/>
      <c r="DM287" s="164"/>
      <c r="DN287" s="164"/>
      <c r="DO287" s="164"/>
      <c r="DP287" s="164"/>
      <c r="DQ287" s="164"/>
      <c r="DR287" s="164"/>
      <c r="DS287" s="164"/>
      <c r="DT287" s="164"/>
      <c r="DU287" s="164"/>
      <c r="DV287" s="164"/>
      <c r="DW287" s="164"/>
      <c r="DX287" s="164"/>
      <c r="DY287" s="164"/>
      <c r="DZ287" s="164"/>
      <c r="EA287" s="164"/>
      <c r="EB287" s="164"/>
      <c r="EC287" s="164"/>
      <c r="ED287" s="164"/>
      <c r="EE287" s="164"/>
      <c r="EF287" s="164"/>
      <c r="EG287" s="164"/>
      <c r="EH287" s="164"/>
      <c r="EI287" s="164"/>
      <c r="EJ287" s="164"/>
      <c r="EK287" s="164"/>
      <c r="EL287" s="164"/>
      <c r="EM287" s="164"/>
      <c r="EN287" s="164"/>
      <c r="EO287" s="164"/>
      <c r="EP287" s="164"/>
      <c r="EQ287" s="164"/>
      <c r="ER287" s="164"/>
      <c r="ES287" s="164"/>
      <c r="ET287" s="164"/>
      <c r="EU287" s="164"/>
      <c r="EV287" s="164"/>
      <c r="EW287" s="164"/>
      <c r="EX287" s="164"/>
      <c r="EY287" s="164"/>
      <c r="EZ287" s="164"/>
      <c r="FA287" s="164"/>
      <c r="FB287" s="164"/>
      <c r="FC287" s="164"/>
      <c r="FD287" s="164"/>
      <c r="FE287" s="164"/>
      <c r="FF287" s="164"/>
      <c r="FG287" s="164"/>
      <c r="FH287" s="164"/>
      <c r="FI287" s="164"/>
      <c r="FJ287" s="164"/>
      <c r="FK287" s="164"/>
      <c r="FL287" s="164"/>
      <c r="FM287" s="164"/>
      <c r="FN287" s="164"/>
      <c r="FO287" s="164"/>
      <c r="FP287" s="164"/>
      <c r="FQ287" s="164"/>
      <c r="FR287" s="164"/>
      <c r="FS287" s="164"/>
      <c r="FT287" s="164"/>
      <c r="FU287" s="164"/>
      <c r="FV287" s="164"/>
      <c r="FW287" s="164"/>
      <c r="FX287" s="164"/>
      <c r="FY287" s="164"/>
      <c r="FZ287" s="164"/>
      <c r="GA287" s="164"/>
      <c r="GB287" s="164"/>
      <c r="GC287" s="164"/>
      <c r="GD287" s="164"/>
      <c r="GE287" s="164"/>
      <c r="GF287" s="164"/>
      <c r="GG287" s="164"/>
      <c r="GH287" s="164"/>
      <c r="GI287" s="164"/>
      <c r="GJ287" s="164"/>
      <c r="GK287" s="164"/>
      <c r="GL287" s="164"/>
      <c r="GM287" s="164"/>
      <c r="GN287" s="164"/>
      <c r="GO287" s="164"/>
      <c r="GP287" s="164"/>
      <c r="GQ287" s="164"/>
      <c r="GR287" s="164"/>
      <c r="GS287" s="164"/>
      <c r="GT287" s="164"/>
      <c r="GU287" s="164"/>
      <c r="GV287" s="164"/>
      <c r="GW287" s="164"/>
      <c r="GX287" s="164"/>
      <c r="GY287" s="164"/>
      <c r="GZ287" s="164"/>
      <c r="HA287" s="164"/>
      <c r="HB287" s="164"/>
      <c r="HC287" s="164"/>
      <c r="HD287" s="164"/>
      <c r="HE287" s="164"/>
      <c r="HF287" s="164"/>
      <c r="HG287" s="164"/>
      <c r="HH287" s="164"/>
      <c r="HI287" s="164"/>
      <c r="HJ287" s="164"/>
      <c r="HK287" s="164"/>
      <c r="HL287" s="164"/>
      <c r="HM287" s="164"/>
      <c r="HN287" s="164"/>
      <c r="HO287" s="164"/>
      <c r="HP287" s="164"/>
      <c r="HQ287" s="164"/>
      <c r="HR287" s="164"/>
      <c r="HS287" s="164"/>
      <c r="HT287" s="164"/>
      <c r="HU287" s="164"/>
      <c r="HV287" s="164"/>
      <c r="HW287" s="164"/>
      <c r="HX287" s="164"/>
      <c r="HY287" s="164"/>
      <c r="HZ287" s="164"/>
      <c r="IA287" s="164"/>
      <c r="IB287" s="164"/>
      <c r="IC287" s="164"/>
      <c r="ID287" s="164"/>
      <c r="IE287" s="164"/>
      <c r="IF287" s="164"/>
      <c r="IG287" s="164"/>
      <c r="IH287" s="164"/>
      <c r="II287" s="164"/>
      <c r="IJ287" s="164"/>
      <c r="IK287" s="164"/>
      <c r="IL287" s="164"/>
      <c r="IM287" s="164"/>
      <c r="IN287" s="164"/>
      <c r="IO287" s="164"/>
      <c r="IP287" s="164"/>
      <c r="IQ287" s="164"/>
      <c r="IR287" s="164"/>
      <c r="IS287" s="164"/>
      <c r="IT287" s="164"/>
      <c r="IU287" s="164"/>
      <c r="IV287" s="164"/>
    </row>
    <row r="288" spans="1:256" s="166" customFormat="1" ht="25.5" customHeight="1" x14ac:dyDescent="0.25">
      <c r="A288" s="71" t="s">
        <v>966</v>
      </c>
      <c r="B288" s="132" t="s">
        <v>967</v>
      </c>
      <c r="C288" s="109">
        <v>0</v>
      </c>
      <c r="D288" s="109"/>
      <c r="E288" s="74">
        <f>C288+D288</f>
        <v>0</v>
      </c>
      <c r="F288" s="163"/>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c r="AR288" s="164"/>
      <c r="AS288" s="164"/>
      <c r="AT288" s="164"/>
      <c r="AU288" s="165"/>
      <c r="AV288" s="163"/>
      <c r="AW288" s="164"/>
      <c r="AX288" s="164"/>
      <c r="AY288" s="164"/>
      <c r="AZ288" s="164"/>
      <c r="BA288" s="164"/>
      <c r="BB288" s="164"/>
      <c r="BC288" s="164"/>
      <c r="BD288" s="164"/>
      <c r="BE288" s="164"/>
      <c r="BF288" s="164"/>
      <c r="BG288" s="164"/>
      <c r="BH288" s="164"/>
      <c r="BI288" s="164"/>
      <c r="BJ288" s="164"/>
      <c r="BK288" s="164"/>
      <c r="BL288" s="164"/>
      <c r="BM288" s="164"/>
      <c r="BN288" s="164"/>
      <c r="BO288" s="164"/>
      <c r="BP288" s="164"/>
      <c r="BQ288" s="164"/>
      <c r="BR288" s="164"/>
      <c r="BS288" s="164"/>
      <c r="BT288" s="164"/>
      <c r="BU288" s="164"/>
      <c r="BV288" s="164"/>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c r="DH288" s="164"/>
      <c r="DI288" s="164"/>
      <c r="DJ288" s="164"/>
      <c r="DK288" s="164"/>
      <c r="DL288" s="164"/>
      <c r="DM288" s="164"/>
      <c r="DN288" s="164"/>
      <c r="DO288" s="164"/>
      <c r="DP288" s="164"/>
      <c r="DQ288" s="164"/>
      <c r="DR288" s="164"/>
      <c r="DS288" s="164"/>
      <c r="DT288" s="164"/>
      <c r="DU288" s="164"/>
      <c r="DV288" s="164"/>
      <c r="DW288" s="164"/>
      <c r="DX288" s="164"/>
      <c r="DY288" s="164"/>
      <c r="DZ288" s="164"/>
      <c r="EA288" s="164"/>
      <c r="EB288" s="164"/>
      <c r="EC288" s="164"/>
      <c r="ED288" s="164"/>
      <c r="EE288" s="164"/>
      <c r="EF288" s="164"/>
      <c r="EG288" s="164"/>
      <c r="EH288" s="164"/>
      <c r="EI288" s="164"/>
      <c r="EJ288" s="164"/>
      <c r="EK288" s="164"/>
      <c r="EL288" s="164"/>
      <c r="EM288" s="164"/>
      <c r="EN288" s="164"/>
      <c r="EO288" s="164"/>
      <c r="EP288" s="164"/>
      <c r="EQ288" s="164"/>
      <c r="ER288" s="164"/>
      <c r="ES288" s="164"/>
      <c r="ET288" s="164"/>
      <c r="EU288" s="164"/>
      <c r="EV288" s="164"/>
      <c r="EW288" s="164"/>
      <c r="EX288" s="164"/>
      <c r="EY288" s="164"/>
      <c r="EZ288" s="164"/>
      <c r="FA288" s="164"/>
      <c r="FB288" s="164"/>
      <c r="FC288" s="164"/>
      <c r="FD288" s="164"/>
      <c r="FE288" s="164"/>
      <c r="FF288" s="164"/>
      <c r="FG288" s="164"/>
      <c r="FH288" s="164"/>
      <c r="FI288" s="164"/>
      <c r="FJ288" s="164"/>
      <c r="FK288" s="164"/>
      <c r="FL288" s="164"/>
      <c r="FM288" s="164"/>
      <c r="FN288" s="164"/>
      <c r="FO288" s="164"/>
      <c r="FP288" s="164"/>
      <c r="FQ288" s="164"/>
      <c r="FR288" s="164"/>
      <c r="FS288" s="164"/>
      <c r="FT288" s="164"/>
      <c r="FU288" s="164"/>
      <c r="FV288" s="164"/>
      <c r="FW288" s="164"/>
      <c r="FX288" s="164"/>
      <c r="FY288" s="164"/>
      <c r="FZ288" s="164"/>
      <c r="GA288" s="164"/>
      <c r="GB288" s="164"/>
      <c r="GC288" s="164"/>
      <c r="GD288" s="164"/>
      <c r="GE288" s="164"/>
      <c r="GF288" s="164"/>
      <c r="GG288" s="164"/>
      <c r="GH288" s="164"/>
      <c r="GI288" s="164"/>
      <c r="GJ288" s="164"/>
      <c r="GK288" s="164"/>
      <c r="GL288" s="164"/>
      <c r="GM288" s="164"/>
      <c r="GN288" s="164"/>
      <c r="GO288" s="164"/>
      <c r="GP288" s="164"/>
      <c r="GQ288" s="164"/>
      <c r="GR288" s="164"/>
      <c r="GS288" s="164"/>
      <c r="GT288" s="164"/>
      <c r="GU288" s="164"/>
      <c r="GV288" s="164"/>
      <c r="GW288" s="164"/>
      <c r="GX288" s="164"/>
      <c r="GY288" s="164"/>
      <c r="GZ288" s="164"/>
      <c r="HA288" s="164"/>
      <c r="HB288" s="164"/>
      <c r="HC288" s="164"/>
      <c r="HD288" s="164"/>
      <c r="HE288" s="164"/>
      <c r="HF288" s="164"/>
      <c r="HG288" s="164"/>
      <c r="HH288" s="164"/>
      <c r="HI288" s="164"/>
      <c r="HJ288" s="164"/>
      <c r="HK288" s="164"/>
      <c r="HL288" s="164"/>
      <c r="HM288" s="164"/>
      <c r="HN288" s="164"/>
      <c r="HO288" s="164"/>
      <c r="HP288" s="164"/>
      <c r="HQ288" s="164"/>
      <c r="HR288" s="164"/>
      <c r="HS288" s="164"/>
      <c r="HT288" s="164"/>
      <c r="HU288" s="164"/>
      <c r="HV288" s="164"/>
      <c r="HW288" s="164"/>
      <c r="HX288" s="164"/>
      <c r="HY288" s="164"/>
      <c r="HZ288" s="164"/>
      <c r="IA288" s="164"/>
      <c r="IB288" s="164"/>
      <c r="IC288" s="164"/>
      <c r="ID288" s="164"/>
      <c r="IE288" s="164"/>
      <c r="IF288" s="164"/>
      <c r="IG288" s="164"/>
      <c r="IH288" s="164"/>
      <c r="II288" s="164"/>
      <c r="IJ288" s="164"/>
      <c r="IK288" s="164"/>
      <c r="IL288" s="164"/>
      <c r="IM288" s="164"/>
      <c r="IN288" s="164"/>
      <c r="IO288" s="164"/>
      <c r="IP288" s="164"/>
      <c r="IQ288" s="164"/>
      <c r="IR288" s="164"/>
      <c r="IS288" s="164"/>
      <c r="IT288" s="164"/>
      <c r="IU288" s="164"/>
      <c r="IV288" s="164"/>
    </row>
    <row r="289" spans="1:256" s="166" customFormat="1" ht="25.5" customHeight="1" x14ac:dyDescent="0.25">
      <c r="A289" s="60">
        <v>10.199999999999999</v>
      </c>
      <c r="B289" s="176" t="s">
        <v>968</v>
      </c>
      <c r="C289" s="147">
        <v>0</v>
      </c>
      <c r="D289" s="147">
        <f>D290</f>
        <v>0</v>
      </c>
      <c r="E289" s="63">
        <f>+D289+C289</f>
        <v>0</v>
      </c>
      <c r="F289" s="163"/>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64"/>
      <c r="AU289" s="165"/>
      <c r="AV289" s="163"/>
      <c r="AW289" s="164"/>
      <c r="AX289" s="164"/>
      <c r="AY289" s="164"/>
      <c r="AZ289" s="164"/>
      <c r="BA289" s="164"/>
      <c r="BB289" s="164"/>
      <c r="BC289" s="164"/>
      <c r="BD289" s="164"/>
      <c r="BE289" s="164"/>
      <c r="BF289" s="164"/>
      <c r="BG289" s="164"/>
      <c r="BH289" s="164"/>
      <c r="BI289" s="164"/>
      <c r="BJ289" s="164"/>
      <c r="BK289" s="164"/>
      <c r="BL289" s="164"/>
      <c r="BM289" s="164"/>
      <c r="BN289" s="164"/>
      <c r="BO289" s="164"/>
      <c r="BP289" s="164"/>
      <c r="BQ289" s="164"/>
      <c r="BR289" s="164"/>
      <c r="BS289" s="164"/>
      <c r="BT289" s="164"/>
      <c r="BU289" s="164"/>
      <c r="BV289" s="164"/>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c r="DH289" s="164"/>
      <c r="DI289" s="164"/>
      <c r="DJ289" s="164"/>
      <c r="DK289" s="164"/>
      <c r="DL289" s="164"/>
      <c r="DM289" s="164"/>
      <c r="DN289" s="164"/>
      <c r="DO289" s="164"/>
      <c r="DP289" s="164"/>
      <c r="DQ289" s="164"/>
      <c r="DR289" s="164"/>
      <c r="DS289" s="164"/>
      <c r="DT289" s="164"/>
      <c r="DU289" s="164"/>
      <c r="DV289" s="164"/>
      <c r="DW289" s="164"/>
      <c r="DX289" s="164"/>
      <c r="DY289" s="164"/>
      <c r="DZ289" s="164"/>
      <c r="EA289" s="164"/>
      <c r="EB289" s="164"/>
      <c r="EC289" s="164"/>
      <c r="ED289" s="164"/>
      <c r="EE289" s="164"/>
      <c r="EF289" s="164"/>
      <c r="EG289" s="164"/>
      <c r="EH289" s="164"/>
      <c r="EI289" s="164"/>
      <c r="EJ289" s="164"/>
      <c r="EK289" s="164"/>
      <c r="EL289" s="164"/>
      <c r="EM289" s="164"/>
      <c r="EN289" s="164"/>
      <c r="EO289" s="164"/>
      <c r="EP289" s="164"/>
      <c r="EQ289" s="164"/>
      <c r="ER289" s="164"/>
      <c r="ES289" s="164"/>
      <c r="ET289" s="164"/>
      <c r="EU289" s="164"/>
      <c r="EV289" s="164"/>
      <c r="EW289" s="164"/>
      <c r="EX289" s="164"/>
      <c r="EY289" s="164"/>
      <c r="EZ289" s="164"/>
      <c r="FA289" s="164"/>
      <c r="FB289" s="164"/>
      <c r="FC289" s="164"/>
      <c r="FD289" s="164"/>
      <c r="FE289" s="164"/>
      <c r="FF289" s="164"/>
      <c r="FG289" s="164"/>
      <c r="FH289" s="164"/>
      <c r="FI289" s="164"/>
      <c r="FJ289" s="164"/>
      <c r="FK289" s="164"/>
      <c r="FL289" s="164"/>
      <c r="FM289" s="164"/>
      <c r="FN289" s="164"/>
      <c r="FO289" s="164"/>
      <c r="FP289" s="164"/>
      <c r="FQ289" s="164"/>
      <c r="FR289" s="164"/>
      <c r="FS289" s="164"/>
      <c r="FT289" s="164"/>
      <c r="FU289" s="164"/>
      <c r="FV289" s="164"/>
      <c r="FW289" s="164"/>
      <c r="FX289" s="164"/>
      <c r="FY289" s="164"/>
      <c r="FZ289" s="164"/>
      <c r="GA289" s="164"/>
      <c r="GB289" s="164"/>
      <c r="GC289" s="164"/>
      <c r="GD289" s="164"/>
      <c r="GE289" s="164"/>
      <c r="GF289" s="164"/>
      <c r="GG289" s="164"/>
      <c r="GH289" s="164"/>
      <c r="GI289" s="164"/>
      <c r="GJ289" s="164"/>
      <c r="GK289" s="164"/>
      <c r="GL289" s="164"/>
      <c r="GM289" s="164"/>
      <c r="GN289" s="164"/>
      <c r="GO289" s="164"/>
      <c r="GP289" s="164"/>
      <c r="GQ289" s="164"/>
      <c r="GR289" s="164"/>
      <c r="GS289" s="164"/>
      <c r="GT289" s="164"/>
      <c r="GU289" s="164"/>
      <c r="GV289" s="164"/>
      <c r="GW289" s="164"/>
      <c r="GX289" s="164"/>
      <c r="GY289" s="164"/>
      <c r="GZ289" s="164"/>
      <c r="HA289" s="164"/>
      <c r="HB289" s="164"/>
      <c r="HC289" s="164"/>
      <c r="HD289" s="164"/>
      <c r="HE289" s="164"/>
      <c r="HF289" s="164"/>
      <c r="HG289" s="164"/>
      <c r="HH289" s="164"/>
      <c r="HI289" s="164"/>
      <c r="HJ289" s="164"/>
      <c r="HK289" s="164"/>
      <c r="HL289" s="164"/>
      <c r="HM289" s="164"/>
      <c r="HN289" s="164"/>
      <c r="HO289" s="164"/>
      <c r="HP289" s="164"/>
      <c r="HQ289" s="164"/>
      <c r="HR289" s="164"/>
      <c r="HS289" s="164"/>
      <c r="HT289" s="164"/>
      <c r="HU289" s="164"/>
      <c r="HV289" s="164"/>
      <c r="HW289" s="164"/>
      <c r="HX289" s="164"/>
      <c r="HY289" s="164"/>
      <c r="HZ289" s="164"/>
      <c r="IA289" s="164"/>
      <c r="IB289" s="164"/>
      <c r="IC289" s="164"/>
      <c r="ID289" s="164"/>
      <c r="IE289" s="164"/>
      <c r="IF289" s="164"/>
      <c r="IG289" s="164"/>
      <c r="IH289" s="164"/>
      <c r="II289" s="164"/>
      <c r="IJ289" s="164"/>
      <c r="IK289" s="164"/>
      <c r="IL289" s="164"/>
      <c r="IM289" s="164"/>
      <c r="IN289" s="164"/>
      <c r="IO289" s="164"/>
      <c r="IP289" s="164"/>
      <c r="IQ289" s="164"/>
      <c r="IR289" s="164"/>
      <c r="IS289" s="164"/>
      <c r="IT289" s="164"/>
      <c r="IU289" s="164"/>
      <c r="IV289" s="164"/>
    </row>
    <row r="290" spans="1:256" s="166" customFormat="1" ht="25.5" customHeight="1" x14ac:dyDescent="0.25">
      <c r="A290" s="71" t="s">
        <v>969</v>
      </c>
      <c r="B290" s="132" t="s">
        <v>968</v>
      </c>
      <c r="C290" s="109">
        <v>0</v>
      </c>
      <c r="D290" s="109"/>
      <c r="E290" s="74">
        <f>C290+D290</f>
        <v>0</v>
      </c>
      <c r="F290" s="163"/>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c r="AE290" s="164"/>
      <c r="AF290" s="164"/>
      <c r="AG290" s="164"/>
      <c r="AH290" s="164"/>
      <c r="AI290" s="164"/>
      <c r="AJ290" s="164"/>
      <c r="AK290" s="164"/>
      <c r="AL290" s="164"/>
      <c r="AM290" s="164"/>
      <c r="AN290" s="164"/>
      <c r="AO290" s="164"/>
      <c r="AP290" s="164"/>
      <c r="AQ290" s="164"/>
      <c r="AR290" s="164"/>
      <c r="AS290" s="164"/>
      <c r="AT290" s="164"/>
      <c r="AU290" s="165"/>
      <c r="AV290" s="163"/>
      <c r="AW290" s="164"/>
      <c r="AX290" s="164"/>
      <c r="AY290" s="164"/>
      <c r="AZ290" s="164"/>
      <c r="BA290" s="164"/>
      <c r="BB290" s="164"/>
      <c r="BC290" s="164"/>
      <c r="BD290" s="164"/>
      <c r="BE290" s="164"/>
      <c r="BF290" s="164"/>
      <c r="BG290" s="164"/>
      <c r="BH290" s="164"/>
      <c r="BI290" s="164"/>
      <c r="BJ290" s="164"/>
      <c r="BK290" s="164"/>
      <c r="BL290" s="164"/>
      <c r="BM290" s="164"/>
      <c r="BN290" s="164"/>
      <c r="BO290" s="164"/>
      <c r="BP290" s="164"/>
      <c r="BQ290" s="164"/>
      <c r="BR290" s="164"/>
      <c r="BS290" s="164"/>
      <c r="BT290" s="164"/>
      <c r="BU290" s="164"/>
      <c r="BV290" s="164"/>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c r="DH290" s="164"/>
      <c r="DI290" s="164"/>
      <c r="DJ290" s="164"/>
      <c r="DK290" s="164"/>
      <c r="DL290" s="164"/>
      <c r="DM290" s="164"/>
      <c r="DN290" s="164"/>
      <c r="DO290" s="164"/>
      <c r="DP290" s="164"/>
      <c r="DQ290" s="164"/>
      <c r="DR290" s="164"/>
      <c r="DS290" s="164"/>
      <c r="DT290" s="164"/>
      <c r="DU290" s="164"/>
      <c r="DV290" s="164"/>
      <c r="DW290" s="164"/>
      <c r="DX290" s="164"/>
      <c r="DY290" s="164"/>
      <c r="DZ290" s="164"/>
      <c r="EA290" s="164"/>
      <c r="EB290" s="164"/>
      <c r="EC290" s="164"/>
      <c r="ED290" s="164"/>
      <c r="EE290" s="164"/>
      <c r="EF290" s="164"/>
      <c r="EG290" s="164"/>
      <c r="EH290" s="164"/>
      <c r="EI290" s="164"/>
      <c r="EJ290" s="164"/>
      <c r="EK290" s="164"/>
      <c r="EL290" s="164"/>
      <c r="EM290" s="164"/>
      <c r="EN290" s="164"/>
      <c r="EO290" s="164"/>
      <c r="EP290" s="164"/>
      <c r="EQ290" s="164"/>
      <c r="ER290" s="164"/>
      <c r="ES290" s="164"/>
      <c r="ET290" s="164"/>
      <c r="EU290" s="164"/>
      <c r="EV290" s="164"/>
      <c r="EW290" s="164"/>
      <c r="EX290" s="164"/>
      <c r="EY290" s="164"/>
      <c r="EZ290" s="164"/>
      <c r="FA290" s="164"/>
      <c r="FB290" s="164"/>
      <c r="FC290" s="164"/>
      <c r="FD290" s="164"/>
      <c r="FE290" s="164"/>
      <c r="FF290" s="164"/>
      <c r="FG290" s="164"/>
      <c r="FH290" s="164"/>
      <c r="FI290" s="164"/>
      <c r="FJ290" s="164"/>
      <c r="FK290" s="164"/>
      <c r="FL290" s="164"/>
      <c r="FM290" s="164"/>
      <c r="FN290" s="164"/>
      <c r="FO290" s="164"/>
      <c r="FP290" s="164"/>
      <c r="FQ290" s="164"/>
      <c r="FR290" s="164"/>
      <c r="FS290" s="164"/>
      <c r="FT290" s="164"/>
      <c r="FU290" s="164"/>
      <c r="FV290" s="164"/>
      <c r="FW290" s="164"/>
      <c r="FX290" s="164"/>
      <c r="FY290" s="164"/>
      <c r="FZ290" s="164"/>
      <c r="GA290" s="164"/>
      <c r="GB290" s="164"/>
      <c r="GC290" s="164"/>
      <c r="GD290" s="164"/>
      <c r="GE290" s="164"/>
      <c r="GF290" s="164"/>
      <c r="GG290" s="164"/>
      <c r="GH290" s="164"/>
      <c r="GI290" s="164"/>
      <c r="GJ290" s="164"/>
      <c r="GK290" s="164"/>
      <c r="GL290" s="164"/>
      <c r="GM290" s="164"/>
      <c r="GN290" s="164"/>
      <c r="GO290" s="164"/>
      <c r="GP290" s="164"/>
      <c r="GQ290" s="164"/>
      <c r="GR290" s="164"/>
      <c r="GS290" s="164"/>
      <c r="GT290" s="164"/>
      <c r="GU290" s="164"/>
      <c r="GV290" s="164"/>
      <c r="GW290" s="164"/>
      <c r="GX290" s="164"/>
      <c r="GY290" s="164"/>
      <c r="GZ290" s="164"/>
      <c r="HA290" s="164"/>
      <c r="HB290" s="164"/>
      <c r="HC290" s="164"/>
      <c r="HD290" s="164"/>
      <c r="HE290" s="164"/>
      <c r="HF290" s="164"/>
      <c r="HG290" s="164"/>
      <c r="HH290" s="164"/>
      <c r="HI290" s="164"/>
      <c r="HJ290" s="164"/>
      <c r="HK290" s="164"/>
      <c r="HL290" s="164"/>
      <c r="HM290" s="164"/>
      <c r="HN290" s="164"/>
      <c r="HO290" s="164"/>
      <c r="HP290" s="164"/>
      <c r="HQ290" s="164"/>
      <c r="HR290" s="164"/>
      <c r="HS290" s="164"/>
      <c r="HT290" s="164"/>
      <c r="HU290" s="164"/>
      <c r="HV290" s="164"/>
      <c r="HW290" s="164"/>
      <c r="HX290" s="164"/>
      <c r="HY290" s="164"/>
      <c r="HZ290" s="164"/>
      <c r="IA290" s="164"/>
      <c r="IB290" s="164"/>
      <c r="IC290" s="164"/>
      <c r="ID290" s="164"/>
      <c r="IE290" s="164"/>
      <c r="IF290" s="164"/>
      <c r="IG290" s="164"/>
      <c r="IH290" s="164"/>
      <c r="II290" s="164"/>
      <c r="IJ290" s="164"/>
      <c r="IK290" s="164"/>
      <c r="IL290" s="164"/>
      <c r="IM290" s="164"/>
      <c r="IN290" s="164"/>
      <c r="IO290" s="164"/>
      <c r="IP290" s="164"/>
      <c r="IQ290" s="164"/>
      <c r="IR290" s="164"/>
      <c r="IS290" s="164"/>
      <c r="IT290" s="164"/>
      <c r="IU290" s="164"/>
      <c r="IV290" s="164"/>
    </row>
    <row r="291" spans="1:256" s="78" customFormat="1" ht="25.5" customHeight="1" x14ac:dyDescent="0.25">
      <c r="A291" s="60">
        <v>10.3</v>
      </c>
      <c r="B291" s="177" t="s">
        <v>970</v>
      </c>
      <c r="C291" s="147">
        <v>8780993.6300000008</v>
      </c>
      <c r="D291" s="147">
        <f>SUM(D292)</f>
        <v>0</v>
      </c>
      <c r="E291" s="178">
        <f>+D291+C291</f>
        <v>8780993.6300000008</v>
      </c>
      <c r="F291" s="75"/>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7"/>
      <c r="AV291" s="75"/>
      <c r="AW291" s="76"/>
      <c r="AX291" s="76"/>
      <c r="AY291" s="76"/>
      <c r="AZ291" s="76"/>
      <c r="BA291" s="76"/>
      <c r="BB291" s="76"/>
      <c r="BC291" s="76"/>
      <c r="BD291" s="76"/>
      <c r="BE291" s="76"/>
      <c r="BF291" s="76"/>
      <c r="BG291" s="76"/>
      <c r="BH291" s="76"/>
      <c r="BI291" s="76"/>
      <c r="BJ291" s="76"/>
      <c r="BK291" s="76"/>
      <c r="BL291" s="76"/>
      <c r="BM291" s="76"/>
      <c r="BN291" s="76"/>
      <c r="BO291" s="76"/>
      <c r="BP291" s="76"/>
      <c r="BQ291" s="76"/>
      <c r="BR291" s="76"/>
      <c r="BS291" s="76"/>
      <c r="BT291" s="76"/>
      <c r="BU291" s="76"/>
      <c r="BV291" s="76"/>
      <c r="BW291" s="76"/>
      <c r="BX291" s="76"/>
      <c r="BY291" s="76"/>
      <c r="BZ291" s="76"/>
      <c r="CA291" s="76"/>
      <c r="CB291" s="76"/>
      <c r="CC291" s="76"/>
      <c r="CD291" s="76"/>
      <c r="CE291" s="76"/>
      <c r="CF291" s="76"/>
      <c r="CG291" s="76"/>
      <c r="CH291" s="76"/>
      <c r="CI291" s="76"/>
      <c r="CJ291" s="76"/>
      <c r="CK291" s="76"/>
      <c r="CL291" s="76"/>
      <c r="CM291" s="76"/>
      <c r="CN291" s="76"/>
      <c r="CO291" s="76"/>
      <c r="CP291" s="76"/>
      <c r="CQ291" s="76"/>
      <c r="CR291" s="76"/>
      <c r="CS291" s="76"/>
      <c r="CT291" s="76"/>
      <c r="CU291" s="76"/>
      <c r="CV291" s="76"/>
      <c r="CW291" s="76"/>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c r="EB291" s="76"/>
      <c r="EC291" s="76"/>
      <c r="ED291" s="76"/>
      <c r="EE291" s="76"/>
      <c r="EF291" s="76"/>
      <c r="EG291" s="76"/>
      <c r="EH291" s="76"/>
      <c r="EI291" s="76"/>
      <c r="EJ291" s="76"/>
      <c r="EK291" s="76"/>
      <c r="EL291" s="76"/>
      <c r="EM291" s="76"/>
      <c r="EN291" s="76"/>
      <c r="EO291" s="76"/>
      <c r="EP291" s="76"/>
      <c r="EQ291" s="76"/>
      <c r="ER291" s="76"/>
      <c r="ES291" s="76"/>
      <c r="ET291" s="76"/>
      <c r="EU291" s="76"/>
      <c r="EV291" s="76"/>
      <c r="EW291" s="76"/>
      <c r="EX291" s="76"/>
      <c r="EY291" s="76"/>
      <c r="EZ291" s="76"/>
      <c r="FA291" s="76"/>
      <c r="FB291" s="76"/>
      <c r="FC291" s="76"/>
      <c r="FD291" s="76"/>
      <c r="FE291" s="76"/>
      <c r="FF291" s="76"/>
      <c r="FG291" s="76"/>
      <c r="FH291" s="76"/>
      <c r="FI291" s="76"/>
      <c r="FJ291" s="76"/>
      <c r="FK291" s="76"/>
      <c r="FL291" s="76"/>
      <c r="FM291" s="76"/>
      <c r="FN291" s="76"/>
      <c r="FO291" s="76"/>
      <c r="FP291" s="76"/>
      <c r="FQ291" s="76"/>
      <c r="FR291" s="76"/>
      <c r="FS291" s="76"/>
      <c r="FT291" s="76"/>
      <c r="FU291" s="76"/>
      <c r="FV291" s="76"/>
      <c r="FW291" s="76"/>
      <c r="FX291" s="76"/>
      <c r="FY291" s="76"/>
      <c r="FZ291" s="76"/>
      <c r="GA291" s="76"/>
      <c r="GB291" s="76"/>
      <c r="GC291" s="76"/>
      <c r="GD291" s="76"/>
      <c r="GE291" s="76"/>
      <c r="GF291" s="76"/>
      <c r="GG291" s="76"/>
      <c r="GH291" s="76"/>
      <c r="GI291" s="76"/>
      <c r="GJ291" s="76"/>
      <c r="GK291" s="76"/>
      <c r="GL291" s="76"/>
      <c r="GM291" s="76"/>
      <c r="GN291" s="76"/>
      <c r="GO291" s="76"/>
      <c r="GP291" s="76"/>
      <c r="GQ291" s="76"/>
      <c r="GR291" s="76"/>
      <c r="GS291" s="76"/>
      <c r="GT291" s="76"/>
      <c r="GU291" s="76"/>
      <c r="GV291" s="76"/>
      <c r="GW291" s="76"/>
      <c r="GX291" s="76"/>
      <c r="GY291" s="76"/>
      <c r="GZ291" s="76"/>
      <c r="HA291" s="76"/>
      <c r="HB291" s="76"/>
      <c r="HC291" s="76"/>
      <c r="HD291" s="76"/>
      <c r="HE291" s="76"/>
      <c r="HF291" s="76"/>
      <c r="HG291" s="76"/>
      <c r="HH291" s="76"/>
      <c r="HI291" s="76"/>
      <c r="HJ291" s="76"/>
      <c r="HK291" s="76"/>
      <c r="HL291" s="76"/>
      <c r="HM291" s="76"/>
      <c r="HN291" s="76"/>
      <c r="HO291" s="76"/>
      <c r="HP291" s="76"/>
      <c r="HQ291" s="76"/>
      <c r="HR291" s="76"/>
      <c r="HS291" s="76"/>
      <c r="HT291" s="76"/>
      <c r="HU291" s="76"/>
      <c r="HV291" s="76"/>
      <c r="HW291" s="76"/>
      <c r="HX291" s="76"/>
      <c r="HY291" s="76"/>
      <c r="HZ291" s="76"/>
      <c r="IA291" s="76"/>
      <c r="IB291" s="76"/>
      <c r="IC291" s="76"/>
      <c r="ID291" s="76"/>
      <c r="IE291" s="76"/>
      <c r="IF291" s="76"/>
      <c r="IG291" s="76"/>
      <c r="IH291" s="76"/>
      <c r="II291" s="76"/>
      <c r="IJ291" s="76"/>
      <c r="IK291" s="76"/>
      <c r="IL291" s="76"/>
      <c r="IM291" s="76"/>
      <c r="IN291" s="76"/>
      <c r="IO291" s="76"/>
      <c r="IP291" s="76"/>
      <c r="IQ291" s="76"/>
      <c r="IR291" s="76"/>
      <c r="IS291" s="76"/>
      <c r="IT291" s="76"/>
      <c r="IU291" s="76"/>
      <c r="IV291" s="76"/>
    </row>
    <row r="292" spans="1:256" s="78" customFormat="1" ht="25.5" customHeight="1" x14ac:dyDescent="0.25">
      <c r="A292" s="71" t="s">
        <v>971</v>
      </c>
      <c r="B292" s="179" t="s">
        <v>972</v>
      </c>
      <c r="C292" s="109">
        <v>8780993.6300000008</v>
      </c>
      <c r="D292" s="109"/>
      <c r="E292" s="74">
        <f>C292+D292</f>
        <v>8780993.6300000008</v>
      </c>
      <c r="F292" s="75"/>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7"/>
      <c r="AV292" s="75"/>
      <c r="AW292" s="76"/>
      <c r="AX292" s="76"/>
      <c r="AY292" s="76"/>
      <c r="AZ292" s="76"/>
      <c r="BA292" s="76"/>
      <c r="BB292" s="76"/>
      <c r="BC292" s="76"/>
      <c r="BD292" s="76"/>
      <c r="BE292" s="76"/>
      <c r="BF292" s="76"/>
      <c r="BG292" s="76"/>
      <c r="BH292" s="76"/>
      <c r="BI292" s="76"/>
      <c r="BJ292" s="76"/>
      <c r="BK292" s="76"/>
      <c r="BL292" s="76"/>
      <c r="BM292" s="76"/>
      <c r="BN292" s="76"/>
      <c r="BO292" s="76"/>
      <c r="BP292" s="76"/>
      <c r="BQ292" s="76"/>
      <c r="BR292" s="76"/>
      <c r="BS292" s="76"/>
      <c r="BT292" s="76"/>
      <c r="BU292" s="76"/>
      <c r="BV292" s="76"/>
      <c r="BW292" s="76"/>
      <c r="BX292" s="76"/>
      <c r="BY292" s="76"/>
      <c r="BZ292" s="76"/>
      <c r="CA292" s="76"/>
      <c r="CB292" s="76"/>
      <c r="CC292" s="76"/>
      <c r="CD292" s="76"/>
      <c r="CE292" s="76"/>
      <c r="CF292" s="76"/>
      <c r="CG292" s="76"/>
      <c r="CH292" s="76"/>
      <c r="CI292" s="76"/>
      <c r="CJ292" s="76"/>
      <c r="CK292" s="76"/>
      <c r="CL292" s="76"/>
      <c r="CM292" s="76"/>
      <c r="CN292" s="76"/>
      <c r="CO292" s="76"/>
      <c r="CP292" s="76"/>
      <c r="CQ292" s="76"/>
      <c r="CR292" s="76"/>
      <c r="CS292" s="76"/>
      <c r="CT292" s="76"/>
      <c r="CU292" s="76"/>
      <c r="CV292" s="76"/>
      <c r="CW292" s="76"/>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c r="EB292" s="76"/>
      <c r="EC292" s="76"/>
      <c r="ED292" s="76"/>
      <c r="EE292" s="76"/>
      <c r="EF292" s="76"/>
      <c r="EG292" s="76"/>
      <c r="EH292" s="76"/>
      <c r="EI292" s="76"/>
      <c r="EJ292" s="76"/>
      <c r="EK292" s="76"/>
      <c r="EL292" s="76"/>
      <c r="EM292" s="76"/>
      <c r="EN292" s="76"/>
      <c r="EO292" s="76"/>
      <c r="EP292" s="76"/>
      <c r="EQ292" s="76"/>
      <c r="ER292" s="76"/>
      <c r="ES292" s="76"/>
      <c r="ET292" s="76"/>
      <c r="EU292" s="76"/>
      <c r="EV292" s="76"/>
      <c r="EW292" s="76"/>
      <c r="EX292" s="76"/>
      <c r="EY292" s="76"/>
      <c r="EZ292" s="76"/>
      <c r="FA292" s="76"/>
      <c r="FB292" s="76"/>
      <c r="FC292" s="76"/>
      <c r="FD292" s="76"/>
      <c r="FE292" s="76"/>
      <c r="FF292" s="76"/>
      <c r="FG292" s="76"/>
      <c r="FH292" s="76"/>
      <c r="FI292" s="76"/>
      <c r="FJ292" s="76"/>
      <c r="FK292" s="76"/>
      <c r="FL292" s="76"/>
      <c r="FM292" s="76"/>
      <c r="FN292" s="76"/>
      <c r="FO292" s="76"/>
      <c r="FP292" s="76"/>
      <c r="FQ292" s="76"/>
      <c r="FR292" s="76"/>
      <c r="FS292" s="76"/>
      <c r="FT292" s="76"/>
      <c r="FU292" s="76"/>
      <c r="FV292" s="76"/>
      <c r="FW292" s="76"/>
      <c r="FX292" s="76"/>
      <c r="FY292" s="76"/>
      <c r="FZ292" s="76"/>
      <c r="GA292" s="76"/>
      <c r="GB292" s="76"/>
      <c r="GC292" s="76"/>
      <c r="GD292" s="76"/>
      <c r="GE292" s="76"/>
      <c r="GF292" s="76"/>
      <c r="GG292" s="76"/>
      <c r="GH292" s="76"/>
      <c r="GI292" s="76"/>
      <c r="GJ292" s="76"/>
      <c r="GK292" s="76"/>
      <c r="GL292" s="76"/>
      <c r="GM292" s="76"/>
      <c r="GN292" s="76"/>
      <c r="GO292" s="76"/>
      <c r="GP292" s="76"/>
      <c r="GQ292" s="76"/>
      <c r="GR292" s="76"/>
      <c r="GS292" s="76"/>
      <c r="GT292" s="76"/>
      <c r="GU292" s="76"/>
      <c r="GV292" s="76"/>
      <c r="GW292" s="76"/>
      <c r="GX292" s="76"/>
      <c r="GY292" s="76"/>
      <c r="GZ292" s="76"/>
      <c r="HA292" s="76"/>
      <c r="HB292" s="76"/>
      <c r="HC292" s="76"/>
      <c r="HD292" s="76"/>
      <c r="HE292" s="76"/>
      <c r="HF292" s="76"/>
      <c r="HG292" s="76"/>
      <c r="HH292" s="76"/>
      <c r="HI292" s="76"/>
      <c r="HJ292" s="76"/>
      <c r="HK292" s="76"/>
      <c r="HL292" s="76"/>
      <c r="HM292" s="76"/>
      <c r="HN292" s="76"/>
      <c r="HO292" s="76"/>
      <c r="HP292" s="76"/>
      <c r="HQ292" s="76"/>
      <c r="HR292" s="76"/>
      <c r="HS292" s="76"/>
      <c r="HT292" s="76"/>
      <c r="HU292" s="76"/>
      <c r="HV292" s="76"/>
      <c r="HW292" s="76"/>
      <c r="HX292" s="76"/>
      <c r="HY292" s="76"/>
      <c r="HZ292" s="76"/>
      <c r="IA292" s="76"/>
      <c r="IB292" s="76"/>
      <c r="IC292" s="76"/>
      <c r="ID292" s="76"/>
      <c r="IE292" s="76"/>
      <c r="IF292" s="76"/>
      <c r="IG292" s="76"/>
      <c r="IH292" s="76"/>
      <c r="II292" s="76"/>
      <c r="IJ292" s="76"/>
      <c r="IK292" s="76"/>
      <c r="IL292" s="76"/>
      <c r="IM292" s="76"/>
      <c r="IN292" s="76"/>
      <c r="IO292" s="76"/>
      <c r="IP292" s="76"/>
      <c r="IQ292" s="76"/>
      <c r="IR292" s="76"/>
      <c r="IS292" s="76"/>
      <c r="IT292" s="76"/>
      <c r="IU292" s="76"/>
      <c r="IV292" s="76"/>
    </row>
    <row r="293" spans="1:256" s="78" customFormat="1" ht="25.5" customHeight="1" x14ac:dyDescent="0.25">
      <c r="A293" s="103">
        <v>11</v>
      </c>
      <c r="B293" s="140" t="s">
        <v>973</v>
      </c>
      <c r="C293" s="180">
        <v>0</v>
      </c>
      <c r="D293" s="180">
        <f>SUM(D294)</f>
        <v>0</v>
      </c>
      <c r="E293" s="106">
        <f>SUM(E294)</f>
        <v>0</v>
      </c>
      <c r="F293" s="75"/>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7"/>
      <c r="AV293" s="75"/>
      <c r="AW293" s="76"/>
      <c r="AX293" s="76"/>
      <c r="AY293" s="76"/>
      <c r="AZ293" s="76"/>
      <c r="BA293" s="76"/>
      <c r="BB293" s="76"/>
      <c r="BC293" s="76"/>
      <c r="BD293" s="76"/>
      <c r="BE293" s="76"/>
      <c r="BF293" s="76"/>
      <c r="BG293" s="76"/>
      <c r="BH293" s="76"/>
      <c r="BI293" s="76"/>
      <c r="BJ293" s="76"/>
      <c r="BK293" s="76"/>
      <c r="BL293" s="76"/>
      <c r="BM293" s="76"/>
      <c r="BN293" s="76"/>
      <c r="BO293" s="76"/>
      <c r="BP293" s="76"/>
      <c r="BQ293" s="76"/>
      <c r="BR293" s="76"/>
      <c r="BS293" s="76"/>
      <c r="BT293" s="76"/>
      <c r="BU293" s="76"/>
      <c r="BV293" s="76"/>
      <c r="BW293" s="76"/>
      <c r="BX293" s="76"/>
      <c r="BY293" s="76"/>
      <c r="BZ293" s="76"/>
      <c r="CA293" s="76"/>
      <c r="CB293" s="76"/>
      <c r="CC293" s="76"/>
      <c r="CD293" s="76"/>
      <c r="CE293" s="76"/>
      <c r="CF293" s="76"/>
      <c r="CG293" s="76"/>
      <c r="CH293" s="76"/>
      <c r="CI293" s="76"/>
      <c r="CJ293" s="76"/>
      <c r="CK293" s="76"/>
      <c r="CL293" s="76"/>
      <c r="CM293" s="76"/>
      <c r="CN293" s="76"/>
      <c r="CO293" s="76"/>
      <c r="CP293" s="76"/>
      <c r="CQ293" s="76"/>
      <c r="CR293" s="76"/>
      <c r="CS293" s="76"/>
      <c r="CT293" s="76"/>
      <c r="CU293" s="76"/>
      <c r="CV293" s="76"/>
      <c r="CW293" s="76"/>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c r="EB293" s="76"/>
      <c r="EC293" s="76"/>
      <c r="ED293" s="76"/>
      <c r="EE293" s="76"/>
      <c r="EF293" s="76"/>
      <c r="EG293" s="76"/>
      <c r="EH293" s="76"/>
      <c r="EI293" s="76"/>
      <c r="EJ293" s="76"/>
      <c r="EK293" s="76"/>
      <c r="EL293" s="76"/>
      <c r="EM293" s="76"/>
      <c r="EN293" s="76"/>
      <c r="EO293" s="76"/>
      <c r="EP293" s="76"/>
      <c r="EQ293" s="76"/>
      <c r="ER293" s="76"/>
      <c r="ES293" s="76"/>
      <c r="ET293" s="76"/>
      <c r="EU293" s="76"/>
      <c r="EV293" s="76"/>
      <c r="EW293" s="76"/>
      <c r="EX293" s="76"/>
      <c r="EY293" s="76"/>
      <c r="EZ293" s="76"/>
      <c r="FA293" s="76"/>
      <c r="FB293" s="76"/>
      <c r="FC293" s="76"/>
      <c r="FD293" s="76"/>
      <c r="FE293" s="76"/>
      <c r="FF293" s="76"/>
      <c r="FG293" s="76"/>
      <c r="FH293" s="76"/>
      <c r="FI293" s="76"/>
      <c r="FJ293" s="76"/>
      <c r="FK293" s="76"/>
      <c r="FL293" s="76"/>
      <c r="FM293" s="76"/>
      <c r="FN293" s="76"/>
      <c r="FO293" s="76"/>
      <c r="FP293" s="76"/>
      <c r="FQ293" s="76"/>
      <c r="FR293" s="76"/>
      <c r="FS293" s="76"/>
      <c r="FT293" s="76"/>
      <c r="FU293" s="76"/>
      <c r="FV293" s="76"/>
      <c r="FW293" s="76"/>
      <c r="FX293" s="76"/>
      <c r="FY293" s="76"/>
      <c r="FZ293" s="76"/>
      <c r="GA293" s="76"/>
      <c r="GB293" s="76"/>
      <c r="GC293" s="76"/>
      <c r="GD293" s="76"/>
      <c r="GE293" s="76"/>
      <c r="GF293" s="76"/>
      <c r="GG293" s="76"/>
      <c r="GH293" s="76"/>
      <c r="GI293" s="76"/>
      <c r="GJ293" s="76"/>
      <c r="GK293" s="76"/>
      <c r="GL293" s="76"/>
      <c r="GM293" s="76"/>
      <c r="GN293" s="76"/>
      <c r="GO293" s="76"/>
      <c r="GP293" s="76"/>
      <c r="GQ293" s="76"/>
      <c r="GR293" s="76"/>
      <c r="GS293" s="76"/>
      <c r="GT293" s="76"/>
      <c r="GU293" s="76"/>
      <c r="GV293" s="76"/>
      <c r="GW293" s="76"/>
      <c r="GX293" s="76"/>
      <c r="GY293" s="76"/>
      <c r="GZ293" s="76"/>
      <c r="HA293" s="76"/>
      <c r="HB293" s="76"/>
      <c r="HC293" s="76"/>
      <c r="HD293" s="76"/>
      <c r="HE293" s="76"/>
      <c r="HF293" s="76"/>
      <c r="HG293" s="76"/>
      <c r="HH293" s="76"/>
      <c r="HI293" s="76"/>
      <c r="HJ293" s="76"/>
      <c r="HK293" s="76"/>
      <c r="HL293" s="76"/>
      <c r="HM293" s="76"/>
      <c r="HN293" s="76"/>
      <c r="HO293" s="76"/>
      <c r="HP293" s="76"/>
      <c r="HQ293" s="76"/>
      <c r="HR293" s="76"/>
      <c r="HS293" s="76"/>
      <c r="HT293" s="76"/>
      <c r="HU293" s="76"/>
      <c r="HV293" s="76"/>
      <c r="HW293" s="76"/>
      <c r="HX293" s="76"/>
      <c r="HY293" s="76"/>
      <c r="HZ293" s="76"/>
      <c r="IA293" s="76"/>
      <c r="IB293" s="76"/>
      <c r="IC293" s="76"/>
      <c r="ID293" s="76"/>
      <c r="IE293" s="76"/>
      <c r="IF293" s="76"/>
      <c r="IG293" s="76"/>
      <c r="IH293" s="76"/>
      <c r="II293" s="76"/>
      <c r="IJ293" s="76"/>
      <c r="IK293" s="76"/>
      <c r="IL293" s="76"/>
      <c r="IM293" s="76"/>
      <c r="IN293" s="76"/>
      <c r="IO293" s="76"/>
      <c r="IP293" s="76"/>
      <c r="IQ293" s="76"/>
      <c r="IR293" s="76"/>
      <c r="IS293" s="76"/>
      <c r="IT293" s="76"/>
      <c r="IU293" s="76"/>
      <c r="IV293" s="76"/>
    </row>
    <row r="294" spans="1:256" s="78" customFormat="1" ht="25.5" customHeight="1" x14ac:dyDescent="0.25">
      <c r="A294" s="60">
        <v>11.1</v>
      </c>
      <c r="B294" s="176" t="s">
        <v>974</v>
      </c>
      <c r="C294" s="181">
        <v>0</v>
      </c>
      <c r="D294" s="181">
        <f>D295</f>
        <v>0</v>
      </c>
      <c r="E294" s="123">
        <f>E295</f>
        <v>0</v>
      </c>
      <c r="F294" s="75"/>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7"/>
      <c r="AV294" s="75"/>
      <c r="AW294" s="76"/>
      <c r="AX294" s="76"/>
      <c r="AY294" s="76"/>
      <c r="AZ294" s="76"/>
      <c r="BA294" s="76"/>
      <c r="BB294" s="76"/>
      <c r="BC294" s="76"/>
      <c r="BD294" s="76"/>
      <c r="BE294" s="76"/>
      <c r="BF294" s="76"/>
      <c r="BG294" s="76"/>
      <c r="BH294" s="76"/>
      <c r="BI294" s="76"/>
      <c r="BJ294" s="76"/>
      <c r="BK294" s="76"/>
      <c r="BL294" s="76"/>
      <c r="BM294" s="76"/>
      <c r="BN294" s="76"/>
      <c r="BO294" s="76"/>
      <c r="BP294" s="76"/>
      <c r="BQ294" s="76"/>
      <c r="BR294" s="76"/>
      <c r="BS294" s="76"/>
      <c r="BT294" s="76"/>
      <c r="BU294" s="76"/>
      <c r="BV294" s="76"/>
      <c r="BW294" s="76"/>
      <c r="BX294" s="76"/>
      <c r="BY294" s="76"/>
      <c r="BZ294" s="76"/>
      <c r="CA294" s="76"/>
      <c r="CB294" s="76"/>
      <c r="CC294" s="76"/>
      <c r="CD294" s="76"/>
      <c r="CE294" s="76"/>
      <c r="CF294" s="76"/>
      <c r="CG294" s="76"/>
      <c r="CH294" s="76"/>
      <c r="CI294" s="76"/>
      <c r="CJ294" s="76"/>
      <c r="CK294" s="76"/>
      <c r="CL294" s="76"/>
      <c r="CM294" s="76"/>
      <c r="CN294" s="76"/>
      <c r="CO294" s="76"/>
      <c r="CP294" s="76"/>
      <c r="CQ294" s="76"/>
      <c r="CR294" s="76"/>
      <c r="CS294" s="76"/>
      <c r="CT294" s="76"/>
      <c r="CU294" s="76"/>
      <c r="CV294" s="76"/>
      <c r="CW294" s="76"/>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c r="EB294" s="76"/>
      <c r="EC294" s="76"/>
      <c r="ED294" s="76"/>
      <c r="EE294" s="76"/>
      <c r="EF294" s="76"/>
      <c r="EG294" s="76"/>
      <c r="EH294" s="76"/>
      <c r="EI294" s="76"/>
      <c r="EJ294" s="76"/>
      <c r="EK294" s="76"/>
      <c r="EL294" s="76"/>
      <c r="EM294" s="76"/>
      <c r="EN294" s="76"/>
      <c r="EO294" s="76"/>
      <c r="EP294" s="76"/>
      <c r="EQ294" s="76"/>
      <c r="ER294" s="76"/>
      <c r="ES294" s="76"/>
      <c r="ET294" s="76"/>
      <c r="EU294" s="76"/>
      <c r="EV294" s="76"/>
      <c r="EW294" s="76"/>
      <c r="EX294" s="76"/>
      <c r="EY294" s="76"/>
      <c r="EZ294" s="76"/>
      <c r="FA294" s="76"/>
      <c r="FB294" s="76"/>
      <c r="FC294" s="76"/>
      <c r="FD294" s="76"/>
      <c r="FE294" s="76"/>
      <c r="FF294" s="76"/>
      <c r="FG294" s="76"/>
      <c r="FH294" s="76"/>
      <c r="FI294" s="76"/>
      <c r="FJ294" s="76"/>
      <c r="FK294" s="76"/>
      <c r="FL294" s="76"/>
      <c r="FM294" s="76"/>
      <c r="FN294" s="76"/>
      <c r="FO294" s="76"/>
      <c r="FP294" s="76"/>
      <c r="FQ294" s="76"/>
      <c r="FR294" s="76"/>
      <c r="FS294" s="76"/>
      <c r="FT294" s="76"/>
      <c r="FU294" s="76"/>
      <c r="FV294" s="76"/>
      <c r="FW294" s="76"/>
      <c r="FX294" s="76"/>
      <c r="FY294" s="76"/>
      <c r="FZ294" s="76"/>
      <c r="GA294" s="76"/>
      <c r="GB294" s="76"/>
      <c r="GC294" s="76"/>
      <c r="GD294" s="76"/>
      <c r="GE294" s="76"/>
      <c r="GF294" s="76"/>
      <c r="GG294" s="76"/>
      <c r="GH294" s="76"/>
      <c r="GI294" s="76"/>
      <c r="GJ294" s="76"/>
      <c r="GK294" s="76"/>
      <c r="GL294" s="76"/>
      <c r="GM294" s="76"/>
      <c r="GN294" s="76"/>
      <c r="GO294" s="76"/>
      <c r="GP294" s="76"/>
      <c r="GQ294" s="76"/>
      <c r="GR294" s="76"/>
      <c r="GS294" s="76"/>
      <c r="GT294" s="76"/>
      <c r="GU294" s="76"/>
      <c r="GV294" s="76"/>
      <c r="GW294" s="76"/>
      <c r="GX294" s="76"/>
      <c r="GY294" s="76"/>
      <c r="GZ294" s="76"/>
      <c r="HA294" s="76"/>
      <c r="HB294" s="76"/>
      <c r="HC294" s="76"/>
      <c r="HD294" s="76"/>
      <c r="HE294" s="76"/>
      <c r="HF294" s="76"/>
      <c r="HG294" s="76"/>
      <c r="HH294" s="76"/>
      <c r="HI294" s="76"/>
      <c r="HJ294" s="76"/>
      <c r="HK294" s="76"/>
      <c r="HL294" s="76"/>
      <c r="HM294" s="76"/>
      <c r="HN294" s="76"/>
      <c r="HO294" s="76"/>
      <c r="HP294" s="76"/>
      <c r="HQ294" s="76"/>
      <c r="HR294" s="76"/>
      <c r="HS294" s="76"/>
      <c r="HT294" s="76"/>
      <c r="HU294" s="76"/>
      <c r="HV294" s="76"/>
      <c r="HW294" s="76"/>
      <c r="HX294" s="76"/>
      <c r="HY294" s="76"/>
      <c r="HZ294" s="76"/>
      <c r="IA294" s="76"/>
      <c r="IB294" s="76"/>
      <c r="IC294" s="76"/>
      <c r="ID294" s="76"/>
      <c r="IE294" s="76"/>
      <c r="IF294" s="76"/>
      <c r="IG294" s="76"/>
      <c r="IH294" s="76"/>
      <c r="II294" s="76"/>
      <c r="IJ294" s="76"/>
      <c r="IK294" s="76"/>
      <c r="IL294" s="76"/>
      <c r="IM294" s="76"/>
      <c r="IN294" s="76"/>
      <c r="IO294" s="76"/>
      <c r="IP294" s="76"/>
      <c r="IQ294" s="76"/>
      <c r="IR294" s="76"/>
      <c r="IS294" s="76"/>
      <c r="IT294" s="76"/>
      <c r="IU294" s="76"/>
      <c r="IV294" s="76"/>
    </row>
    <row r="295" spans="1:256" s="166" customFormat="1" ht="25.5" customHeight="1" x14ac:dyDescent="0.25">
      <c r="A295" s="60" t="s">
        <v>975</v>
      </c>
      <c r="B295" s="84" t="s">
        <v>976</v>
      </c>
      <c r="C295" s="182">
        <v>0</v>
      </c>
      <c r="D295" s="182">
        <f>SUM(D296:D298)</f>
        <v>0</v>
      </c>
      <c r="E295" s="169">
        <f>SUM(E296:E298)</f>
        <v>0</v>
      </c>
      <c r="F295" s="163"/>
      <c r="G295" s="164"/>
      <c r="H295" s="164"/>
      <c r="I295" s="164"/>
      <c r="J295" s="164"/>
      <c r="K295" s="164"/>
      <c r="L295" s="164"/>
      <c r="M295" s="164"/>
      <c r="N295" s="164"/>
      <c r="O295" s="164"/>
      <c r="P295" s="164"/>
      <c r="Q295" s="164"/>
      <c r="R295" s="164"/>
      <c r="S295" s="164"/>
      <c r="T295" s="164"/>
      <c r="U295" s="164"/>
      <c r="V295" s="164"/>
      <c r="W295" s="164"/>
      <c r="X295" s="164"/>
      <c r="Y295" s="164"/>
      <c r="Z295" s="164"/>
      <c r="AA295" s="164"/>
      <c r="AB295" s="164"/>
      <c r="AC295" s="164"/>
      <c r="AD295" s="164"/>
      <c r="AE295" s="164"/>
      <c r="AF295" s="164"/>
      <c r="AG295" s="164"/>
      <c r="AH295" s="164"/>
      <c r="AI295" s="164"/>
      <c r="AJ295" s="164"/>
      <c r="AK295" s="164"/>
      <c r="AL295" s="164"/>
      <c r="AM295" s="164"/>
      <c r="AN295" s="164"/>
      <c r="AO295" s="164"/>
      <c r="AP295" s="164"/>
      <c r="AQ295" s="164"/>
      <c r="AR295" s="164"/>
      <c r="AS295" s="164"/>
      <c r="AT295" s="164"/>
      <c r="AU295" s="165"/>
      <c r="AV295" s="163"/>
      <c r="AW295" s="164"/>
      <c r="AX295" s="164"/>
      <c r="AY295" s="164"/>
      <c r="AZ295" s="164"/>
      <c r="BA295" s="164"/>
      <c r="BB295" s="164"/>
      <c r="BC295" s="164"/>
      <c r="BD295" s="164"/>
      <c r="BE295" s="164"/>
      <c r="BF295" s="164"/>
      <c r="BG295" s="164"/>
      <c r="BH295" s="164"/>
      <c r="BI295" s="164"/>
      <c r="BJ295" s="164"/>
      <c r="BK295" s="164"/>
      <c r="BL295" s="164"/>
      <c r="BM295" s="164"/>
      <c r="BN295" s="164"/>
      <c r="BO295" s="164"/>
      <c r="BP295" s="164"/>
      <c r="BQ295" s="164"/>
      <c r="BR295" s="164"/>
      <c r="BS295" s="164"/>
      <c r="BT295" s="164"/>
      <c r="BU295" s="164"/>
      <c r="BV295" s="164"/>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c r="DH295" s="164"/>
      <c r="DI295" s="164"/>
      <c r="DJ295" s="164"/>
      <c r="DK295" s="164"/>
      <c r="DL295" s="164"/>
      <c r="DM295" s="164"/>
      <c r="DN295" s="164"/>
      <c r="DO295" s="164"/>
      <c r="DP295" s="164"/>
      <c r="DQ295" s="164"/>
      <c r="DR295" s="164"/>
      <c r="DS295" s="164"/>
      <c r="DT295" s="164"/>
      <c r="DU295" s="164"/>
      <c r="DV295" s="164"/>
      <c r="DW295" s="164"/>
      <c r="DX295" s="164"/>
      <c r="DY295" s="164"/>
      <c r="DZ295" s="164"/>
      <c r="EA295" s="164"/>
      <c r="EB295" s="164"/>
      <c r="EC295" s="164"/>
      <c r="ED295" s="164"/>
      <c r="EE295" s="164"/>
      <c r="EF295" s="164"/>
      <c r="EG295" s="164"/>
      <c r="EH295" s="164"/>
      <c r="EI295" s="164"/>
      <c r="EJ295" s="164"/>
      <c r="EK295" s="164"/>
      <c r="EL295" s="164"/>
      <c r="EM295" s="164"/>
      <c r="EN295" s="164"/>
      <c r="EO295" s="164"/>
      <c r="EP295" s="164"/>
      <c r="EQ295" s="164"/>
      <c r="ER295" s="164"/>
      <c r="ES295" s="164"/>
      <c r="ET295" s="164"/>
      <c r="EU295" s="164"/>
      <c r="EV295" s="164"/>
      <c r="EW295" s="164"/>
      <c r="EX295" s="164"/>
      <c r="EY295" s="164"/>
      <c r="EZ295" s="164"/>
      <c r="FA295" s="164"/>
      <c r="FB295" s="164"/>
      <c r="FC295" s="164"/>
      <c r="FD295" s="164"/>
      <c r="FE295" s="164"/>
      <c r="FF295" s="164"/>
      <c r="FG295" s="164"/>
      <c r="FH295" s="164"/>
      <c r="FI295" s="164"/>
      <c r="FJ295" s="164"/>
      <c r="FK295" s="164"/>
      <c r="FL295" s="164"/>
      <c r="FM295" s="164"/>
      <c r="FN295" s="164"/>
      <c r="FO295" s="164"/>
      <c r="FP295" s="164"/>
      <c r="FQ295" s="164"/>
      <c r="FR295" s="164"/>
      <c r="FS295" s="164"/>
      <c r="FT295" s="164"/>
      <c r="FU295" s="164"/>
      <c r="FV295" s="164"/>
      <c r="FW295" s="164"/>
      <c r="FX295" s="164"/>
      <c r="FY295" s="164"/>
      <c r="FZ295" s="164"/>
      <c r="GA295" s="164"/>
      <c r="GB295" s="164"/>
      <c r="GC295" s="164"/>
      <c r="GD295" s="164"/>
      <c r="GE295" s="164"/>
      <c r="GF295" s="164"/>
      <c r="GG295" s="164"/>
      <c r="GH295" s="164"/>
      <c r="GI295" s="164"/>
      <c r="GJ295" s="164"/>
      <c r="GK295" s="164"/>
      <c r="GL295" s="164"/>
      <c r="GM295" s="164"/>
      <c r="GN295" s="164"/>
      <c r="GO295" s="164"/>
      <c r="GP295" s="164"/>
      <c r="GQ295" s="164"/>
      <c r="GR295" s="164"/>
      <c r="GS295" s="164"/>
      <c r="GT295" s="164"/>
      <c r="GU295" s="164"/>
      <c r="GV295" s="164"/>
      <c r="GW295" s="164"/>
      <c r="GX295" s="164"/>
      <c r="GY295" s="164"/>
      <c r="GZ295" s="164"/>
      <c r="HA295" s="164"/>
      <c r="HB295" s="164"/>
      <c r="HC295" s="164"/>
      <c r="HD295" s="164"/>
      <c r="HE295" s="164"/>
      <c r="HF295" s="164"/>
      <c r="HG295" s="164"/>
      <c r="HH295" s="164"/>
      <c r="HI295" s="164"/>
      <c r="HJ295" s="164"/>
      <c r="HK295" s="164"/>
      <c r="HL295" s="164"/>
      <c r="HM295" s="164"/>
      <c r="HN295" s="164"/>
      <c r="HO295" s="164"/>
      <c r="HP295" s="164"/>
      <c r="HQ295" s="164"/>
      <c r="HR295" s="164"/>
      <c r="HS295" s="164"/>
      <c r="HT295" s="164"/>
      <c r="HU295" s="164"/>
      <c r="HV295" s="164"/>
      <c r="HW295" s="164"/>
      <c r="HX295" s="164"/>
      <c r="HY295" s="164"/>
      <c r="HZ295" s="164"/>
      <c r="IA295" s="164"/>
      <c r="IB295" s="164"/>
      <c r="IC295" s="164"/>
      <c r="ID295" s="164"/>
      <c r="IE295" s="164"/>
      <c r="IF295" s="164"/>
      <c r="IG295" s="164"/>
      <c r="IH295" s="164"/>
      <c r="II295" s="164"/>
      <c r="IJ295" s="164"/>
      <c r="IK295" s="164"/>
      <c r="IL295" s="164"/>
      <c r="IM295" s="164"/>
      <c r="IN295" s="164"/>
      <c r="IO295" s="164"/>
      <c r="IP295" s="164"/>
      <c r="IQ295" s="164"/>
      <c r="IR295" s="164"/>
      <c r="IS295" s="164"/>
      <c r="IT295" s="164"/>
      <c r="IU295" s="164"/>
      <c r="IV295" s="164"/>
    </row>
    <row r="296" spans="1:256" s="187" customFormat="1" ht="25.5" customHeight="1" x14ac:dyDescent="0.25">
      <c r="A296" s="71" t="s">
        <v>977</v>
      </c>
      <c r="B296" s="132" t="s">
        <v>978</v>
      </c>
      <c r="C296" s="183">
        <v>0</v>
      </c>
      <c r="D296" s="183"/>
      <c r="E296" s="74">
        <f>C296+D296</f>
        <v>0</v>
      </c>
      <c r="F296" s="184"/>
      <c r="G296" s="185"/>
      <c r="H296" s="185"/>
      <c r="I296" s="185"/>
      <c r="J296" s="185"/>
      <c r="K296" s="185"/>
      <c r="L296" s="185"/>
      <c r="M296" s="185"/>
      <c r="N296" s="185"/>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6"/>
      <c r="AV296" s="184"/>
      <c r="AW296" s="185"/>
      <c r="AX296" s="185"/>
      <c r="AY296" s="185"/>
      <c r="AZ296" s="185"/>
      <c r="BA296" s="185"/>
      <c r="BB296" s="185"/>
      <c r="BC296" s="185"/>
      <c r="BD296" s="185"/>
      <c r="BE296" s="185"/>
      <c r="BF296" s="185"/>
      <c r="BG296" s="185"/>
      <c r="BH296" s="185"/>
      <c r="BI296" s="185"/>
      <c r="BJ296" s="185"/>
      <c r="BK296" s="185"/>
      <c r="BL296" s="185"/>
      <c r="BM296" s="185"/>
      <c r="BN296" s="185"/>
      <c r="BO296" s="185"/>
      <c r="BP296" s="185"/>
      <c r="BQ296" s="185"/>
      <c r="BR296" s="185"/>
      <c r="BS296" s="185"/>
      <c r="BT296" s="185"/>
      <c r="BU296" s="185"/>
      <c r="BV296" s="185"/>
      <c r="BW296" s="185"/>
      <c r="BX296" s="185"/>
      <c r="BY296" s="185"/>
      <c r="BZ296" s="185"/>
      <c r="CA296" s="185"/>
      <c r="CB296" s="185"/>
      <c r="CC296" s="185"/>
      <c r="CD296" s="185"/>
      <c r="CE296" s="185"/>
      <c r="CF296" s="185"/>
      <c r="CG296" s="185"/>
      <c r="CH296" s="185"/>
      <c r="CI296" s="185"/>
      <c r="CJ296" s="185"/>
      <c r="CK296" s="185"/>
      <c r="CL296" s="185"/>
      <c r="CM296" s="185"/>
      <c r="CN296" s="185"/>
      <c r="CO296" s="185"/>
      <c r="CP296" s="185"/>
      <c r="CQ296" s="185"/>
      <c r="CR296" s="185"/>
      <c r="CS296" s="185"/>
      <c r="CT296" s="185"/>
      <c r="CU296" s="185"/>
      <c r="CV296" s="185"/>
      <c r="CW296" s="185"/>
      <c r="CX296" s="185"/>
      <c r="CY296" s="185"/>
      <c r="CZ296" s="185"/>
      <c r="DA296" s="185"/>
      <c r="DB296" s="185"/>
      <c r="DC296" s="185"/>
      <c r="DD296" s="185"/>
      <c r="DE296" s="185"/>
      <c r="DF296" s="185"/>
      <c r="DG296" s="185"/>
      <c r="DH296" s="185"/>
      <c r="DI296" s="185"/>
      <c r="DJ296" s="185"/>
      <c r="DK296" s="185"/>
      <c r="DL296" s="185"/>
      <c r="DM296" s="185"/>
      <c r="DN296" s="185"/>
      <c r="DO296" s="185"/>
      <c r="DP296" s="185"/>
      <c r="DQ296" s="185"/>
      <c r="DR296" s="185"/>
      <c r="DS296" s="185"/>
      <c r="DT296" s="185"/>
      <c r="DU296" s="185"/>
      <c r="DV296" s="185"/>
      <c r="DW296" s="185"/>
      <c r="DX296" s="185"/>
      <c r="DY296" s="185"/>
      <c r="DZ296" s="185"/>
      <c r="EA296" s="185"/>
      <c r="EB296" s="185"/>
      <c r="EC296" s="185"/>
      <c r="ED296" s="185"/>
      <c r="EE296" s="185"/>
      <c r="EF296" s="185"/>
      <c r="EG296" s="185"/>
      <c r="EH296" s="185"/>
      <c r="EI296" s="185"/>
      <c r="EJ296" s="185"/>
      <c r="EK296" s="185"/>
      <c r="EL296" s="185"/>
      <c r="EM296" s="185"/>
      <c r="EN296" s="185"/>
      <c r="EO296" s="185"/>
      <c r="EP296" s="185"/>
      <c r="EQ296" s="185"/>
      <c r="ER296" s="185"/>
      <c r="ES296" s="185"/>
      <c r="ET296" s="185"/>
      <c r="EU296" s="185"/>
      <c r="EV296" s="185"/>
      <c r="EW296" s="185"/>
      <c r="EX296" s="185"/>
      <c r="EY296" s="185"/>
      <c r="EZ296" s="185"/>
      <c r="FA296" s="185"/>
      <c r="FB296" s="185"/>
      <c r="FC296" s="185"/>
      <c r="FD296" s="185"/>
      <c r="FE296" s="185"/>
      <c r="FF296" s="185"/>
      <c r="FG296" s="185"/>
      <c r="FH296" s="185"/>
      <c r="FI296" s="185"/>
      <c r="FJ296" s="185"/>
      <c r="FK296" s="185"/>
      <c r="FL296" s="185"/>
      <c r="FM296" s="185"/>
      <c r="FN296" s="185"/>
      <c r="FO296" s="185"/>
      <c r="FP296" s="185"/>
      <c r="FQ296" s="185"/>
      <c r="FR296" s="185"/>
      <c r="FS296" s="185"/>
      <c r="FT296" s="185"/>
      <c r="FU296" s="185"/>
      <c r="FV296" s="185"/>
      <c r="FW296" s="185"/>
      <c r="FX296" s="185"/>
      <c r="FY296" s="185"/>
      <c r="FZ296" s="185"/>
      <c r="GA296" s="185"/>
      <c r="GB296" s="185"/>
      <c r="GC296" s="185"/>
      <c r="GD296" s="185"/>
      <c r="GE296" s="185"/>
      <c r="GF296" s="185"/>
      <c r="GG296" s="185"/>
      <c r="GH296" s="185"/>
      <c r="GI296" s="185"/>
      <c r="GJ296" s="185"/>
      <c r="GK296" s="185"/>
      <c r="GL296" s="185"/>
      <c r="GM296" s="185"/>
      <c r="GN296" s="185"/>
      <c r="GO296" s="185"/>
      <c r="GP296" s="185"/>
      <c r="GQ296" s="185"/>
      <c r="GR296" s="185"/>
      <c r="GS296" s="185"/>
      <c r="GT296" s="185"/>
      <c r="GU296" s="185"/>
      <c r="GV296" s="185"/>
      <c r="GW296" s="185"/>
      <c r="GX296" s="185"/>
      <c r="GY296" s="185"/>
      <c r="GZ296" s="185"/>
      <c r="HA296" s="185"/>
      <c r="HB296" s="185"/>
      <c r="HC296" s="185"/>
      <c r="HD296" s="185"/>
      <c r="HE296" s="185"/>
      <c r="HF296" s="185"/>
      <c r="HG296" s="185"/>
      <c r="HH296" s="185"/>
      <c r="HI296" s="185"/>
      <c r="HJ296" s="185"/>
      <c r="HK296" s="185"/>
      <c r="HL296" s="185"/>
      <c r="HM296" s="185"/>
      <c r="HN296" s="185"/>
      <c r="HO296" s="185"/>
      <c r="HP296" s="185"/>
      <c r="HQ296" s="185"/>
      <c r="HR296" s="185"/>
      <c r="HS296" s="185"/>
      <c r="HT296" s="185"/>
      <c r="HU296" s="185"/>
      <c r="HV296" s="185"/>
      <c r="HW296" s="185"/>
      <c r="HX296" s="185"/>
      <c r="HY296" s="185"/>
      <c r="HZ296" s="185"/>
      <c r="IA296" s="185"/>
      <c r="IB296" s="185"/>
      <c r="IC296" s="185"/>
      <c r="ID296" s="185"/>
      <c r="IE296" s="185"/>
      <c r="IF296" s="185"/>
      <c r="IG296" s="185"/>
      <c r="IH296" s="185"/>
      <c r="II296" s="185"/>
      <c r="IJ296" s="185"/>
      <c r="IK296" s="185"/>
      <c r="IL296" s="185"/>
      <c r="IM296" s="185"/>
      <c r="IN296" s="185"/>
      <c r="IO296" s="185"/>
      <c r="IP296" s="185"/>
      <c r="IQ296" s="185"/>
      <c r="IR296" s="185"/>
      <c r="IS296" s="185"/>
      <c r="IT296" s="185"/>
      <c r="IU296" s="185"/>
      <c r="IV296" s="185"/>
    </row>
    <row r="297" spans="1:256" ht="25.5" customHeight="1" x14ac:dyDescent="0.25">
      <c r="A297" s="71" t="s">
        <v>979</v>
      </c>
      <c r="B297" s="132" t="s">
        <v>980</v>
      </c>
      <c r="C297" s="188">
        <v>0</v>
      </c>
      <c r="D297" s="188"/>
      <c r="E297" s="74">
        <f>C297+D297</f>
        <v>0</v>
      </c>
      <c r="F297" s="125"/>
      <c r="AU297" s="127"/>
      <c r="AV297" s="125"/>
    </row>
    <row r="298" spans="1:256" ht="25.5" customHeight="1" x14ac:dyDescent="0.25">
      <c r="A298" s="71" t="s">
        <v>981</v>
      </c>
      <c r="B298" s="132" t="s">
        <v>982</v>
      </c>
      <c r="C298" s="188">
        <v>0</v>
      </c>
      <c r="D298" s="188"/>
      <c r="E298" s="74">
        <f>C298+D298</f>
        <v>0</v>
      </c>
      <c r="F298" s="125"/>
      <c r="AU298" s="127"/>
      <c r="AV298" s="125"/>
    </row>
    <row r="299" spans="1:256" ht="25.5" customHeight="1" x14ac:dyDescent="0.25">
      <c r="A299" s="189">
        <v>12</v>
      </c>
      <c r="B299" s="190" t="s">
        <v>983</v>
      </c>
      <c r="C299" s="191">
        <v>0</v>
      </c>
      <c r="D299" s="191">
        <v>0</v>
      </c>
      <c r="E299" s="192">
        <v>0</v>
      </c>
      <c r="F299" s="125"/>
      <c r="AU299" s="127"/>
      <c r="AV299" s="125"/>
    </row>
    <row r="300" spans="1:256" ht="25.5" customHeight="1" x14ac:dyDescent="0.25">
      <c r="A300" s="189">
        <v>13</v>
      </c>
      <c r="B300" s="190" t="s">
        <v>984</v>
      </c>
      <c r="C300" s="191">
        <v>0</v>
      </c>
      <c r="D300" s="191">
        <f>+D301+D302+D303</f>
        <v>0</v>
      </c>
      <c r="E300" s="193">
        <f>+E301+E302+E303</f>
        <v>0</v>
      </c>
      <c r="F300" s="125"/>
      <c r="AU300" s="127"/>
      <c r="AV300" s="125"/>
    </row>
    <row r="301" spans="1:256" ht="25.5" customHeight="1" x14ac:dyDescent="0.25">
      <c r="A301" s="194"/>
      <c r="B301" s="195" t="s">
        <v>985</v>
      </c>
      <c r="C301" s="196">
        <v>0</v>
      </c>
      <c r="D301" s="196"/>
      <c r="E301" s="197">
        <f>+C301+D301</f>
        <v>0</v>
      </c>
      <c r="F301" s="125"/>
      <c r="AU301" s="127"/>
      <c r="AV301" s="125"/>
    </row>
    <row r="302" spans="1:256" ht="25.5" customHeight="1" x14ac:dyDescent="0.25">
      <c r="A302" s="194"/>
      <c r="B302" s="195" t="s">
        <v>986</v>
      </c>
      <c r="C302" s="196">
        <v>0</v>
      </c>
      <c r="D302" s="196"/>
      <c r="E302" s="197">
        <f>+C302+D302</f>
        <v>0</v>
      </c>
      <c r="F302" s="125"/>
      <c r="AU302" s="127"/>
      <c r="AV302" s="125"/>
    </row>
    <row r="303" spans="1:256" ht="25.5" customHeight="1" x14ac:dyDescent="0.25">
      <c r="A303" s="198"/>
      <c r="B303" s="199" t="s">
        <v>987</v>
      </c>
      <c r="C303" s="200">
        <v>0</v>
      </c>
      <c r="D303" s="200"/>
      <c r="E303" s="197">
        <f>+C303+D303</f>
        <v>0</v>
      </c>
      <c r="F303" s="201"/>
      <c r="G303" s="202"/>
      <c r="H303" s="202"/>
      <c r="I303" s="202"/>
      <c r="J303" s="202"/>
      <c r="K303" s="202"/>
      <c r="L303" s="202"/>
      <c r="M303" s="202"/>
      <c r="N303" s="202"/>
      <c r="O303" s="202"/>
      <c r="P303" s="202"/>
      <c r="Q303" s="202"/>
      <c r="R303" s="202"/>
      <c r="S303" s="202"/>
      <c r="T303" s="202"/>
      <c r="U303" s="202"/>
      <c r="V303" s="202"/>
      <c r="W303" s="202"/>
      <c r="X303" s="202"/>
      <c r="Y303" s="202"/>
      <c r="Z303" s="202"/>
      <c r="AA303" s="202"/>
      <c r="AB303" s="202"/>
      <c r="AC303" s="202"/>
      <c r="AD303" s="202"/>
      <c r="AE303" s="202"/>
      <c r="AF303" s="202"/>
      <c r="AG303" s="202"/>
      <c r="AH303" s="202"/>
      <c r="AI303" s="202"/>
      <c r="AJ303" s="202"/>
      <c r="AK303" s="202"/>
      <c r="AL303" s="202"/>
      <c r="AM303" s="202"/>
      <c r="AN303" s="202"/>
      <c r="AO303" s="202"/>
      <c r="AP303" s="202"/>
      <c r="AQ303" s="202"/>
      <c r="AR303" s="202"/>
      <c r="AS303" s="202"/>
      <c r="AT303" s="202"/>
      <c r="AU303" s="203"/>
      <c r="AV303" s="125"/>
    </row>
    <row r="304" spans="1:256" ht="25.5" customHeight="1" x14ac:dyDescent="0.25">
      <c r="A304" s="222" t="s">
        <v>988</v>
      </c>
      <c r="B304" s="223"/>
      <c r="C304" s="204">
        <f>+C5+C49+C55+C59+C186+C215+C238+C249+C265+C285+C293+C299+C300</f>
        <v>3095086213.9200001</v>
      </c>
      <c r="D304" s="204">
        <f>D5+D49+D55+D59+D186+D215+D238+D249+D265+D285+D293+D300</f>
        <v>97240992.364372328</v>
      </c>
      <c r="E304" s="205">
        <f>E5+E49+E55+E59+E186+E215+E238+E249+E265+E285+E293+E300</f>
        <v>3192327206.2843723</v>
      </c>
      <c r="F304" s="206"/>
      <c r="G304" s="207"/>
      <c r="H304" s="207"/>
      <c r="I304" s="207"/>
      <c r="J304" s="207"/>
      <c r="K304" s="207"/>
      <c r="L304" s="207"/>
      <c r="M304" s="207"/>
      <c r="N304" s="207"/>
      <c r="O304" s="207"/>
      <c r="P304" s="207"/>
      <c r="Q304" s="207"/>
      <c r="R304" s="207"/>
      <c r="S304" s="207"/>
      <c r="T304" s="207"/>
      <c r="U304" s="207"/>
      <c r="V304" s="207"/>
      <c r="W304" s="207"/>
      <c r="X304" s="207"/>
      <c r="Y304" s="207"/>
      <c r="Z304" s="207"/>
      <c r="AA304" s="207"/>
      <c r="AB304" s="207"/>
      <c r="AC304" s="207"/>
      <c r="AD304" s="207"/>
      <c r="AE304" s="207"/>
      <c r="AF304" s="207"/>
      <c r="AG304" s="207"/>
      <c r="AH304" s="207"/>
      <c r="AI304" s="207"/>
      <c r="AJ304" s="207"/>
      <c r="AK304" s="207"/>
      <c r="AL304" s="207"/>
      <c r="AM304" s="207"/>
      <c r="AN304" s="207"/>
      <c r="AO304" s="207"/>
      <c r="AP304" s="207"/>
      <c r="AQ304" s="207"/>
      <c r="AR304" s="207"/>
      <c r="AS304" s="207"/>
      <c r="AT304" s="207"/>
      <c r="AU304" s="208"/>
      <c r="AV304" s="125"/>
    </row>
    <row r="305" spans="1:47" ht="14.25" hidden="1" customHeight="1" x14ac:dyDescent="0.3">
      <c r="A305" s="209"/>
      <c r="B305" s="210"/>
      <c r="C305" s="211"/>
      <c r="D305" s="212"/>
      <c r="E305" s="213"/>
      <c r="F305" s="214"/>
      <c r="G305" s="214"/>
      <c r="H305" s="214"/>
      <c r="I305" s="214"/>
      <c r="J305" s="214"/>
      <c r="K305" s="214"/>
      <c r="L305" s="214"/>
      <c r="M305" s="214"/>
      <c r="N305" s="214"/>
      <c r="O305" s="214"/>
      <c r="P305" s="214"/>
      <c r="Q305" s="214"/>
      <c r="R305" s="214"/>
      <c r="S305" s="214"/>
      <c r="T305" s="214"/>
      <c r="U305" s="214"/>
      <c r="V305" s="214"/>
      <c r="W305" s="214"/>
      <c r="X305" s="214"/>
      <c r="Y305" s="214"/>
      <c r="Z305" s="214"/>
      <c r="AA305" s="214"/>
      <c r="AB305" s="214"/>
      <c r="AC305" s="214"/>
      <c r="AD305" s="214"/>
      <c r="AE305" s="214"/>
      <c r="AF305" s="214"/>
      <c r="AG305" s="214"/>
      <c r="AH305" s="214"/>
      <c r="AI305" s="214"/>
      <c r="AJ305" s="214"/>
      <c r="AK305" s="214"/>
      <c r="AL305" s="214"/>
      <c r="AM305" s="214"/>
      <c r="AN305" s="214"/>
      <c r="AO305" s="214"/>
      <c r="AP305" s="214"/>
      <c r="AQ305" s="214"/>
      <c r="AR305" s="214"/>
      <c r="AS305" s="214"/>
      <c r="AT305" s="214"/>
      <c r="AU305" s="214"/>
    </row>
    <row r="306" spans="1:47" ht="14.25" hidden="1" customHeight="1" x14ac:dyDescent="0.3"/>
    <row r="307" spans="1:47" ht="14.25" hidden="1" customHeight="1" x14ac:dyDescent="0.3"/>
    <row r="308" spans="1:47" ht="14.25" hidden="1" customHeight="1" x14ac:dyDescent="0.3"/>
    <row r="309" spans="1:47" ht="14.25" hidden="1" customHeight="1" x14ac:dyDescent="0.3"/>
    <row r="310" spans="1:47" ht="14.25" hidden="1" customHeight="1" x14ac:dyDescent="0.3"/>
    <row r="311" spans="1:47" ht="14.25" hidden="1" customHeight="1" x14ac:dyDescent="0.3"/>
    <row r="312" spans="1:47" ht="14.25" hidden="1" customHeight="1" x14ac:dyDescent="0.3"/>
    <row r="313" spans="1:47" ht="14.25" hidden="1" customHeight="1" x14ac:dyDescent="0.3"/>
    <row r="314" spans="1:47" ht="14.25" hidden="1" customHeight="1" x14ac:dyDescent="0.3"/>
    <row r="315" spans="1:47" ht="14.25" hidden="1" customHeight="1" x14ac:dyDescent="0.3"/>
    <row r="316" spans="1:47" ht="14.25" hidden="1" customHeight="1" x14ac:dyDescent="0.3"/>
    <row r="317" spans="1:47" ht="14.25" hidden="1" customHeight="1" x14ac:dyDescent="0.3"/>
    <row r="318" spans="1:47" ht="14.25" hidden="1" customHeight="1" x14ac:dyDescent="0.3"/>
    <row r="319" spans="1:47" ht="14.25" hidden="1" customHeight="1" x14ac:dyDescent="0.3"/>
    <row r="320" spans="1:47" ht="14.25" hidden="1" customHeight="1" x14ac:dyDescent="0.3"/>
    <row r="321" ht="14.25" hidden="1" customHeight="1" x14ac:dyDescent="0.3"/>
    <row r="322" ht="14.25" hidden="1" customHeight="1" x14ac:dyDescent="0.3"/>
    <row r="323" ht="14.25" hidden="1" customHeight="1" x14ac:dyDescent="0.3"/>
    <row r="324" ht="14.25" hidden="1" customHeight="1" x14ac:dyDescent="0.3"/>
    <row r="325" ht="14.25" hidden="1" customHeight="1" x14ac:dyDescent="0.3"/>
    <row r="326" ht="14.25" hidden="1" customHeight="1" x14ac:dyDescent="0.3"/>
    <row r="327" ht="14.25" hidden="1" customHeight="1" x14ac:dyDescent="0.3"/>
    <row r="328" ht="14.25" hidden="1" customHeight="1" x14ac:dyDescent="0.3"/>
    <row r="329" ht="14.25" hidden="1" customHeight="1" x14ac:dyDescent="0.3"/>
    <row r="330" ht="14.25" hidden="1" customHeight="1" x14ac:dyDescent="0.3"/>
    <row r="331" ht="14.25" hidden="1" customHeight="1" x14ac:dyDescent="0.3"/>
    <row r="332" ht="14.25" hidden="1" customHeight="1" x14ac:dyDescent="0.3"/>
    <row r="333" ht="14.25" hidden="1" customHeight="1" x14ac:dyDescent="0.3"/>
    <row r="334" ht="14.25" hidden="1" customHeight="1" x14ac:dyDescent="0.3"/>
    <row r="335" ht="14.25" hidden="1" customHeight="1" x14ac:dyDescent="0.3"/>
    <row r="336" ht="14.25" hidden="1" customHeight="1" x14ac:dyDescent="0.3"/>
    <row r="337" ht="14.25" hidden="1" customHeight="1" x14ac:dyDescent="0.3"/>
    <row r="338" ht="14.25" hidden="1" customHeight="1" x14ac:dyDescent="0.3"/>
    <row r="339" ht="14.25" hidden="1" customHeight="1" x14ac:dyDescent="0.3"/>
    <row r="340" ht="14.25" hidden="1" customHeight="1" x14ac:dyDescent="0.3"/>
    <row r="341" ht="14.25" hidden="1" customHeight="1" x14ac:dyDescent="0.3"/>
    <row r="342" ht="14.25" hidden="1" customHeight="1" x14ac:dyDescent="0.3"/>
    <row r="343" ht="14.25" hidden="1" customHeight="1" x14ac:dyDescent="0.3"/>
    <row r="344" ht="14.25" hidden="1" customHeight="1" x14ac:dyDescent="0.3"/>
    <row r="345" ht="14.25" hidden="1" customHeight="1" x14ac:dyDescent="0.3"/>
    <row r="346" ht="14.25" hidden="1" customHeight="1" x14ac:dyDescent="0.3"/>
    <row r="347" ht="14.25" hidden="1" customHeight="1" x14ac:dyDescent="0.3"/>
    <row r="348" ht="14.25" hidden="1" customHeight="1" x14ac:dyDescent="0.3"/>
    <row r="349" ht="14.25" hidden="1" customHeight="1" x14ac:dyDescent="0.3"/>
    <row r="350" ht="14.25" hidden="1" customHeight="1" x14ac:dyDescent="0.3"/>
    <row r="351" ht="14.25" hidden="1" customHeight="1" x14ac:dyDescent="0.3"/>
    <row r="352" ht="14.25" hidden="1" customHeight="1" x14ac:dyDescent="0.3"/>
    <row r="353" ht="14.25" hidden="1" customHeight="1" x14ac:dyDescent="0.3"/>
    <row r="354" ht="14.25" hidden="1" customHeight="1" x14ac:dyDescent="0.3"/>
    <row r="355" ht="14.25" hidden="1" customHeight="1" x14ac:dyDescent="0.3"/>
    <row r="356" ht="14.25" hidden="1" customHeight="1" x14ac:dyDescent="0.3"/>
    <row r="357" ht="14.25" hidden="1" customHeight="1" x14ac:dyDescent="0.3"/>
    <row r="358" ht="14.25" hidden="1" customHeight="1" x14ac:dyDescent="0.3"/>
    <row r="359" ht="14.25" hidden="1" customHeight="1" x14ac:dyDescent="0.3"/>
    <row r="360" ht="14.25" hidden="1" customHeight="1" x14ac:dyDescent="0.3"/>
    <row r="361" ht="14.25" hidden="1" customHeight="1" x14ac:dyDescent="0.3"/>
    <row r="362" ht="14.25" hidden="1" customHeight="1" x14ac:dyDescent="0.3"/>
    <row r="363" ht="14.25" hidden="1" customHeight="1" x14ac:dyDescent="0.3"/>
    <row r="364" ht="14.25" hidden="1" customHeight="1" x14ac:dyDescent="0.3"/>
    <row r="365" ht="14.25" hidden="1" customHeight="1" x14ac:dyDescent="0.3"/>
    <row r="366" ht="14.25" hidden="1" customHeight="1" x14ac:dyDescent="0.3"/>
    <row r="367" ht="14.25" hidden="1" customHeight="1" x14ac:dyDescent="0.3"/>
    <row r="368" ht="14.25" hidden="1" customHeight="1" x14ac:dyDescent="0.3"/>
    <row r="369" ht="14.25" hidden="1" customHeight="1" x14ac:dyDescent="0.3"/>
    <row r="370" ht="14.25" hidden="1" customHeight="1" x14ac:dyDescent="0.3"/>
    <row r="371" ht="14.25" hidden="1" customHeight="1" x14ac:dyDescent="0.3"/>
    <row r="372" ht="14.25" hidden="1" customHeight="1" x14ac:dyDescent="0.3"/>
    <row r="373" ht="14.25" hidden="1" customHeight="1" x14ac:dyDescent="0.3"/>
    <row r="374" ht="14.25" hidden="1" customHeight="1" x14ac:dyDescent="0.3"/>
    <row r="375" ht="14.25" hidden="1" customHeight="1" x14ac:dyDescent="0.3"/>
    <row r="376" ht="14.25" hidden="1" customHeight="1" x14ac:dyDescent="0.3"/>
    <row r="377" ht="14.25" hidden="1" customHeight="1" x14ac:dyDescent="0.3"/>
    <row r="378" ht="14.25" hidden="1" customHeight="1" x14ac:dyDescent="0.3"/>
    <row r="379" ht="14.25" hidden="1" customHeight="1" x14ac:dyDescent="0.3"/>
    <row r="380" ht="14.25" hidden="1" customHeight="1" x14ac:dyDescent="0.3"/>
    <row r="381" ht="14.25" hidden="1" customHeight="1" x14ac:dyDescent="0.3"/>
    <row r="382" ht="14.25" hidden="1" customHeight="1" x14ac:dyDescent="0.3"/>
    <row r="383" ht="14.25" hidden="1" customHeight="1" x14ac:dyDescent="0.3"/>
    <row r="384" ht="14.25" hidden="1" customHeight="1" x14ac:dyDescent="0.3"/>
    <row r="385" ht="14.25" hidden="1" customHeight="1" x14ac:dyDescent="0.3"/>
    <row r="386" ht="14.25" hidden="1" customHeight="1" x14ac:dyDescent="0.3"/>
    <row r="387" ht="14.25" hidden="1" customHeight="1" x14ac:dyDescent="0.3"/>
    <row r="388" ht="14.25" hidden="1" customHeight="1" x14ac:dyDescent="0.3"/>
    <row r="389" ht="14.25" hidden="1" customHeight="1" x14ac:dyDescent="0.3"/>
    <row r="390" ht="14.25" hidden="1" customHeight="1" x14ac:dyDescent="0.3"/>
    <row r="391" ht="14.25" hidden="1" customHeight="1" x14ac:dyDescent="0.3"/>
    <row r="392" ht="14.25" hidden="1" customHeight="1" x14ac:dyDescent="0.3"/>
    <row r="393" ht="14.25" hidden="1" customHeight="1" x14ac:dyDescent="0.3"/>
    <row r="394" ht="14.25" hidden="1" customHeight="1" x14ac:dyDescent="0.3"/>
    <row r="395" ht="14.25" hidden="1" customHeight="1" x14ac:dyDescent="0.3"/>
    <row r="396" ht="14.25" hidden="1" customHeight="1" x14ac:dyDescent="0.3"/>
    <row r="397" ht="14.25" hidden="1" customHeight="1" x14ac:dyDescent="0.3"/>
    <row r="398" ht="14.25" hidden="1" customHeight="1" x14ac:dyDescent="0.3"/>
    <row r="399" ht="14.25" hidden="1" customHeight="1" x14ac:dyDescent="0.3"/>
    <row r="400" ht="14.25" hidden="1" customHeight="1" x14ac:dyDescent="0.3"/>
    <row r="401" ht="14.25" hidden="1" customHeight="1" x14ac:dyDescent="0.3"/>
    <row r="402" ht="14.25" hidden="1" customHeight="1" x14ac:dyDescent="0.3"/>
    <row r="403" ht="14.25" hidden="1" customHeight="1" x14ac:dyDescent="0.3"/>
    <row r="404" ht="14.25" hidden="1" customHeight="1" x14ac:dyDescent="0.3"/>
    <row r="405" ht="14.25" hidden="1" customHeight="1" x14ac:dyDescent="0.3"/>
    <row r="406" ht="14.25" hidden="1" customHeight="1" x14ac:dyDescent="0.3"/>
    <row r="407" ht="14.25" hidden="1" customHeight="1" x14ac:dyDescent="0.3"/>
    <row r="408" ht="14.25" hidden="1" customHeight="1" x14ac:dyDescent="0.3"/>
    <row r="409" ht="14.25" hidden="1" customHeight="1" x14ac:dyDescent="0.3"/>
    <row r="410" ht="14.25" hidden="1" customHeight="1" x14ac:dyDescent="0.3"/>
    <row r="411" ht="14.25" hidden="1" customHeight="1" x14ac:dyDescent="0.3"/>
    <row r="412" ht="14.25" hidden="1" customHeight="1" x14ac:dyDescent="0.3"/>
    <row r="413" ht="14.25" hidden="1" customHeight="1" x14ac:dyDescent="0.3"/>
    <row r="414" ht="14.25" hidden="1" customHeight="1" x14ac:dyDescent="0.3"/>
    <row r="415" ht="14.25" hidden="1" customHeight="1" x14ac:dyDescent="0.3"/>
    <row r="416" ht="14.25" hidden="1" customHeight="1" x14ac:dyDescent="0.3"/>
    <row r="417" ht="14.25" hidden="1" customHeight="1" x14ac:dyDescent="0.3"/>
    <row r="418" ht="14.25" hidden="1" customHeight="1" x14ac:dyDescent="0.3"/>
    <row r="419" ht="14.25" hidden="1" customHeight="1" x14ac:dyDescent="0.3"/>
    <row r="420" ht="14.25" hidden="1" customHeight="1" x14ac:dyDescent="0.3"/>
    <row r="421" ht="14.25" hidden="1" customHeight="1" x14ac:dyDescent="0.3"/>
    <row r="422" ht="14.25" hidden="1" customHeight="1" x14ac:dyDescent="0.3"/>
    <row r="423" ht="14.25" hidden="1" customHeight="1" x14ac:dyDescent="0.3"/>
    <row r="424" ht="14.25" hidden="1" customHeight="1" x14ac:dyDescent="0.3"/>
    <row r="425" ht="14.25" hidden="1" customHeight="1" x14ac:dyDescent="0.3"/>
    <row r="426" ht="14.25" hidden="1" customHeight="1" x14ac:dyDescent="0.3"/>
    <row r="427" ht="14.25" hidden="1" customHeight="1" x14ac:dyDescent="0.3"/>
    <row r="428" ht="14.25" hidden="1" customHeight="1" x14ac:dyDescent="0.3"/>
    <row r="429" ht="14.25" hidden="1" customHeight="1" x14ac:dyDescent="0.3"/>
    <row r="430" ht="14.25" hidden="1" customHeight="1" x14ac:dyDescent="0.3"/>
    <row r="431" ht="14.25" hidden="1" customHeight="1" x14ac:dyDescent="0.3"/>
    <row r="432" ht="14.25" hidden="1" customHeight="1" x14ac:dyDescent="0.3"/>
    <row r="433" ht="14.25" hidden="1" customHeight="1" x14ac:dyDescent="0.3"/>
    <row r="434" ht="14.25" hidden="1" customHeight="1" x14ac:dyDescent="0.3"/>
    <row r="435" ht="14.25" hidden="1" customHeight="1" x14ac:dyDescent="0.3"/>
    <row r="436" ht="14.25" hidden="1" customHeight="1" x14ac:dyDescent="0.3"/>
    <row r="437" ht="14.25" hidden="1" customHeight="1" x14ac:dyDescent="0.3"/>
    <row r="438" ht="14.25" hidden="1" customHeight="1" x14ac:dyDescent="0.3"/>
    <row r="439" ht="14.25" hidden="1" customHeight="1" x14ac:dyDescent="0.3"/>
    <row r="440" ht="14.25" hidden="1" customHeight="1" x14ac:dyDescent="0.3"/>
    <row r="441" ht="14.25" hidden="1" customHeight="1" x14ac:dyDescent="0.3"/>
    <row r="442" ht="14.25" hidden="1" customHeight="1" x14ac:dyDescent="0.3"/>
    <row r="443" ht="14.25" hidden="1" customHeight="1" x14ac:dyDescent="0.3"/>
    <row r="444" ht="14.25" hidden="1" customHeight="1" x14ac:dyDescent="0.3"/>
    <row r="445" ht="14.25" hidden="1" customHeight="1" x14ac:dyDescent="0.3"/>
    <row r="446" ht="14.25" hidden="1" customHeight="1" x14ac:dyDescent="0.3"/>
    <row r="447" ht="14.25" hidden="1" customHeight="1" x14ac:dyDescent="0.3"/>
    <row r="448" ht="14.25" hidden="1" customHeight="1" x14ac:dyDescent="0.3"/>
    <row r="449" ht="14.25" hidden="1" customHeight="1" x14ac:dyDescent="0.3"/>
    <row r="450" ht="14.25" hidden="1" customHeight="1" x14ac:dyDescent="0.3"/>
    <row r="451" ht="14.25" hidden="1" customHeight="1" x14ac:dyDescent="0.3"/>
    <row r="452" ht="14.25" hidden="1" customHeight="1" x14ac:dyDescent="0.3"/>
    <row r="453" ht="14.25" hidden="1" customHeight="1" x14ac:dyDescent="0.3"/>
    <row r="454" ht="14.25" hidden="1" customHeight="1" x14ac:dyDescent="0.3"/>
    <row r="455" ht="14.25" hidden="1" customHeight="1" x14ac:dyDescent="0.3"/>
    <row r="456" ht="14.25" hidden="1" customHeight="1" x14ac:dyDescent="0.3"/>
    <row r="457" ht="14.25" hidden="1" customHeight="1" x14ac:dyDescent="0.3"/>
    <row r="458" ht="14.25" hidden="1" customHeight="1" x14ac:dyDescent="0.3"/>
    <row r="459" ht="14.25" hidden="1" customHeight="1" x14ac:dyDescent="0.3"/>
    <row r="460" ht="14.25" hidden="1" customHeight="1" x14ac:dyDescent="0.3"/>
    <row r="461" ht="14.25" hidden="1" customHeight="1" x14ac:dyDescent="0.3"/>
    <row r="462" ht="14.25" hidden="1" customHeight="1" x14ac:dyDescent="0.3"/>
    <row r="463" ht="14.25" hidden="1" customHeight="1" x14ac:dyDescent="0.3"/>
    <row r="464" ht="14.25" hidden="1" customHeight="1" x14ac:dyDescent="0.3"/>
    <row r="465" ht="14.25" hidden="1" customHeight="1" x14ac:dyDescent="0.3"/>
    <row r="466" ht="14.25" hidden="1" customHeight="1" x14ac:dyDescent="0.3"/>
    <row r="467" ht="14.25" hidden="1" customHeight="1" x14ac:dyDescent="0.3"/>
    <row r="468" ht="14.25" hidden="1" customHeight="1" x14ac:dyDescent="0.3"/>
    <row r="469" ht="14.25" hidden="1" customHeight="1" x14ac:dyDescent="0.3"/>
    <row r="470" ht="14.25" hidden="1" customHeight="1" x14ac:dyDescent="0.3"/>
    <row r="471" ht="14.25" hidden="1" customHeight="1" x14ac:dyDescent="0.3"/>
    <row r="472" ht="14.25" hidden="1" customHeight="1" x14ac:dyDescent="0.3"/>
    <row r="473" ht="14.25" hidden="1" customHeight="1" x14ac:dyDescent="0.3"/>
    <row r="474" ht="14.25" hidden="1" customHeight="1" x14ac:dyDescent="0.3"/>
    <row r="475" ht="14.25" hidden="1" customHeight="1" x14ac:dyDescent="0.3"/>
    <row r="476" ht="14.25" hidden="1" customHeight="1" x14ac:dyDescent="0.3"/>
    <row r="477" ht="14.25" hidden="1" customHeight="1" x14ac:dyDescent="0.3"/>
    <row r="478" ht="14.25" hidden="1" customHeight="1" x14ac:dyDescent="0.3"/>
    <row r="479" ht="14.25" hidden="1" customHeight="1" x14ac:dyDescent="0.3"/>
    <row r="480" ht="14.25" hidden="1" customHeight="1" x14ac:dyDescent="0.3"/>
    <row r="481" ht="14.25" hidden="1" customHeight="1" x14ac:dyDescent="0.3"/>
    <row r="482" ht="14.25" hidden="1" customHeight="1" x14ac:dyDescent="0.3"/>
    <row r="483" ht="14.25" hidden="1" customHeight="1" x14ac:dyDescent="0.3"/>
    <row r="484" ht="14.25" hidden="1" customHeight="1" x14ac:dyDescent="0.3"/>
    <row r="485" ht="14.25" hidden="1" customHeight="1" x14ac:dyDescent="0.3"/>
    <row r="486" ht="14.25" hidden="1" customHeight="1" x14ac:dyDescent="0.3"/>
    <row r="487" ht="14.25" hidden="1" customHeight="1" x14ac:dyDescent="0.3"/>
    <row r="488" ht="14.25" hidden="1" customHeight="1" x14ac:dyDescent="0.3"/>
    <row r="489" ht="14.25" hidden="1" customHeight="1" x14ac:dyDescent="0.3"/>
    <row r="490" ht="14.25" hidden="1" customHeight="1" x14ac:dyDescent="0.3"/>
    <row r="491" ht="14.25" hidden="1" customHeight="1" x14ac:dyDescent="0.3"/>
    <row r="492" ht="14.25" hidden="1" customHeight="1" x14ac:dyDescent="0.3"/>
    <row r="493" ht="14.25" hidden="1" customHeight="1" x14ac:dyDescent="0.3"/>
    <row r="494" ht="14.25" hidden="1" customHeight="1" x14ac:dyDescent="0.3"/>
    <row r="495" ht="14.25" hidden="1" customHeight="1" x14ac:dyDescent="0.3"/>
    <row r="496" ht="14.25" hidden="1" customHeight="1" x14ac:dyDescent="0.3"/>
    <row r="497" ht="14.25" hidden="1" customHeight="1" x14ac:dyDescent="0.3"/>
    <row r="498" ht="14.25" hidden="1" customHeight="1" x14ac:dyDescent="0.3"/>
    <row r="499" ht="14.25" hidden="1" customHeight="1" x14ac:dyDescent="0.3"/>
    <row r="500" ht="14.25" hidden="1" customHeight="1" x14ac:dyDescent="0.3"/>
    <row r="501" ht="14.25" hidden="1" customHeight="1" x14ac:dyDescent="0.3"/>
    <row r="502" ht="14.25" hidden="1" customHeight="1" x14ac:dyDescent="0.3"/>
    <row r="503" ht="14.25" hidden="1" customHeight="1" x14ac:dyDescent="0.3"/>
    <row r="504" ht="14.25" hidden="1" customHeight="1" x14ac:dyDescent="0.3"/>
    <row r="505" ht="14.25" hidden="1" customHeight="1" x14ac:dyDescent="0.3"/>
    <row r="506" ht="14.25" hidden="1" customHeight="1" x14ac:dyDescent="0.3"/>
    <row r="507" ht="14.25" hidden="1" customHeight="1" x14ac:dyDescent="0.3"/>
    <row r="508" ht="14.25" hidden="1" customHeight="1" x14ac:dyDescent="0.3"/>
    <row r="509" ht="14.25" hidden="1" customHeight="1" x14ac:dyDescent="0.3"/>
    <row r="510" ht="14.25" hidden="1" customHeight="1" x14ac:dyDescent="0.3"/>
    <row r="511" ht="14.25" hidden="1" customHeight="1" x14ac:dyDescent="0.3"/>
    <row r="512" ht="14.25" hidden="1" customHeight="1" x14ac:dyDescent="0.3"/>
    <row r="513" ht="14.25" hidden="1" customHeight="1" x14ac:dyDescent="0.3"/>
    <row r="514" ht="14.25" hidden="1" customHeight="1" x14ac:dyDescent="0.3"/>
    <row r="515" ht="14.25" hidden="1" customHeight="1" x14ac:dyDescent="0.3"/>
    <row r="516" ht="14.25" hidden="1" customHeight="1" x14ac:dyDescent="0.3"/>
    <row r="517" ht="14.25" hidden="1" customHeight="1" x14ac:dyDescent="0.3"/>
    <row r="518" ht="14.25" hidden="1" customHeight="1" x14ac:dyDescent="0.3"/>
    <row r="519" ht="14.25" hidden="1" customHeight="1" x14ac:dyDescent="0.3"/>
    <row r="520" ht="14.25" hidden="1" customHeight="1" x14ac:dyDescent="0.3"/>
    <row r="521" ht="14.25" hidden="1" customHeight="1" x14ac:dyDescent="0.3"/>
    <row r="522" ht="14.25" hidden="1" customHeight="1" x14ac:dyDescent="0.3"/>
    <row r="523" ht="14.25" hidden="1" customHeight="1" x14ac:dyDescent="0.3"/>
    <row r="524" ht="14.25" hidden="1" customHeight="1" x14ac:dyDescent="0.3"/>
    <row r="525" ht="14.25" hidden="1" customHeight="1" x14ac:dyDescent="0.3"/>
    <row r="526" ht="14.25" hidden="1" customHeight="1" x14ac:dyDescent="0.3"/>
    <row r="527" ht="14.25" hidden="1" customHeight="1" x14ac:dyDescent="0.3"/>
    <row r="528" ht="14.25" hidden="1" customHeight="1" x14ac:dyDescent="0.3"/>
    <row r="529" ht="14.25" hidden="1" customHeight="1" x14ac:dyDescent="0.3"/>
    <row r="530" ht="14.25" hidden="1" customHeight="1" x14ac:dyDescent="0.3"/>
    <row r="531" ht="14.25" hidden="1" customHeight="1" x14ac:dyDescent="0.3"/>
    <row r="532" ht="14.25" hidden="1" customHeight="1" x14ac:dyDescent="0.3"/>
    <row r="533" ht="14.25" hidden="1" customHeight="1" x14ac:dyDescent="0.3"/>
    <row r="534" ht="14.25" hidden="1" customHeight="1" x14ac:dyDescent="0.3"/>
    <row r="535" ht="14.25" hidden="1" customHeight="1" x14ac:dyDescent="0.3"/>
    <row r="536" ht="14.25" hidden="1" customHeight="1" x14ac:dyDescent="0.3"/>
    <row r="537" ht="14.25" hidden="1" customHeight="1" x14ac:dyDescent="0.3"/>
    <row r="538" ht="14.25" hidden="1" customHeight="1" x14ac:dyDescent="0.3"/>
    <row r="539" ht="14.25" hidden="1" customHeight="1" x14ac:dyDescent="0.3"/>
    <row r="540" ht="14.25" hidden="1" customHeight="1" x14ac:dyDescent="0.3"/>
    <row r="541" ht="14.25" hidden="1" customHeight="1" x14ac:dyDescent="0.3"/>
    <row r="542" ht="14.25" hidden="1" customHeight="1" x14ac:dyDescent="0.3"/>
    <row r="543" ht="14.25" hidden="1" customHeight="1" x14ac:dyDescent="0.3"/>
    <row r="544" ht="14.25" hidden="1" customHeight="1" x14ac:dyDescent="0.3"/>
    <row r="545" ht="14.25" hidden="1" customHeight="1" x14ac:dyDescent="0.3"/>
    <row r="546" ht="14.25" hidden="1" customHeight="1" x14ac:dyDescent="0.3"/>
    <row r="547" ht="14.25" hidden="1" customHeight="1" x14ac:dyDescent="0.3"/>
    <row r="548" ht="14.25" hidden="1" customHeight="1" x14ac:dyDescent="0.3"/>
    <row r="549" ht="14.25" hidden="1" customHeight="1" x14ac:dyDescent="0.3"/>
    <row r="550" ht="14.25" hidden="1" customHeight="1" x14ac:dyDescent="0.3"/>
    <row r="551" ht="14.25" hidden="1" customHeight="1" x14ac:dyDescent="0.3"/>
    <row r="552" ht="14.25" hidden="1" customHeight="1" x14ac:dyDescent="0.3"/>
    <row r="553" ht="14.25" hidden="1" customHeight="1" x14ac:dyDescent="0.3"/>
    <row r="554" ht="14.25" hidden="1" customHeight="1" x14ac:dyDescent="0.3"/>
    <row r="555" ht="14.25" hidden="1" customHeight="1" x14ac:dyDescent="0.3"/>
    <row r="556" ht="14.25" hidden="1" customHeight="1" x14ac:dyDescent="0.3"/>
    <row r="557" ht="14.25" hidden="1" customHeight="1" x14ac:dyDescent="0.3"/>
    <row r="558" ht="14.25" hidden="1" customHeight="1" x14ac:dyDescent="0.3"/>
    <row r="559" ht="14.25" hidden="1" customHeight="1" x14ac:dyDescent="0.3"/>
    <row r="560" ht="14.25" hidden="1" customHeight="1" x14ac:dyDescent="0.3"/>
    <row r="561" ht="14.25" hidden="1" customHeight="1" x14ac:dyDescent="0.3"/>
    <row r="562" ht="14.25" hidden="1" customHeight="1" x14ac:dyDescent="0.3"/>
    <row r="563" ht="14.25" hidden="1" customHeight="1" x14ac:dyDescent="0.3"/>
    <row r="564" ht="14.25" hidden="1" customHeight="1" x14ac:dyDescent="0.3"/>
    <row r="565" ht="14.25" hidden="1" customHeight="1" x14ac:dyDescent="0.3"/>
    <row r="566" ht="14.25" hidden="1" customHeight="1" x14ac:dyDescent="0.3"/>
    <row r="567" ht="14.25" hidden="1" customHeight="1" x14ac:dyDescent="0.3"/>
    <row r="568" ht="14.25" hidden="1" customHeight="1" x14ac:dyDescent="0.3"/>
    <row r="569" ht="14.25" hidden="1" customHeight="1" x14ac:dyDescent="0.3"/>
    <row r="570" ht="14.25" hidden="1" customHeight="1" x14ac:dyDescent="0.3"/>
    <row r="571" ht="14.25" hidden="1" customHeight="1" x14ac:dyDescent="0.3"/>
    <row r="572" ht="14.25" hidden="1" customHeight="1" x14ac:dyDescent="0.3"/>
    <row r="573" ht="14.25" hidden="1" customHeight="1" x14ac:dyDescent="0.3"/>
    <row r="574" ht="14.25" hidden="1" customHeight="1" x14ac:dyDescent="0.3"/>
    <row r="575" ht="14.25" hidden="1" customHeight="1" x14ac:dyDescent="0.3"/>
    <row r="576" ht="14.25" hidden="1" customHeight="1" x14ac:dyDescent="0.3"/>
    <row r="577" ht="14.25" hidden="1" customHeight="1" x14ac:dyDescent="0.3"/>
    <row r="578" ht="14.25" hidden="1" customHeight="1" x14ac:dyDescent="0.3"/>
    <row r="579" ht="14.25" hidden="1" customHeight="1" x14ac:dyDescent="0.3"/>
    <row r="580" ht="14.25" hidden="1" customHeight="1" x14ac:dyDescent="0.3"/>
    <row r="581" ht="14.25" hidden="1" customHeight="1" x14ac:dyDescent="0.3"/>
    <row r="582" ht="14.25" hidden="1" customHeight="1" x14ac:dyDescent="0.3"/>
    <row r="583" ht="14.25" hidden="1" customHeight="1" x14ac:dyDescent="0.3"/>
    <row r="584" ht="14.25" hidden="1" customHeight="1" x14ac:dyDescent="0.3"/>
    <row r="585" ht="14.25" hidden="1" customHeight="1" x14ac:dyDescent="0.3"/>
    <row r="586" ht="14.25" hidden="1" customHeight="1" x14ac:dyDescent="0.3"/>
    <row r="587" ht="14.25" hidden="1" customHeight="1" x14ac:dyDescent="0.3"/>
    <row r="588" ht="14.25" hidden="1" customHeight="1" x14ac:dyDescent="0.3"/>
    <row r="589" ht="14.25" hidden="1" customHeight="1" x14ac:dyDescent="0.3"/>
    <row r="590" ht="14.25" hidden="1" customHeight="1" x14ac:dyDescent="0.3"/>
    <row r="591" ht="14.25" hidden="1" customHeight="1" x14ac:dyDescent="0.3"/>
    <row r="592" ht="14.25" hidden="1" customHeight="1" x14ac:dyDescent="0.3"/>
    <row r="593" ht="14.25" hidden="1" customHeight="1" x14ac:dyDescent="0.3"/>
    <row r="594" ht="14.25" hidden="1" customHeight="1" x14ac:dyDescent="0.3"/>
    <row r="595" ht="14.25" hidden="1" customHeight="1" x14ac:dyDescent="0.3"/>
    <row r="596" ht="14.25" hidden="1" customHeight="1" x14ac:dyDescent="0.3"/>
    <row r="597" ht="14.25" hidden="1" customHeight="1" x14ac:dyDescent="0.3"/>
    <row r="598" ht="14.25" hidden="1" customHeight="1" x14ac:dyDescent="0.3"/>
    <row r="599" ht="14.25" hidden="1" customHeight="1" x14ac:dyDescent="0.3"/>
    <row r="600" ht="14.25" hidden="1" customHeight="1" x14ac:dyDescent="0.3"/>
    <row r="601" ht="14.25" hidden="1" customHeight="1" x14ac:dyDescent="0.3"/>
    <row r="602" ht="14.25" hidden="1" customHeight="1" x14ac:dyDescent="0.3"/>
    <row r="603" ht="14.25" hidden="1" customHeight="1" x14ac:dyDescent="0.3"/>
    <row r="604" ht="14.25" hidden="1" customHeight="1" x14ac:dyDescent="0.3"/>
    <row r="605" ht="14.25" hidden="1" customHeight="1" x14ac:dyDescent="0.3"/>
    <row r="606" ht="14.25" hidden="1" customHeight="1" x14ac:dyDescent="0.3"/>
    <row r="607" ht="14.25" hidden="1" customHeight="1" x14ac:dyDescent="0.3"/>
    <row r="608" ht="14.25" hidden="1" customHeight="1" x14ac:dyDescent="0.3"/>
    <row r="609" ht="14.25" hidden="1" customHeight="1" x14ac:dyDescent="0.3"/>
    <row r="610" ht="14.25" hidden="1" customHeight="1" x14ac:dyDescent="0.3"/>
    <row r="611" ht="14.25" hidden="1" customHeight="1" x14ac:dyDescent="0.3"/>
    <row r="612" ht="14.25" hidden="1" customHeight="1" x14ac:dyDescent="0.3"/>
    <row r="613" ht="14.25" hidden="1" customHeight="1" x14ac:dyDescent="0.3"/>
    <row r="614" ht="14.25" hidden="1" customHeight="1" x14ac:dyDescent="0.3"/>
    <row r="615" ht="14.25" hidden="1" customHeight="1" x14ac:dyDescent="0.3"/>
    <row r="616" ht="14.25" hidden="1" customHeight="1" x14ac:dyDescent="0.3"/>
    <row r="617" ht="14.25" hidden="1" customHeight="1" x14ac:dyDescent="0.3"/>
    <row r="618" ht="14.25" hidden="1" customHeight="1" x14ac:dyDescent="0.3"/>
    <row r="619" ht="14.25" hidden="1" customHeight="1" x14ac:dyDescent="0.3"/>
    <row r="620" ht="14.25" hidden="1" customHeight="1" x14ac:dyDescent="0.3"/>
    <row r="621" ht="14.25" hidden="1" customHeight="1" x14ac:dyDescent="0.3"/>
    <row r="622" ht="14.25" hidden="1" customHeight="1" x14ac:dyDescent="0.3"/>
    <row r="623" ht="14.25" hidden="1" customHeight="1" x14ac:dyDescent="0.3"/>
    <row r="624" ht="14.25" hidden="1" customHeight="1" x14ac:dyDescent="0.3"/>
    <row r="625" ht="14.25" hidden="1" customHeight="1" x14ac:dyDescent="0.3"/>
    <row r="626" ht="14.25" hidden="1" customHeight="1" x14ac:dyDescent="0.3"/>
    <row r="627" ht="14.25" hidden="1" customHeight="1" x14ac:dyDescent="0.3"/>
    <row r="628" ht="14.25" hidden="1" customHeight="1" x14ac:dyDescent="0.3"/>
    <row r="629" ht="14.25" hidden="1" customHeight="1" x14ac:dyDescent="0.3"/>
    <row r="630" ht="14.25" hidden="1" customHeight="1" x14ac:dyDescent="0.3"/>
    <row r="631" ht="14.25" hidden="1" customHeight="1" x14ac:dyDescent="0.3"/>
    <row r="632" ht="14.25" hidden="1" customHeight="1" x14ac:dyDescent="0.3"/>
    <row r="633" ht="14.25" hidden="1" customHeight="1" x14ac:dyDescent="0.3"/>
    <row r="634" ht="14.25" hidden="1" customHeight="1" x14ac:dyDescent="0.3"/>
    <row r="635" ht="14.25" hidden="1" customHeight="1" x14ac:dyDescent="0.3"/>
    <row r="636" ht="14.25" hidden="1" customHeight="1" x14ac:dyDescent="0.3"/>
    <row r="637" ht="14.25" hidden="1" customHeight="1" x14ac:dyDescent="0.3"/>
    <row r="638" ht="14.25" hidden="1" customHeight="1" x14ac:dyDescent="0.3"/>
    <row r="639" ht="14.25" hidden="1" customHeight="1" x14ac:dyDescent="0.3"/>
    <row r="640" ht="14.25" hidden="1" customHeight="1" x14ac:dyDescent="0.3"/>
    <row r="641" ht="14.25" hidden="1" customHeight="1" x14ac:dyDescent="0.3"/>
    <row r="642" ht="14.25" hidden="1" customHeight="1" x14ac:dyDescent="0.3"/>
    <row r="643" ht="14.25" hidden="1" customHeight="1" x14ac:dyDescent="0.3"/>
    <row r="644" ht="14.25" hidden="1" customHeight="1" x14ac:dyDescent="0.3"/>
    <row r="645" ht="14.25" hidden="1" customHeight="1" x14ac:dyDescent="0.3"/>
    <row r="646" ht="14.25" hidden="1" customHeight="1" x14ac:dyDescent="0.3"/>
    <row r="647" ht="14.25" hidden="1" customHeight="1" x14ac:dyDescent="0.3"/>
    <row r="648" ht="14.25" hidden="1" customHeight="1" x14ac:dyDescent="0.3"/>
    <row r="649" ht="14.25" hidden="1" customHeight="1" x14ac:dyDescent="0.3"/>
    <row r="650" ht="14.25" hidden="1" customHeight="1" x14ac:dyDescent="0.3"/>
    <row r="651" ht="14.25" hidden="1" customHeight="1" x14ac:dyDescent="0.3"/>
    <row r="652" ht="14.25" hidden="1" customHeight="1" x14ac:dyDescent="0.3"/>
    <row r="653" ht="14.25" hidden="1" customHeight="1" x14ac:dyDescent="0.3"/>
    <row r="654" ht="14.25" hidden="1" customHeight="1" x14ac:dyDescent="0.3"/>
    <row r="655" ht="14.25" hidden="1" customHeight="1" x14ac:dyDescent="0.3"/>
    <row r="656" ht="14.25" hidden="1" customHeight="1" x14ac:dyDescent="0.3"/>
    <row r="657" ht="14.25" hidden="1" customHeight="1" x14ac:dyDescent="0.3"/>
    <row r="658" ht="14.25" hidden="1" customHeight="1" x14ac:dyDescent="0.3"/>
    <row r="659" ht="14.25" hidden="1" customHeight="1" x14ac:dyDescent="0.3"/>
    <row r="660" ht="14.25" hidden="1" customHeight="1" x14ac:dyDescent="0.3"/>
    <row r="661" ht="14.25" hidden="1" customHeight="1" x14ac:dyDescent="0.3"/>
    <row r="662" ht="14.25" hidden="1" customHeight="1" x14ac:dyDescent="0.3"/>
    <row r="663" ht="14.25" hidden="1" customHeight="1" x14ac:dyDescent="0.3"/>
    <row r="664" ht="14.25" hidden="1" customHeight="1" x14ac:dyDescent="0.3"/>
    <row r="665" ht="14.25" hidden="1" customHeight="1" x14ac:dyDescent="0.3"/>
    <row r="666" ht="14.25" hidden="1" customHeight="1" x14ac:dyDescent="0.3"/>
    <row r="667" ht="14.25" hidden="1" customHeight="1" x14ac:dyDescent="0.3"/>
    <row r="668" ht="14.25" hidden="1" customHeight="1" x14ac:dyDescent="0.3"/>
    <row r="669" ht="14.25" hidden="1" customHeight="1" x14ac:dyDescent="0.3"/>
    <row r="670" ht="14.25" hidden="1" customHeight="1" x14ac:dyDescent="0.3"/>
    <row r="671" ht="14.25" hidden="1" customHeight="1" x14ac:dyDescent="0.3"/>
    <row r="672" ht="14.25" hidden="1" customHeight="1" x14ac:dyDescent="0.3"/>
    <row r="673" ht="14.25" hidden="1" customHeight="1" x14ac:dyDescent="0.3"/>
    <row r="674" ht="14.25" hidden="1" customHeight="1" x14ac:dyDescent="0.3"/>
    <row r="675" ht="14.25" hidden="1" customHeight="1" x14ac:dyDescent="0.3"/>
    <row r="676" ht="14.25" hidden="1" customHeight="1" x14ac:dyDescent="0.3"/>
    <row r="677" ht="14.25" hidden="1" customHeight="1" x14ac:dyDescent="0.3"/>
    <row r="678" ht="14.25" hidden="1" customHeight="1" x14ac:dyDescent="0.3"/>
    <row r="679" ht="14.25" hidden="1" customHeight="1" x14ac:dyDescent="0.3"/>
    <row r="680" ht="14.25" hidden="1" customHeight="1" x14ac:dyDescent="0.3"/>
    <row r="681" ht="14.25" hidden="1" customHeight="1" x14ac:dyDescent="0.3"/>
    <row r="682" ht="14.25" hidden="1" customHeight="1" x14ac:dyDescent="0.3"/>
    <row r="683" ht="14.25" hidden="1" customHeight="1" x14ac:dyDescent="0.3"/>
    <row r="684" ht="14.25" hidden="1" customHeight="1" x14ac:dyDescent="0.3"/>
    <row r="685" ht="14.25" hidden="1" customHeight="1" x14ac:dyDescent="0.3"/>
    <row r="686" ht="14.25" hidden="1" customHeight="1" x14ac:dyDescent="0.3"/>
    <row r="687" ht="14.25" hidden="1" customHeight="1" x14ac:dyDescent="0.3"/>
    <row r="688" ht="14.25" hidden="1" customHeight="1" x14ac:dyDescent="0.3"/>
    <row r="689" ht="14.25" hidden="1" customHeight="1" x14ac:dyDescent="0.3"/>
    <row r="690" ht="14.25" hidden="1" customHeight="1" x14ac:dyDescent="0.3"/>
    <row r="691" ht="14.25" hidden="1" customHeight="1" x14ac:dyDescent="0.3"/>
    <row r="692" ht="14.25" hidden="1" customHeight="1" x14ac:dyDescent="0.3"/>
    <row r="693" ht="14.25" hidden="1" customHeight="1" x14ac:dyDescent="0.3"/>
    <row r="694" ht="14.25" hidden="1" customHeight="1" x14ac:dyDescent="0.3"/>
    <row r="695" ht="14.25" hidden="1" customHeight="1" x14ac:dyDescent="0.3"/>
    <row r="696" ht="14.25" hidden="1" customHeight="1" x14ac:dyDescent="0.3"/>
    <row r="697" ht="14.25" hidden="1" customHeight="1" x14ac:dyDescent="0.3"/>
    <row r="698" ht="14.25" hidden="1" customHeight="1" x14ac:dyDescent="0.3"/>
    <row r="699" ht="14.25" hidden="1" customHeight="1" x14ac:dyDescent="0.3"/>
    <row r="700" ht="14.25" hidden="1" customHeight="1" x14ac:dyDescent="0.3"/>
    <row r="701" ht="14.25" hidden="1" customHeight="1" x14ac:dyDescent="0.3"/>
    <row r="702" ht="14.25" hidden="1" customHeight="1" x14ac:dyDescent="0.3"/>
    <row r="703" ht="14.25" hidden="1" customHeight="1" x14ac:dyDescent="0.3"/>
    <row r="704" ht="14.25" hidden="1" customHeight="1" x14ac:dyDescent="0.3"/>
    <row r="705" ht="14.25" hidden="1" customHeight="1" x14ac:dyDescent="0.3"/>
    <row r="706" ht="14.25" hidden="1" customHeight="1" x14ac:dyDescent="0.3"/>
    <row r="707" ht="14.25" hidden="1" customHeight="1" x14ac:dyDescent="0.3"/>
    <row r="708" ht="14.25" hidden="1" customHeight="1" x14ac:dyDescent="0.3"/>
    <row r="709" ht="14.25" hidden="1" customHeight="1" x14ac:dyDescent="0.3"/>
    <row r="710" ht="14.25" hidden="1" customHeight="1" x14ac:dyDescent="0.3"/>
    <row r="711" ht="14.25" hidden="1" customHeight="1" x14ac:dyDescent="0.3"/>
    <row r="712" ht="14.25" hidden="1" customHeight="1" x14ac:dyDescent="0.3"/>
    <row r="713" ht="14.25" hidden="1" customHeight="1" x14ac:dyDescent="0.3"/>
    <row r="714" ht="14.25" hidden="1" customHeight="1" x14ac:dyDescent="0.3"/>
    <row r="715" ht="14.25" hidden="1" customHeight="1" x14ac:dyDescent="0.3"/>
    <row r="716" ht="14.25" hidden="1" customHeight="1" x14ac:dyDescent="0.3"/>
    <row r="717" ht="14.25" hidden="1" customHeight="1" x14ac:dyDescent="0.3"/>
    <row r="718" ht="14.25" hidden="1" customHeight="1" x14ac:dyDescent="0.3"/>
    <row r="719" ht="14.25" hidden="1" customHeight="1" x14ac:dyDescent="0.3"/>
    <row r="720" ht="14.25" hidden="1" customHeight="1" x14ac:dyDescent="0.3"/>
    <row r="721" ht="14.25" hidden="1" customHeight="1" x14ac:dyDescent="0.3"/>
    <row r="722" ht="14.25" hidden="1" customHeight="1" x14ac:dyDescent="0.3"/>
    <row r="723" ht="14.25" hidden="1" customHeight="1" x14ac:dyDescent="0.3"/>
    <row r="724" ht="14.25" hidden="1" customHeight="1" x14ac:dyDescent="0.3"/>
    <row r="725" ht="14.25" hidden="1" customHeight="1" x14ac:dyDescent="0.3"/>
    <row r="726" ht="14.25" hidden="1" customHeight="1" x14ac:dyDescent="0.3"/>
    <row r="727" ht="14.25" hidden="1" customHeight="1" x14ac:dyDescent="0.3"/>
    <row r="728" ht="14.25" hidden="1" customHeight="1" x14ac:dyDescent="0.3"/>
    <row r="729" ht="14.25" hidden="1" customHeight="1" x14ac:dyDescent="0.3"/>
    <row r="730" ht="14.25" hidden="1" customHeight="1" x14ac:dyDescent="0.3"/>
    <row r="731" ht="14.25" hidden="1" customHeight="1" x14ac:dyDescent="0.3"/>
    <row r="732" ht="14.25" hidden="1" customHeight="1" x14ac:dyDescent="0.3"/>
    <row r="733" ht="14.25" hidden="1" customHeight="1" x14ac:dyDescent="0.3"/>
    <row r="734" ht="14.25" hidden="1" customHeight="1" x14ac:dyDescent="0.3"/>
    <row r="735" ht="14.25" hidden="1" customHeight="1" x14ac:dyDescent="0.3"/>
    <row r="736" ht="14.25" hidden="1" customHeight="1" x14ac:dyDescent="0.3"/>
    <row r="737" ht="14.25" hidden="1" customHeight="1" x14ac:dyDescent="0.3"/>
    <row r="738" ht="14.25" hidden="1" customHeight="1" x14ac:dyDescent="0.3"/>
    <row r="739" ht="14.25" hidden="1" customHeight="1" x14ac:dyDescent="0.3"/>
    <row r="740" ht="14.25" hidden="1" customHeight="1" x14ac:dyDescent="0.3"/>
    <row r="741" ht="14.25" hidden="1" customHeight="1" x14ac:dyDescent="0.3"/>
    <row r="742" ht="14.25" hidden="1" customHeight="1" x14ac:dyDescent="0.3"/>
    <row r="743" ht="14.25" hidden="1" customHeight="1" x14ac:dyDescent="0.3"/>
    <row r="744" ht="14.25" hidden="1" customHeight="1" x14ac:dyDescent="0.3"/>
    <row r="745" ht="14.25" hidden="1" customHeight="1" x14ac:dyDescent="0.3"/>
    <row r="746" ht="14.25" hidden="1" customHeight="1" x14ac:dyDescent="0.3"/>
    <row r="747" ht="14.25" hidden="1" customHeight="1" x14ac:dyDescent="0.3"/>
    <row r="748" ht="14.25" hidden="1" customHeight="1" x14ac:dyDescent="0.3"/>
    <row r="749" ht="14.25" hidden="1" customHeight="1" x14ac:dyDescent="0.3"/>
    <row r="750" ht="14.25" hidden="1" customHeight="1" x14ac:dyDescent="0.3"/>
    <row r="751" ht="14.25" hidden="1" customHeight="1" x14ac:dyDescent="0.3"/>
    <row r="752" ht="14.25" hidden="1" customHeight="1" x14ac:dyDescent="0.3"/>
    <row r="753" ht="14.25" hidden="1" customHeight="1" x14ac:dyDescent="0.3"/>
    <row r="754" ht="14.25" hidden="1" customHeight="1" x14ac:dyDescent="0.3"/>
    <row r="755" ht="14.25" hidden="1" customHeight="1" x14ac:dyDescent="0.3"/>
    <row r="756" ht="14.25" hidden="1" customHeight="1" x14ac:dyDescent="0.3"/>
    <row r="757" ht="14.25" hidden="1" customHeight="1" x14ac:dyDescent="0.3"/>
    <row r="758" ht="14.25" hidden="1" customHeight="1" x14ac:dyDescent="0.3"/>
    <row r="759" ht="14.25" hidden="1" customHeight="1" x14ac:dyDescent="0.3"/>
    <row r="760" ht="14.25" hidden="1" customHeight="1" x14ac:dyDescent="0.3"/>
    <row r="761" ht="14.25" hidden="1" customHeight="1" x14ac:dyDescent="0.3"/>
    <row r="762" ht="14.25" hidden="1" customHeight="1" x14ac:dyDescent="0.3"/>
    <row r="763" ht="14.25" hidden="1" customHeight="1" x14ac:dyDescent="0.3"/>
    <row r="764" ht="14.25" hidden="1" customHeight="1" x14ac:dyDescent="0.3"/>
    <row r="765" ht="14.25" hidden="1" customHeight="1" x14ac:dyDescent="0.3"/>
    <row r="766" ht="14.25" hidden="1" customHeight="1" x14ac:dyDescent="0.3"/>
    <row r="767" ht="14.25" hidden="1" customHeight="1" x14ac:dyDescent="0.3"/>
    <row r="768" ht="14.25" hidden="1" customHeight="1" x14ac:dyDescent="0.3"/>
    <row r="769" ht="14.25" hidden="1" customHeight="1" x14ac:dyDescent="0.3"/>
    <row r="770" ht="14.25" hidden="1" customHeight="1" x14ac:dyDescent="0.3"/>
    <row r="771" ht="14.25" hidden="1" customHeight="1" x14ac:dyDescent="0.3"/>
    <row r="772" ht="14.25" hidden="1" customHeight="1" x14ac:dyDescent="0.3"/>
    <row r="773" ht="14.25" hidden="1" customHeight="1" x14ac:dyDescent="0.3"/>
    <row r="774" ht="14.25" hidden="1" customHeight="1" x14ac:dyDescent="0.3"/>
    <row r="775" ht="14.25" hidden="1" customHeight="1" x14ac:dyDescent="0.3"/>
    <row r="776" ht="14.25" hidden="1" customHeight="1" x14ac:dyDescent="0.3"/>
    <row r="777" ht="14.25" hidden="1" customHeight="1" x14ac:dyDescent="0.3"/>
    <row r="778" ht="14.25" hidden="1" customHeight="1" x14ac:dyDescent="0.3"/>
    <row r="779" ht="14.25" hidden="1" customHeight="1" x14ac:dyDescent="0.3"/>
    <row r="780" ht="14.25" hidden="1" customHeight="1" x14ac:dyDescent="0.3"/>
    <row r="781" ht="14.25" hidden="1" customHeight="1" x14ac:dyDescent="0.3"/>
    <row r="782" ht="14.25" hidden="1" customHeight="1" x14ac:dyDescent="0.3"/>
    <row r="783" ht="14.25" hidden="1" customHeight="1" x14ac:dyDescent="0.3"/>
    <row r="784" ht="14.25" hidden="1" customHeight="1" x14ac:dyDescent="0.3"/>
    <row r="785" ht="14.25" hidden="1" customHeight="1" x14ac:dyDescent="0.3"/>
    <row r="786" ht="14.25" hidden="1" customHeight="1" x14ac:dyDescent="0.3"/>
    <row r="787" ht="14.25" hidden="1" customHeight="1" x14ac:dyDescent="0.3"/>
    <row r="788" ht="14.25" hidden="1" customHeight="1" x14ac:dyDescent="0.3"/>
    <row r="789" ht="14.25" hidden="1" customHeight="1" x14ac:dyDescent="0.3"/>
    <row r="790" ht="14.25" hidden="1" customHeight="1" x14ac:dyDescent="0.3"/>
    <row r="791" ht="14.25" hidden="1" customHeight="1" x14ac:dyDescent="0.3"/>
    <row r="792" ht="14.25" hidden="1" customHeight="1" x14ac:dyDescent="0.3"/>
    <row r="793" ht="14.25" hidden="1" customHeight="1" x14ac:dyDescent="0.3"/>
    <row r="794" ht="14.25" hidden="1" customHeight="1" x14ac:dyDescent="0.3"/>
    <row r="795" ht="14.25" hidden="1" customHeight="1" x14ac:dyDescent="0.3"/>
    <row r="796" ht="14.25" hidden="1" customHeight="1" x14ac:dyDescent="0.3"/>
    <row r="797" ht="14.25" hidden="1" customHeight="1" x14ac:dyDescent="0.3"/>
    <row r="798" ht="14.25" hidden="1" customHeight="1" x14ac:dyDescent="0.3"/>
    <row r="799" ht="14.25" hidden="1" customHeight="1" x14ac:dyDescent="0.3"/>
    <row r="800" ht="14.25" hidden="1" customHeight="1" x14ac:dyDescent="0.3"/>
    <row r="801" ht="14.25" hidden="1" customHeight="1" x14ac:dyDescent="0.3"/>
    <row r="802" ht="14.25" hidden="1" customHeight="1" x14ac:dyDescent="0.3"/>
    <row r="803" ht="14.25" hidden="1" customHeight="1" x14ac:dyDescent="0.3"/>
    <row r="804" ht="14.25" hidden="1" customHeight="1" x14ac:dyDescent="0.3"/>
    <row r="805" ht="14.25" hidden="1" customHeight="1" x14ac:dyDescent="0.3"/>
    <row r="806" ht="14.25" hidden="1" customHeight="1" x14ac:dyDescent="0.3"/>
    <row r="807" ht="14.25" hidden="1" customHeight="1" x14ac:dyDescent="0.3"/>
    <row r="808" ht="14.25" hidden="1" customHeight="1" x14ac:dyDescent="0.3"/>
    <row r="809" ht="14.25" hidden="1" customHeight="1" x14ac:dyDescent="0.3"/>
    <row r="810" ht="14.25" hidden="1" customHeight="1" x14ac:dyDescent="0.3"/>
    <row r="811" ht="14.25" hidden="1" customHeight="1" x14ac:dyDescent="0.3"/>
    <row r="812" ht="14.25" hidden="1" customHeight="1" x14ac:dyDescent="0.3"/>
    <row r="813" ht="14.25" hidden="1" customHeight="1" x14ac:dyDescent="0.3"/>
    <row r="814" ht="14.25" hidden="1" customHeight="1" x14ac:dyDescent="0.3"/>
    <row r="815" ht="14.25" hidden="1" customHeight="1" x14ac:dyDescent="0.3"/>
    <row r="816" ht="14.25" hidden="1" customHeight="1" x14ac:dyDescent="0.3"/>
    <row r="817" ht="14.25" hidden="1" customHeight="1" x14ac:dyDescent="0.3"/>
    <row r="818" ht="14.25" hidden="1" customHeight="1" x14ac:dyDescent="0.3"/>
    <row r="819" ht="14.25" hidden="1" customHeight="1" x14ac:dyDescent="0.3"/>
    <row r="820" ht="14.25" hidden="1" customHeight="1" x14ac:dyDescent="0.3"/>
    <row r="821" ht="14.25" hidden="1" customHeight="1" x14ac:dyDescent="0.3"/>
    <row r="822" ht="14.25" hidden="1" customHeight="1" x14ac:dyDescent="0.3"/>
    <row r="823" ht="14.25" hidden="1" customHeight="1" x14ac:dyDescent="0.3"/>
    <row r="824" ht="14.25" hidden="1" customHeight="1" x14ac:dyDescent="0.3"/>
    <row r="825" ht="14.25" hidden="1" customHeight="1" x14ac:dyDescent="0.3"/>
    <row r="826" ht="14.25" hidden="1" customHeight="1" x14ac:dyDescent="0.3"/>
    <row r="827" ht="14.25" hidden="1" customHeight="1" x14ac:dyDescent="0.3"/>
    <row r="828" ht="14.25" hidden="1" customHeight="1" x14ac:dyDescent="0.3"/>
    <row r="829" ht="14.25" hidden="1" customHeight="1" x14ac:dyDescent="0.3"/>
    <row r="830" ht="14.25" hidden="1" customHeight="1" x14ac:dyDescent="0.3"/>
    <row r="831" ht="14.25" hidden="1" customHeight="1" x14ac:dyDescent="0.3"/>
    <row r="832" ht="14.25" hidden="1" customHeight="1" x14ac:dyDescent="0.3"/>
    <row r="833" ht="14.25" hidden="1" customHeight="1" x14ac:dyDescent="0.3"/>
    <row r="834" ht="14.25" hidden="1" customHeight="1" x14ac:dyDescent="0.3"/>
    <row r="835" ht="14.25" hidden="1" customHeight="1" x14ac:dyDescent="0.3"/>
    <row r="836" ht="14.25" hidden="1" customHeight="1" x14ac:dyDescent="0.3"/>
    <row r="837" ht="14.25" hidden="1" customHeight="1" x14ac:dyDescent="0.3"/>
    <row r="838" ht="14.25" hidden="1" customHeight="1" x14ac:dyDescent="0.3"/>
    <row r="839" ht="14.25" hidden="1" customHeight="1" x14ac:dyDescent="0.3"/>
    <row r="840" ht="14.25" hidden="1" customHeight="1" x14ac:dyDescent="0.3"/>
    <row r="841" ht="14.25" hidden="1" customHeight="1" x14ac:dyDescent="0.3"/>
    <row r="842" ht="14.25" hidden="1" customHeight="1" x14ac:dyDescent="0.3"/>
    <row r="843" ht="14.25" hidden="1" customHeight="1" x14ac:dyDescent="0.3"/>
    <row r="844" ht="14.25" hidden="1" customHeight="1" x14ac:dyDescent="0.3"/>
    <row r="845" ht="14.25" hidden="1" customHeight="1" x14ac:dyDescent="0.3"/>
    <row r="846" ht="14.25" hidden="1" customHeight="1" x14ac:dyDescent="0.3"/>
    <row r="847" ht="14.25" hidden="1" customHeight="1" x14ac:dyDescent="0.3"/>
    <row r="848" ht="14.25" hidden="1" customHeight="1" x14ac:dyDescent="0.3"/>
    <row r="849" ht="14.25" hidden="1" customHeight="1" x14ac:dyDescent="0.3"/>
    <row r="850" ht="14.25" hidden="1" customHeight="1" x14ac:dyDescent="0.3"/>
    <row r="851" ht="14.25" hidden="1" customHeight="1" x14ac:dyDescent="0.3"/>
    <row r="852" ht="14.25" hidden="1" customHeight="1" x14ac:dyDescent="0.3"/>
    <row r="853" ht="14.25" hidden="1" customHeight="1" x14ac:dyDescent="0.3"/>
    <row r="854" ht="14.25" hidden="1" customHeight="1" x14ac:dyDescent="0.3"/>
    <row r="855" ht="14.25" hidden="1" customHeight="1" x14ac:dyDescent="0.3"/>
    <row r="856" ht="14.25" hidden="1" customHeight="1" x14ac:dyDescent="0.3"/>
    <row r="857" ht="14.25" hidden="1" customHeight="1" x14ac:dyDescent="0.3"/>
    <row r="858" ht="14.25" hidden="1" customHeight="1" x14ac:dyDescent="0.3"/>
    <row r="859" ht="14.25" hidden="1" customHeight="1" x14ac:dyDescent="0.3"/>
    <row r="860" ht="14.25" hidden="1" customHeight="1" x14ac:dyDescent="0.3"/>
    <row r="861" ht="14.25" hidden="1" customHeight="1" x14ac:dyDescent="0.3"/>
    <row r="862" ht="14.25" hidden="1" customHeight="1" x14ac:dyDescent="0.3"/>
    <row r="863" ht="14.25" hidden="1" customHeight="1" x14ac:dyDescent="0.3"/>
    <row r="864" ht="14.25" hidden="1" customHeight="1" x14ac:dyDescent="0.3"/>
    <row r="865" ht="14.25" hidden="1" customHeight="1" x14ac:dyDescent="0.3"/>
    <row r="866" ht="14.25" hidden="1" customHeight="1" x14ac:dyDescent="0.3"/>
    <row r="867" ht="14.25" hidden="1" customHeight="1" x14ac:dyDescent="0.3"/>
    <row r="868" ht="14.25" hidden="1" customHeight="1" x14ac:dyDescent="0.3"/>
    <row r="869" ht="14.25" hidden="1" customHeight="1" x14ac:dyDescent="0.3"/>
    <row r="870" ht="14.25" hidden="1" customHeight="1" x14ac:dyDescent="0.3"/>
    <row r="871" ht="14.25" hidden="1" customHeight="1" x14ac:dyDescent="0.3"/>
    <row r="872" ht="14.25" hidden="1" customHeight="1" x14ac:dyDescent="0.3"/>
    <row r="873" ht="14.25" hidden="1" customHeight="1" x14ac:dyDescent="0.3"/>
    <row r="874" ht="14.25" hidden="1" customHeight="1" x14ac:dyDescent="0.3"/>
    <row r="875" ht="14.25" hidden="1" customHeight="1" x14ac:dyDescent="0.3"/>
    <row r="876" ht="14.25" hidden="1" customHeight="1" x14ac:dyDescent="0.3"/>
    <row r="877" ht="14.25" hidden="1" customHeight="1" x14ac:dyDescent="0.3"/>
    <row r="878" ht="14.25" hidden="1" customHeight="1" x14ac:dyDescent="0.3"/>
    <row r="879" ht="14.25" hidden="1" customHeight="1" x14ac:dyDescent="0.3"/>
    <row r="880" ht="14.25" hidden="1" customHeight="1" x14ac:dyDescent="0.3"/>
    <row r="881" ht="14.25" hidden="1" customHeight="1" x14ac:dyDescent="0.3"/>
    <row r="882" ht="14.25" hidden="1" customHeight="1" x14ac:dyDescent="0.3"/>
    <row r="883" ht="14.25" hidden="1" customHeight="1" x14ac:dyDescent="0.3"/>
    <row r="884" ht="14.25" hidden="1" customHeight="1" x14ac:dyDescent="0.3"/>
    <row r="885" ht="14.25" hidden="1" customHeight="1" x14ac:dyDescent="0.3"/>
    <row r="886" ht="14.25" hidden="1" customHeight="1" x14ac:dyDescent="0.3"/>
    <row r="887" ht="14.25" hidden="1" customHeight="1" x14ac:dyDescent="0.3"/>
    <row r="888" ht="14.25" hidden="1" customHeight="1" x14ac:dyDescent="0.3"/>
    <row r="889" ht="14.25" hidden="1" customHeight="1" x14ac:dyDescent="0.3"/>
    <row r="890" ht="14.25" hidden="1" customHeight="1" x14ac:dyDescent="0.3"/>
    <row r="891" ht="14.25" hidden="1" customHeight="1" x14ac:dyDescent="0.3"/>
    <row r="892" ht="14.25" hidden="1" customHeight="1" x14ac:dyDescent="0.3"/>
    <row r="893" ht="14.25" hidden="1" customHeight="1" x14ac:dyDescent="0.3"/>
    <row r="894" ht="14.25" hidden="1" customHeight="1" x14ac:dyDescent="0.3"/>
    <row r="895" ht="14.25" hidden="1" customHeight="1" x14ac:dyDescent="0.3"/>
    <row r="896" ht="14.25" hidden="1" customHeight="1" x14ac:dyDescent="0.3"/>
    <row r="897" ht="14.25" hidden="1" customHeight="1" x14ac:dyDescent="0.3"/>
    <row r="898" ht="14.25" hidden="1" customHeight="1" x14ac:dyDescent="0.3"/>
    <row r="899" ht="14.25" hidden="1" customHeight="1" x14ac:dyDescent="0.3"/>
    <row r="900" ht="14.25" hidden="1" customHeight="1" x14ac:dyDescent="0.3"/>
    <row r="901" ht="14.25" hidden="1" customHeight="1" x14ac:dyDescent="0.3"/>
    <row r="902" ht="14.25" hidden="1" customHeight="1" x14ac:dyDescent="0.3"/>
    <row r="903" ht="14.25" hidden="1" customHeight="1" x14ac:dyDescent="0.3"/>
    <row r="904" ht="14.25" hidden="1" customHeight="1" x14ac:dyDescent="0.3"/>
    <row r="905" ht="14.25" hidden="1" customHeight="1" x14ac:dyDescent="0.3"/>
    <row r="906" ht="14.25" hidden="1" customHeight="1" x14ac:dyDescent="0.3"/>
    <row r="907" ht="14.25" hidden="1" customHeight="1" x14ac:dyDescent="0.3"/>
    <row r="908" ht="14.25" hidden="1" customHeight="1" x14ac:dyDescent="0.3"/>
    <row r="909" ht="14.25" hidden="1" customHeight="1" x14ac:dyDescent="0.3"/>
    <row r="910" ht="14.25" hidden="1" customHeight="1" x14ac:dyDescent="0.3"/>
    <row r="911" ht="14.25" hidden="1" customHeight="1" x14ac:dyDescent="0.3"/>
    <row r="912" ht="14.25" hidden="1" customHeight="1" x14ac:dyDescent="0.3"/>
    <row r="913" ht="14.25" hidden="1" customHeight="1" x14ac:dyDescent="0.3"/>
    <row r="914" ht="14.25" hidden="1" customHeight="1" x14ac:dyDescent="0.3"/>
    <row r="915" ht="14.25" hidden="1" customHeight="1" x14ac:dyDescent="0.3"/>
    <row r="916" ht="14.25" hidden="1" customHeight="1" x14ac:dyDescent="0.3"/>
    <row r="917" ht="14.25" hidden="1" customHeight="1" x14ac:dyDescent="0.3"/>
    <row r="918" ht="14.25" hidden="1" customHeight="1" x14ac:dyDescent="0.3"/>
    <row r="919" ht="14.25" hidden="1" customHeight="1" x14ac:dyDescent="0.3"/>
    <row r="920" ht="14.25" hidden="1" customHeight="1" x14ac:dyDescent="0.3"/>
    <row r="921" ht="14.25" hidden="1" customHeight="1" x14ac:dyDescent="0.3"/>
    <row r="922" ht="14.25" hidden="1" customHeight="1" x14ac:dyDescent="0.3"/>
    <row r="923" ht="14.25" hidden="1" customHeight="1" x14ac:dyDescent="0.3"/>
    <row r="924" ht="14.25" hidden="1" customHeight="1" x14ac:dyDescent="0.3"/>
    <row r="925" ht="14.25" hidden="1" customHeight="1" x14ac:dyDescent="0.3"/>
    <row r="926" ht="14.25" hidden="1" customHeight="1" x14ac:dyDescent="0.3"/>
    <row r="927" ht="14.25" hidden="1" customHeight="1" x14ac:dyDescent="0.3"/>
    <row r="928" ht="14.25" hidden="1" customHeight="1" x14ac:dyDescent="0.3"/>
    <row r="929" ht="14.25" hidden="1" customHeight="1" x14ac:dyDescent="0.3"/>
    <row r="930" ht="14.25" hidden="1" customHeight="1" x14ac:dyDescent="0.3"/>
    <row r="931" ht="14.25" hidden="1" customHeight="1" x14ac:dyDescent="0.3"/>
    <row r="932" ht="14.25" hidden="1" customHeight="1" x14ac:dyDescent="0.3"/>
    <row r="933" ht="14.25" hidden="1" customHeight="1" x14ac:dyDescent="0.3"/>
    <row r="934" ht="14.25" hidden="1" customHeight="1" x14ac:dyDescent="0.3"/>
    <row r="935" ht="14.25" hidden="1" customHeight="1" x14ac:dyDescent="0.3"/>
    <row r="936" ht="14.25" hidden="1" customHeight="1" x14ac:dyDescent="0.3"/>
    <row r="937" ht="14.25" hidden="1" customHeight="1" x14ac:dyDescent="0.3"/>
    <row r="938" ht="14.25" hidden="1" customHeight="1" x14ac:dyDescent="0.3"/>
    <row r="939" ht="14.25" hidden="1" customHeight="1" x14ac:dyDescent="0.3"/>
    <row r="940" ht="14.25" hidden="1" customHeight="1" x14ac:dyDescent="0.3"/>
    <row r="941" ht="14.25" hidden="1" customHeight="1" x14ac:dyDescent="0.3"/>
    <row r="942" ht="14.25" hidden="1" customHeight="1" x14ac:dyDescent="0.3"/>
    <row r="943" ht="14.25" hidden="1" customHeight="1" x14ac:dyDescent="0.3"/>
    <row r="944" ht="14.25" hidden="1" customHeight="1" x14ac:dyDescent="0.3"/>
    <row r="945" ht="14.25" hidden="1" customHeight="1" x14ac:dyDescent="0.3"/>
    <row r="946" ht="14.25" hidden="1" customHeight="1" x14ac:dyDescent="0.3"/>
    <row r="947" ht="14.25" hidden="1" customHeight="1" x14ac:dyDescent="0.3"/>
    <row r="948" ht="14.25" hidden="1" customHeight="1" x14ac:dyDescent="0.3"/>
    <row r="949" ht="14.25" hidden="1" customHeight="1" x14ac:dyDescent="0.3"/>
    <row r="950" ht="14.25" hidden="1" customHeight="1" x14ac:dyDescent="0.3"/>
  </sheetData>
  <mergeCells count="8">
    <mergeCell ref="A304:B304"/>
    <mergeCell ref="A1:E1"/>
    <mergeCell ref="A2:AU2"/>
    <mergeCell ref="A3:A4"/>
    <mergeCell ref="B3:B4"/>
    <mergeCell ref="C3:C4"/>
    <mergeCell ref="D3:D4"/>
    <mergeCell ref="E3:E4"/>
  </mergeCells>
  <conditionalFormatting sqref="C239">
    <cfRule type="containsBlanks" dxfId="125" priority="7">
      <formula>LEN(TRIM(C239))=0</formula>
    </cfRule>
  </conditionalFormatting>
  <conditionalFormatting sqref="C225 C232:C233 C229 C221 C227 C223 C235:C236">
    <cfRule type="containsBlanks" dxfId="124" priority="12">
      <formula>LEN(TRIM(C221))=0</formula>
    </cfRule>
  </conditionalFormatting>
  <conditionalFormatting sqref="C246">
    <cfRule type="containsBlanks" dxfId="123" priority="11">
      <formula>LEN(TRIM(C246))=0</formula>
    </cfRule>
  </conditionalFormatting>
  <conditionalFormatting sqref="C242">
    <cfRule type="containsBlanks" dxfId="122" priority="10">
      <formula>LEN(TRIM(C242))=0</formula>
    </cfRule>
  </conditionalFormatting>
  <conditionalFormatting sqref="C240">
    <cfRule type="containsBlanks" dxfId="121" priority="9">
      <formula>LEN(TRIM(C240))=0</formula>
    </cfRule>
  </conditionalFormatting>
  <conditionalFormatting sqref="C244">
    <cfRule type="containsBlanks" dxfId="120" priority="8">
      <formula>LEN(TRIM(C244))=0</formula>
    </cfRule>
  </conditionalFormatting>
  <conditionalFormatting sqref="D239">
    <cfRule type="containsBlanks" dxfId="119" priority="1">
      <formula>LEN(TRIM(D239))=0</formula>
    </cfRule>
  </conditionalFormatting>
  <conditionalFormatting sqref="D225 D232:D233 D229 D221 D227 D223 D235:D236">
    <cfRule type="containsBlanks" dxfId="118" priority="6">
      <formula>LEN(TRIM(D221))=0</formula>
    </cfRule>
  </conditionalFormatting>
  <conditionalFormatting sqref="D246">
    <cfRule type="containsBlanks" dxfId="117" priority="5">
      <formula>LEN(TRIM(D246))=0</formula>
    </cfRule>
  </conditionalFormatting>
  <conditionalFormatting sqref="D242">
    <cfRule type="containsBlanks" dxfId="116" priority="4">
      <formula>LEN(TRIM(D242))=0</formula>
    </cfRule>
  </conditionalFormatting>
  <conditionalFormatting sqref="D240">
    <cfRule type="containsBlanks" dxfId="115" priority="3">
      <formula>LEN(TRIM(D240))=0</formula>
    </cfRule>
  </conditionalFormatting>
  <conditionalFormatting sqref="D244">
    <cfRule type="containsBlanks" dxfId="114" priority="2">
      <formula>LEN(TRIM(D244))=0</formula>
    </cfRule>
  </conditionalFormatting>
  <dataValidations count="3">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sqref="C277:C278 C268 C76:C79 C72 C47:C48 C58 C111 C262:C264 C230 C39:C41 C214 C241 C90 C115:C117 C95:C96 C120:C121 C211 C125:C126 C142:C145 C170 C224 C147 C168 C185 C102:C103 C44 C247:C248 C202:C206 C226 C282:C284 C10 C107:C109 C12:C14 C287:C288 C274 C272 C290 C245 C218 C195:C198 C228 C180:C182 C292 C243 C189:C192">
      <formula1>0</formula1>
    </dataValidation>
    <dataValidation operator="greaterThanOrEqual" allowBlank="1" showInputMessage="1" showErrorMessage="1" sqref="E69 D115:D117 D124:D125 D131:D134 D185:D187 D245 D292:D293 D120:D122 D127:D129 D136:D139 D162:D164 D166:D173 D175:D177 D154:D159 D60:D80 D252:D254 D247:D250 D256:D260 D213:D231 D274 D272 D276:D279 D282:D285 D179:D183 D141:D152 D287:D290 D82:D113 D1:D58 D189:D193 D195:D211 D243 D268:D269 D305:D65547 D236:D241 D234 D262:D265 D297:D299 D301:D303"/>
  </dataValidations>
  <printOptions horizontalCentered="1" gridLines="1"/>
  <pageMargins left="0.47244094488188981" right="0.57999999999999996" top="0.47244094488188981" bottom="0.59055118110236227" header="0.39370078740157483" footer="0.31496062992125984"/>
  <pageSetup scale="75" orientation="landscape" verticalDpi="4294967295" r:id="rId1"/>
  <headerFooter>
    <oddFooter xml:space="preserve">&amp;RPágina &amp;P de &amp;N&amp;K00+000----------- &amp;K01+000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view="pageLayout" zoomScaleNormal="100" workbookViewId="0">
      <selection activeCell="A4" sqref="A4"/>
    </sheetView>
  </sheetViews>
  <sheetFormatPr baseColWidth="10" defaultColWidth="18.42578125" defaultRowHeight="15" x14ac:dyDescent="0.25"/>
  <cols>
    <col min="1" max="1" width="80" customWidth="1"/>
    <col min="2" max="2" width="27.85546875" customWidth="1"/>
    <col min="3" max="3" width="26.140625" customWidth="1"/>
    <col min="4" max="4" width="18.42578125" style="41"/>
  </cols>
  <sheetData>
    <row r="1" spans="1:4" s="23" customFormat="1" x14ac:dyDescent="0.25">
      <c r="A1" s="29" t="s">
        <v>479</v>
      </c>
      <c r="B1" s="23" t="s">
        <v>478</v>
      </c>
      <c r="C1"/>
      <c r="D1" s="31"/>
    </row>
    <row r="2" spans="1:4" ht="14.45" x14ac:dyDescent="0.3">
      <c r="A2" s="22" t="s">
        <v>470</v>
      </c>
      <c r="B2" s="8">
        <v>8780993.6300000008</v>
      </c>
    </row>
    <row r="3" spans="1:4" x14ac:dyDescent="0.25">
      <c r="A3" s="22" t="s">
        <v>52</v>
      </c>
      <c r="B3" s="8">
        <v>1635514.0300000003</v>
      </c>
    </row>
    <row r="4" spans="1:4" x14ac:dyDescent="0.25">
      <c r="A4" s="22" t="s">
        <v>103</v>
      </c>
      <c r="B4" s="8">
        <v>12027306.960000001</v>
      </c>
    </row>
    <row r="5" spans="1:4" x14ac:dyDescent="0.25">
      <c r="A5" s="22" t="s">
        <v>191</v>
      </c>
      <c r="B5" s="8">
        <v>8973660.9199999999</v>
      </c>
    </row>
    <row r="6" spans="1:4" x14ac:dyDescent="0.25">
      <c r="A6" s="22" t="s">
        <v>98</v>
      </c>
      <c r="B6" s="8">
        <v>10000000</v>
      </c>
    </row>
    <row r="7" spans="1:4" x14ac:dyDescent="0.25">
      <c r="A7" s="22" t="s">
        <v>86</v>
      </c>
      <c r="B7" s="8">
        <v>9999999.9999999981</v>
      </c>
    </row>
    <row r="8" spans="1:4" x14ac:dyDescent="0.25">
      <c r="A8" s="22" t="s">
        <v>367</v>
      </c>
      <c r="B8" s="8">
        <v>696.41</v>
      </c>
    </row>
    <row r="9" spans="1:4" x14ac:dyDescent="0.25">
      <c r="A9" s="22" t="s">
        <v>201</v>
      </c>
      <c r="B9" s="8">
        <v>583924.02</v>
      </c>
    </row>
    <row r="10" spans="1:4" ht="14.45" x14ac:dyDescent="0.3">
      <c r="A10" s="22" t="s">
        <v>361</v>
      </c>
      <c r="B10" s="8">
        <v>77785.56</v>
      </c>
    </row>
    <row r="11" spans="1:4" ht="14.45" x14ac:dyDescent="0.3">
      <c r="A11" s="22" t="s">
        <v>196</v>
      </c>
      <c r="B11" s="8">
        <v>485806381</v>
      </c>
    </row>
    <row r="12" spans="1:4" ht="14.45" x14ac:dyDescent="0.3">
      <c r="A12" s="22" t="s">
        <v>301</v>
      </c>
      <c r="B12" s="8">
        <v>382262.78</v>
      </c>
    </row>
    <row r="13" spans="1:4" ht="14.45" x14ac:dyDescent="0.3">
      <c r="A13" s="22" t="s">
        <v>370</v>
      </c>
      <c r="B13" s="12">
        <v>56488012</v>
      </c>
    </row>
    <row r="14" spans="1:4" ht="45" x14ac:dyDescent="0.25">
      <c r="A14" s="24" t="s">
        <v>462</v>
      </c>
      <c r="B14" s="27">
        <v>19775066.260000002</v>
      </c>
    </row>
    <row r="15" spans="1:4" x14ac:dyDescent="0.25">
      <c r="A15" s="22" t="s">
        <v>299</v>
      </c>
      <c r="B15" s="8">
        <v>1172323.03</v>
      </c>
    </row>
    <row r="16" spans="1:4" x14ac:dyDescent="0.25">
      <c r="A16" s="22" t="s">
        <v>357</v>
      </c>
      <c r="B16" s="8">
        <v>0.14000000000000001</v>
      </c>
    </row>
    <row r="17" spans="1:3" ht="14.45" x14ac:dyDescent="0.3">
      <c r="A17" s="22" t="s">
        <v>58</v>
      </c>
      <c r="B17" s="8">
        <v>109500975.77</v>
      </c>
    </row>
    <row r="18" spans="1:3" ht="14.45" x14ac:dyDescent="0.3">
      <c r="A18" s="22" t="s">
        <v>48</v>
      </c>
      <c r="B18" s="8">
        <v>623086171.60000002</v>
      </c>
    </row>
    <row r="19" spans="1:3" x14ac:dyDescent="0.25">
      <c r="A19" s="22" t="s">
        <v>472</v>
      </c>
      <c r="B19" s="8">
        <v>6600000</v>
      </c>
    </row>
    <row r="20" spans="1:3" x14ac:dyDescent="0.25">
      <c r="A20" s="22" t="s">
        <v>468</v>
      </c>
      <c r="B20" s="8">
        <v>6600000</v>
      </c>
    </row>
    <row r="21" spans="1:3" x14ac:dyDescent="0.25">
      <c r="A21" s="22" t="s">
        <v>284</v>
      </c>
      <c r="B21" s="8">
        <v>38748.82</v>
      </c>
    </row>
    <row r="22" spans="1:3" x14ac:dyDescent="0.25">
      <c r="A22" s="22" t="s">
        <v>359</v>
      </c>
      <c r="B22" s="8">
        <v>12017.12</v>
      </c>
    </row>
    <row r="23" spans="1:3" x14ac:dyDescent="0.25">
      <c r="A23" s="22" t="s">
        <v>297</v>
      </c>
      <c r="B23" s="8">
        <v>0.95</v>
      </c>
    </row>
    <row r="24" spans="1:3" ht="14.45" x14ac:dyDescent="0.3">
      <c r="A24" s="22" t="s">
        <v>456</v>
      </c>
      <c r="B24" s="8">
        <v>17325899.34</v>
      </c>
    </row>
    <row r="25" spans="1:3" ht="14.45" x14ac:dyDescent="0.3">
      <c r="A25" s="22" t="s">
        <v>33</v>
      </c>
      <c r="B25" s="8">
        <v>1789869237.8499999</v>
      </c>
    </row>
    <row r="26" spans="1:3" x14ac:dyDescent="0.25">
      <c r="A26" s="22" t="s">
        <v>365</v>
      </c>
      <c r="B26" s="8">
        <v>1587225.17</v>
      </c>
    </row>
    <row r="27" spans="1:3" x14ac:dyDescent="0.25">
      <c r="A27" s="22" t="s">
        <v>64</v>
      </c>
      <c r="B27" s="8">
        <v>22000000</v>
      </c>
    </row>
    <row r="28" spans="1:3" x14ac:dyDescent="0.25">
      <c r="A28" s="22" t="s">
        <v>363</v>
      </c>
      <c r="B28" s="8">
        <v>3002.92</v>
      </c>
    </row>
    <row r="29" spans="1:3" x14ac:dyDescent="0.25">
      <c r="A29" s="22" t="s">
        <v>477</v>
      </c>
      <c r="B29" s="8">
        <v>3192327206.2799997</v>
      </c>
    </row>
    <row r="32" spans="1:3" x14ac:dyDescent="0.25">
      <c r="C32" s="19"/>
    </row>
    <row r="35" spans="2:3" x14ac:dyDescent="0.25">
      <c r="B35" s="41"/>
    </row>
    <row r="36" spans="2:3" x14ac:dyDescent="0.25">
      <c r="C36" s="41"/>
    </row>
    <row r="37" spans="2:3" x14ac:dyDescent="0.25">
      <c r="C37" s="41"/>
    </row>
    <row r="38" spans="2:3" x14ac:dyDescent="0.25">
      <c r="C38" s="41"/>
    </row>
    <row r="39" spans="2:3" x14ac:dyDescent="0.25">
      <c r="C39" s="41"/>
    </row>
    <row r="40" spans="2:3" x14ac:dyDescent="0.25">
      <c r="C40" s="41"/>
    </row>
  </sheetData>
  <pageMargins left="0.70866141732283472" right="0.70866141732283472" top="0.94488188976377963" bottom="0.74803149606299213" header="0.31496062992125984" footer="0.31496062992125984"/>
  <pageSetup orientation="landscape" verticalDpi="0" r:id="rId2"/>
  <headerFooter>
    <oddHeader>&amp;C&amp;"-,Negrita"MUNICIPIO DE TLAJOMULCO DE ZÚÑIGA, JALISCO
TERCERA MODIFICACIÓN AL PRESUPUESTO 2021
CLASIFICACIÓN POR FUENTE DE FINANCIAMIENTO</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Layout" zoomScaleNormal="100" workbookViewId="0">
      <selection activeCell="C4" sqref="C4"/>
    </sheetView>
  </sheetViews>
  <sheetFormatPr baseColWidth="10" defaultColWidth="18.42578125" defaultRowHeight="15" x14ac:dyDescent="0.25"/>
  <cols>
    <col min="1" max="1" width="14.42578125" customWidth="1"/>
    <col min="2" max="2" width="53.7109375" bestFit="1" customWidth="1"/>
    <col min="3" max="3" width="45.28515625" customWidth="1"/>
  </cols>
  <sheetData>
    <row r="1" spans="1:3" s="23" customFormat="1" x14ac:dyDescent="0.25">
      <c r="A1" s="21" t="s">
        <v>15</v>
      </c>
      <c r="B1" s="21" t="s">
        <v>16</v>
      </c>
      <c r="C1" s="23" t="s">
        <v>478</v>
      </c>
    </row>
    <row r="2" spans="1:3" ht="14.65" x14ac:dyDescent="0.35">
      <c r="A2" s="39">
        <v>1000</v>
      </c>
      <c r="B2" s="39" t="s">
        <v>44</v>
      </c>
      <c r="C2" s="8">
        <v>1315906500</v>
      </c>
    </row>
    <row r="3" spans="1:3" ht="14.65" x14ac:dyDescent="0.35">
      <c r="A3" s="39">
        <v>2000</v>
      </c>
      <c r="B3" s="39" t="s">
        <v>95</v>
      </c>
      <c r="C3" s="8">
        <v>180454722.80000001</v>
      </c>
    </row>
    <row r="4" spans="1:3" ht="14.65" x14ac:dyDescent="0.35">
      <c r="A4" s="39">
        <v>3000</v>
      </c>
      <c r="B4" s="39" t="s">
        <v>261</v>
      </c>
      <c r="C4" s="8">
        <v>980176661.10000062</v>
      </c>
    </row>
    <row r="5" spans="1:3" ht="14.65" x14ac:dyDescent="0.35">
      <c r="A5" s="39">
        <v>4000</v>
      </c>
      <c r="B5" s="39" t="s">
        <v>380</v>
      </c>
      <c r="C5" s="8">
        <v>227446752.32000002</v>
      </c>
    </row>
    <row r="6" spans="1:3" ht="14.65" x14ac:dyDescent="0.35">
      <c r="A6" s="39">
        <v>5000</v>
      </c>
      <c r="B6" s="39" t="s">
        <v>371</v>
      </c>
      <c r="C6" s="8">
        <v>133415867.69</v>
      </c>
    </row>
    <row r="7" spans="1:3" ht="14.65" x14ac:dyDescent="0.35">
      <c r="A7" s="39">
        <v>6000</v>
      </c>
      <c r="B7" s="39" t="s">
        <v>457</v>
      </c>
      <c r="C7" s="8">
        <v>302825258.35000002</v>
      </c>
    </row>
    <row r="8" spans="1:3" ht="14.65" x14ac:dyDescent="0.35">
      <c r="A8" s="39">
        <v>9000</v>
      </c>
      <c r="B8" s="39" t="s">
        <v>473</v>
      </c>
      <c r="C8" s="8">
        <v>52101444.019999996</v>
      </c>
    </row>
    <row r="9" spans="1:3" ht="14.65" x14ac:dyDescent="0.35">
      <c r="A9" s="39" t="s">
        <v>477</v>
      </c>
      <c r="C9" s="8">
        <v>3192327206.2800007</v>
      </c>
    </row>
  </sheetData>
  <pageMargins left="0.70866141732283472" right="0.70866141732283472" top="0.94488188976377963" bottom="0.74803149606299213" header="0.31496062992125984" footer="0.31496062992125984"/>
  <pageSetup orientation="landscape" verticalDpi="0" r:id="rId2"/>
  <headerFooter>
    <oddHeader>&amp;C&amp;"-,Negrita"MUNICIPIO DE TLAJOMULCO DE ZÚÑIGA, JALISCO
TERCERA MODIFICACIÓN AL PRESUPUESTO 2021
CLASIFICACIÓN POR CAPITULO DE GASTO</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view="pageLayout" topLeftCell="A3" zoomScaleNormal="100" workbookViewId="0">
      <selection activeCell="B5" sqref="B4:B5"/>
    </sheetView>
  </sheetViews>
  <sheetFormatPr baseColWidth="10" defaultColWidth="18.42578125" defaultRowHeight="15" x14ac:dyDescent="0.25"/>
  <cols>
    <col min="1" max="1" width="11.7109375" customWidth="1"/>
    <col min="2" max="2" width="64.5703125" customWidth="1"/>
    <col min="3" max="3" width="37.5703125" customWidth="1"/>
    <col min="4" max="4" width="14.5703125" bestFit="1" customWidth="1"/>
  </cols>
  <sheetData>
    <row r="1" spans="1:4" s="23" customFormat="1" ht="14.65" hidden="1" x14ac:dyDescent="0.35">
      <c r="A1" s="21" t="s">
        <v>15</v>
      </c>
      <c r="B1" s="22">
        <v>9000</v>
      </c>
      <c r="C1"/>
      <c r="D1"/>
    </row>
    <row r="2" spans="1:4" ht="14.65" hidden="1" x14ac:dyDescent="0.35"/>
    <row r="3" spans="1:4" x14ac:dyDescent="0.25">
      <c r="A3" s="21" t="s">
        <v>17</v>
      </c>
      <c r="B3" s="21" t="s">
        <v>18</v>
      </c>
      <c r="C3" s="23" t="s">
        <v>478</v>
      </c>
    </row>
    <row r="4" spans="1:4" ht="30" x14ac:dyDescent="0.25">
      <c r="A4" s="23">
        <v>9111</v>
      </c>
      <c r="B4" s="26" t="s">
        <v>474</v>
      </c>
      <c r="C4" s="220">
        <v>33601444.019999996</v>
      </c>
    </row>
    <row r="5" spans="1:4" x14ac:dyDescent="0.25">
      <c r="A5" s="23">
        <v>9211</v>
      </c>
      <c r="B5" s="26" t="s">
        <v>475</v>
      </c>
      <c r="C5" s="220">
        <v>18500000</v>
      </c>
    </row>
    <row r="6" spans="1:4" ht="14.65" x14ac:dyDescent="0.35">
      <c r="A6" s="39" t="s">
        <v>477</v>
      </c>
      <c r="C6" s="8">
        <v>52101444.019999996</v>
      </c>
    </row>
  </sheetData>
  <pageMargins left="0.70866141732283472" right="0.70866141732283472" top="0.94488188976377963" bottom="0.74803149606299213" header="0.31496062992125984" footer="0.31496062992125984"/>
  <pageSetup orientation="landscape" verticalDpi="0" r:id="rId2"/>
  <headerFooter>
    <oddHeader>&amp;C&amp;"-,Negrita"MUNICIPIO DE TLAJOMULCO DE ZÚÑIGA, JALISCO
TERCERA MODIFICACIÓN AL PRESUPUESTO 2021
CAPITULO 9000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view="pageLayout" topLeftCell="A3" zoomScaleNormal="100" workbookViewId="0">
      <selection activeCell="A3" sqref="A3"/>
    </sheetView>
  </sheetViews>
  <sheetFormatPr baseColWidth="10" defaultColWidth="18.42578125" defaultRowHeight="15" x14ac:dyDescent="0.25"/>
  <cols>
    <col min="1" max="1" width="109.28515625" bestFit="1" customWidth="1"/>
    <col min="2" max="2" width="13.7109375" bestFit="1" customWidth="1"/>
    <col min="3" max="3" width="103.42578125" customWidth="1"/>
    <col min="4" max="4" width="26.28515625" customWidth="1"/>
    <col min="5" max="5" width="14.42578125" customWidth="1"/>
  </cols>
  <sheetData>
    <row r="1" spans="1:4" s="23" customFormat="1" ht="14.65" hidden="1" x14ac:dyDescent="0.35">
      <c r="A1" s="21" t="s">
        <v>15</v>
      </c>
      <c r="B1" s="22">
        <v>6000</v>
      </c>
      <c r="C1"/>
      <c r="D1"/>
    </row>
    <row r="2" spans="1:4" ht="14.65" hidden="1" x14ac:dyDescent="0.35"/>
    <row r="3" spans="1:4" s="25" customFormat="1" ht="45" x14ac:dyDescent="0.25">
      <c r="A3" s="28" t="s">
        <v>481</v>
      </c>
      <c r="B3" s="23" t="s">
        <v>478</v>
      </c>
    </row>
    <row r="4" spans="1:4" x14ac:dyDescent="0.25">
      <c r="A4" s="22" t="s">
        <v>91</v>
      </c>
      <c r="B4" s="8"/>
    </row>
    <row r="5" spans="1:4" ht="14.65" x14ac:dyDescent="0.35">
      <c r="A5" s="30" t="s">
        <v>92</v>
      </c>
      <c r="B5" s="8"/>
    </row>
    <row r="6" spans="1:4" x14ac:dyDescent="0.25">
      <c r="A6" s="32" t="s">
        <v>458</v>
      </c>
      <c r="B6" s="8">
        <v>134000168.82000001</v>
      </c>
    </row>
    <row r="7" spans="1:4" x14ac:dyDescent="0.25">
      <c r="A7" s="32" t="s">
        <v>460</v>
      </c>
      <c r="B7" s="8">
        <v>41396238.649999999</v>
      </c>
    </row>
    <row r="8" spans="1:4" x14ac:dyDescent="0.25">
      <c r="A8" s="32" t="s">
        <v>459</v>
      </c>
      <c r="B8" s="8">
        <v>34348268.100000001</v>
      </c>
    </row>
    <row r="9" spans="1:4" x14ac:dyDescent="0.25">
      <c r="A9" s="22" t="s">
        <v>40</v>
      </c>
      <c r="B9" s="8"/>
    </row>
    <row r="10" spans="1:4" ht="14.65" x14ac:dyDescent="0.35">
      <c r="A10" s="30" t="s">
        <v>106</v>
      </c>
      <c r="B10" s="8"/>
    </row>
    <row r="11" spans="1:4" x14ac:dyDescent="0.25">
      <c r="A11" s="32" t="s">
        <v>460</v>
      </c>
      <c r="B11" s="8">
        <v>6080582.7800000003</v>
      </c>
    </row>
    <row r="12" spans="1:4" x14ac:dyDescent="0.25">
      <c r="A12" s="32" t="s">
        <v>466</v>
      </c>
      <c r="B12" s="8">
        <v>87000000</v>
      </c>
    </row>
    <row r="13" spans="1:4" ht="14.65" x14ac:dyDescent="0.35">
      <c r="A13" s="22" t="s">
        <v>477</v>
      </c>
      <c r="B13" s="8">
        <v>302825258.35000002</v>
      </c>
    </row>
  </sheetData>
  <pageMargins left="0.70866141732283472" right="0.70866141732283472" top="0.94488188976377963" bottom="0.74803149606299213" header="0.31496062992125984" footer="0.31496062992125984"/>
  <pageSetup scale="99" fitToHeight="0" orientation="landscape" verticalDpi="0" r:id="rId2"/>
  <headerFooter>
    <oddHeader>&amp;C&amp;"-,Negrita"MUNICIPIO DE TLAJOMULCO DE ZÚÑIGA, JALISCO
TERCERA MODIFICACIÓN AL PRESUPUESTO 2021
CAPITULO 6000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view="pageLayout" topLeftCell="A3" zoomScaleNormal="100" workbookViewId="0">
      <selection activeCell="A8" activeCellId="2" sqref="A4 A6 A8 A10 A14 A18 A21 A26 A33 A35 A37 A39 A42 A44 A50 A56 A58 A60"/>
    </sheetView>
  </sheetViews>
  <sheetFormatPr baseColWidth="10" defaultColWidth="18.42578125" defaultRowHeight="15" x14ac:dyDescent="0.25"/>
  <cols>
    <col min="1" max="1" width="83.28515625" customWidth="1"/>
    <col min="2" max="2" width="15.28515625" customWidth="1"/>
    <col min="3" max="3" width="103.42578125" customWidth="1"/>
    <col min="4" max="4" width="26.28515625" customWidth="1"/>
    <col min="5" max="5" width="14.42578125" customWidth="1"/>
  </cols>
  <sheetData>
    <row r="1" spans="1:4" s="23" customFormat="1" ht="14.65" hidden="1" x14ac:dyDescent="0.35">
      <c r="A1"/>
      <c r="B1"/>
      <c r="C1"/>
      <c r="D1"/>
    </row>
    <row r="2" spans="1:4" ht="52.5" hidden="1" x14ac:dyDescent="0.35"/>
    <row r="3" spans="1:4" s="25" customFormat="1" ht="30" x14ac:dyDescent="0.25">
      <c r="A3" s="21" t="s">
        <v>989</v>
      </c>
      <c r="B3" s="23" t="s">
        <v>478</v>
      </c>
    </row>
    <row r="4" spans="1:4" x14ac:dyDescent="0.25">
      <c r="A4" s="22" t="s">
        <v>392</v>
      </c>
      <c r="B4" s="8"/>
    </row>
    <row r="5" spans="1:4" x14ac:dyDescent="0.25">
      <c r="A5" s="30" t="s">
        <v>395</v>
      </c>
      <c r="B5" s="8">
        <v>10000000</v>
      </c>
    </row>
    <row r="6" spans="1:4" x14ac:dyDescent="0.25">
      <c r="A6" s="22" t="s">
        <v>137</v>
      </c>
      <c r="B6" s="8"/>
    </row>
    <row r="7" spans="1:4" x14ac:dyDescent="0.25">
      <c r="A7" s="30" t="s">
        <v>141</v>
      </c>
      <c r="B7" s="8">
        <v>7992242.4499999993</v>
      </c>
    </row>
    <row r="8" spans="1:4" ht="14.65" x14ac:dyDescent="0.35">
      <c r="A8" s="22" t="s">
        <v>401</v>
      </c>
      <c r="B8" s="8"/>
    </row>
    <row r="9" spans="1:4" ht="14.65" x14ac:dyDescent="0.35">
      <c r="A9" s="30" t="s">
        <v>404</v>
      </c>
      <c r="B9" s="8">
        <v>15000000</v>
      </c>
    </row>
    <row r="10" spans="1:4" x14ac:dyDescent="0.25">
      <c r="A10" s="22" t="s">
        <v>185</v>
      </c>
      <c r="B10" s="8"/>
    </row>
    <row r="11" spans="1:4" x14ac:dyDescent="0.25">
      <c r="A11" s="30" t="s">
        <v>189</v>
      </c>
      <c r="B11" s="8">
        <v>2475858.15</v>
      </c>
    </row>
    <row r="12" spans="1:4" x14ac:dyDescent="0.25">
      <c r="A12" s="30" t="s">
        <v>234</v>
      </c>
      <c r="B12" s="8">
        <v>2222456.7999999998</v>
      </c>
    </row>
    <row r="13" spans="1:4" x14ac:dyDescent="0.25">
      <c r="A13" s="30" t="s">
        <v>414</v>
      </c>
      <c r="B13" s="8">
        <v>400000</v>
      </c>
    </row>
    <row r="14" spans="1:4" x14ac:dyDescent="0.25">
      <c r="A14" s="22" t="s">
        <v>211</v>
      </c>
      <c r="B14" s="8"/>
    </row>
    <row r="15" spans="1:4" x14ac:dyDescent="0.25">
      <c r="A15" s="30" t="s">
        <v>294</v>
      </c>
      <c r="B15" s="8">
        <v>129393598.14</v>
      </c>
    </row>
    <row r="16" spans="1:4" x14ac:dyDescent="0.25">
      <c r="A16" s="30" t="s">
        <v>240</v>
      </c>
      <c r="B16" s="8">
        <v>2027025.76</v>
      </c>
    </row>
    <row r="17" spans="1:2" x14ac:dyDescent="0.25">
      <c r="A17" s="30" t="s">
        <v>214</v>
      </c>
      <c r="B17" s="8">
        <v>16279107.189999999</v>
      </c>
    </row>
    <row r="18" spans="1:2" x14ac:dyDescent="0.25">
      <c r="A18" s="22" t="s">
        <v>90</v>
      </c>
      <c r="B18" s="8"/>
    </row>
    <row r="19" spans="1:2" x14ac:dyDescent="0.25">
      <c r="A19" s="30" t="s">
        <v>209</v>
      </c>
      <c r="B19" s="8">
        <v>468755812.11000001</v>
      </c>
    </row>
    <row r="20" spans="1:2" x14ac:dyDescent="0.25">
      <c r="A20" s="30" t="s">
        <v>94</v>
      </c>
      <c r="B20" s="8">
        <v>250281283.38</v>
      </c>
    </row>
    <row r="21" spans="1:2" x14ac:dyDescent="0.25">
      <c r="A21" s="22" t="s">
        <v>169</v>
      </c>
      <c r="B21" s="8"/>
    </row>
    <row r="22" spans="1:2" x14ac:dyDescent="0.25">
      <c r="A22" s="30" t="s">
        <v>172</v>
      </c>
      <c r="B22" s="8">
        <v>4816243.9000000004</v>
      </c>
    </row>
    <row r="23" spans="1:2" x14ac:dyDescent="0.25">
      <c r="A23" s="30" t="s">
        <v>421</v>
      </c>
      <c r="B23" s="8">
        <v>0</v>
      </c>
    </row>
    <row r="24" spans="1:2" x14ac:dyDescent="0.25">
      <c r="A24" s="30" t="s">
        <v>349</v>
      </c>
      <c r="B24" s="8">
        <v>65000</v>
      </c>
    </row>
    <row r="25" spans="1:2" x14ac:dyDescent="0.25">
      <c r="A25" s="30" t="s">
        <v>273</v>
      </c>
      <c r="B25" s="8">
        <v>74215276.829999998</v>
      </c>
    </row>
    <row r="26" spans="1:2" x14ac:dyDescent="0.25">
      <c r="A26" s="22" t="s">
        <v>176</v>
      </c>
      <c r="B26" s="8"/>
    </row>
    <row r="27" spans="1:2" x14ac:dyDescent="0.25">
      <c r="A27" s="30" t="s">
        <v>217</v>
      </c>
      <c r="B27" s="8">
        <v>84354042.530000001</v>
      </c>
    </row>
    <row r="28" spans="1:2" x14ac:dyDescent="0.25">
      <c r="A28" s="30" t="s">
        <v>230</v>
      </c>
      <c r="B28" s="8">
        <v>127086.1</v>
      </c>
    </row>
    <row r="29" spans="1:2" x14ac:dyDescent="0.25">
      <c r="A29" s="30" t="s">
        <v>227</v>
      </c>
      <c r="B29" s="8">
        <v>14485357.720000001</v>
      </c>
    </row>
    <row r="30" spans="1:2" x14ac:dyDescent="0.25">
      <c r="A30" s="30" t="s">
        <v>206</v>
      </c>
      <c r="B30" s="8">
        <v>18101786.420000002</v>
      </c>
    </row>
    <row r="31" spans="1:2" x14ac:dyDescent="0.25">
      <c r="A31" s="30" t="s">
        <v>221</v>
      </c>
      <c r="B31" s="8">
        <v>16167857.77</v>
      </c>
    </row>
    <row r="32" spans="1:2" x14ac:dyDescent="0.25">
      <c r="A32" s="30" t="s">
        <v>180</v>
      </c>
      <c r="B32" s="8">
        <v>1111476.73</v>
      </c>
    </row>
    <row r="33" spans="1:2" x14ac:dyDescent="0.25">
      <c r="A33" s="22" t="s">
        <v>386</v>
      </c>
      <c r="B33" s="8"/>
    </row>
    <row r="34" spans="1:2" x14ac:dyDescent="0.25">
      <c r="A34" s="30" t="s">
        <v>389</v>
      </c>
      <c r="B34" s="8">
        <v>6237094</v>
      </c>
    </row>
    <row r="35" spans="1:2" x14ac:dyDescent="0.25">
      <c r="A35" s="22" t="s">
        <v>383</v>
      </c>
      <c r="B35" s="8"/>
    </row>
    <row r="36" spans="1:2" x14ac:dyDescent="0.25">
      <c r="A36" s="30" t="s">
        <v>383</v>
      </c>
      <c r="B36" s="8">
        <v>25010455.390000001</v>
      </c>
    </row>
    <row r="37" spans="1:2" x14ac:dyDescent="0.25">
      <c r="A37" s="22" t="s">
        <v>376</v>
      </c>
      <c r="B37" s="8"/>
    </row>
    <row r="38" spans="1:2" x14ac:dyDescent="0.25">
      <c r="A38" s="30" t="s">
        <v>379</v>
      </c>
      <c r="B38" s="8">
        <v>6096877.2800000003</v>
      </c>
    </row>
    <row r="39" spans="1:2" x14ac:dyDescent="0.25">
      <c r="A39" s="22" t="s">
        <v>120</v>
      </c>
      <c r="B39" s="8"/>
    </row>
    <row r="40" spans="1:2" x14ac:dyDescent="0.25">
      <c r="A40" s="30" t="s">
        <v>124</v>
      </c>
      <c r="B40" s="8">
        <v>971787.73</v>
      </c>
    </row>
    <row r="41" spans="1:2" x14ac:dyDescent="0.25">
      <c r="A41" s="30" t="s">
        <v>428</v>
      </c>
      <c r="B41" s="8">
        <v>1584665.85</v>
      </c>
    </row>
    <row r="42" spans="1:2" x14ac:dyDescent="0.25">
      <c r="A42" s="22" t="s">
        <v>39</v>
      </c>
      <c r="B42" s="8"/>
    </row>
    <row r="43" spans="1:2" x14ac:dyDescent="0.25">
      <c r="A43" s="30" t="s">
        <v>43</v>
      </c>
      <c r="B43" s="8">
        <v>1529074814.21</v>
      </c>
    </row>
    <row r="44" spans="1:2" x14ac:dyDescent="0.25">
      <c r="A44" s="22" t="s">
        <v>128</v>
      </c>
      <c r="B44" s="8"/>
    </row>
    <row r="45" spans="1:2" x14ac:dyDescent="0.25">
      <c r="A45" s="30" t="s">
        <v>249</v>
      </c>
      <c r="B45" s="8">
        <v>27188662.170000002</v>
      </c>
    </row>
    <row r="46" spans="1:2" x14ac:dyDescent="0.25">
      <c r="A46" s="30" t="s">
        <v>313</v>
      </c>
      <c r="B46" s="8">
        <v>20063505.199999999</v>
      </c>
    </row>
    <row r="47" spans="1:2" x14ac:dyDescent="0.25">
      <c r="A47" s="30" t="s">
        <v>147</v>
      </c>
      <c r="B47" s="8">
        <v>88086168.25999999</v>
      </c>
    </row>
    <row r="48" spans="1:2" x14ac:dyDescent="0.25">
      <c r="A48" s="30" t="s">
        <v>132</v>
      </c>
      <c r="B48" s="8">
        <v>2037059.1300000001</v>
      </c>
    </row>
    <row r="49" spans="1:2" x14ac:dyDescent="0.25">
      <c r="A49" s="30" t="s">
        <v>340</v>
      </c>
      <c r="B49" s="8">
        <v>3023745.67</v>
      </c>
    </row>
    <row r="50" spans="1:2" x14ac:dyDescent="0.25">
      <c r="A50" s="22" t="s">
        <v>69</v>
      </c>
      <c r="B50" s="8"/>
    </row>
    <row r="51" spans="1:2" x14ac:dyDescent="0.25">
      <c r="A51" s="30" t="s">
        <v>310</v>
      </c>
      <c r="B51" s="8">
        <v>51002972.560000002</v>
      </c>
    </row>
    <row r="52" spans="1:2" x14ac:dyDescent="0.25">
      <c r="A52" s="30" t="s">
        <v>73</v>
      </c>
      <c r="B52" s="8">
        <v>4574691.17</v>
      </c>
    </row>
    <row r="53" spans="1:2" x14ac:dyDescent="0.25">
      <c r="A53" s="30" t="s">
        <v>116</v>
      </c>
      <c r="B53" s="8">
        <v>8017160.5599999996</v>
      </c>
    </row>
    <row r="54" spans="1:2" x14ac:dyDescent="0.25">
      <c r="A54" s="30" t="s">
        <v>428</v>
      </c>
      <c r="B54" s="8">
        <v>400469.30000000005</v>
      </c>
    </row>
    <row r="55" spans="1:2" x14ac:dyDescent="0.25">
      <c r="A55" s="30" t="s">
        <v>317</v>
      </c>
      <c r="B55" s="8">
        <v>1536342.19</v>
      </c>
    </row>
    <row r="56" spans="1:2" x14ac:dyDescent="0.25">
      <c r="A56" s="22" t="s">
        <v>155</v>
      </c>
      <c r="B56" s="8"/>
    </row>
    <row r="57" spans="1:2" x14ac:dyDescent="0.25">
      <c r="A57" s="30" t="s">
        <v>158</v>
      </c>
      <c r="B57" s="8">
        <v>2462471.6</v>
      </c>
    </row>
    <row r="58" spans="1:2" x14ac:dyDescent="0.25">
      <c r="A58" s="22" t="s">
        <v>408</v>
      </c>
      <c r="B58" s="8"/>
    </row>
    <row r="59" spans="1:2" x14ac:dyDescent="0.25">
      <c r="A59" s="30" t="s">
        <v>410</v>
      </c>
      <c r="B59" s="8">
        <v>59615914.649999999</v>
      </c>
    </row>
    <row r="60" spans="1:2" x14ac:dyDescent="0.25">
      <c r="A60" s="22" t="s">
        <v>105</v>
      </c>
      <c r="B60" s="8"/>
    </row>
    <row r="61" spans="1:2" x14ac:dyDescent="0.25">
      <c r="A61" s="30" t="s">
        <v>108</v>
      </c>
      <c r="B61" s="8">
        <v>237070837.38000071</v>
      </c>
    </row>
    <row r="62" spans="1:2" x14ac:dyDescent="0.25">
      <c r="A62" s="22" t="s">
        <v>477</v>
      </c>
      <c r="B62" s="8">
        <v>3192327206.2800007</v>
      </c>
    </row>
  </sheetData>
  <pageMargins left="0.70866141732283472" right="0.70866141732283472" top="0.94488188976377963" bottom="0.74803149606299213" header="0.31496062992125984" footer="0.31496062992125984"/>
  <pageSetup scale="91" fitToHeight="0" orientation="portrait" verticalDpi="0" r:id="rId2"/>
  <headerFooter>
    <oddHeader>&amp;C&amp;"-,Negrita"MUNICIPIO DE TLAJOMULCO DE ZÚÑIGA, JALISCO
TERCERA MODIFICACIÓN AL PRESUPUESTO 2021
CLASIFICACION ADMINISTRATIVA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2"/>
  <sheetViews>
    <sheetView view="pageLayout" topLeftCell="A3" zoomScale="80" zoomScaleNormal="100" zoomScalePageLayoutView="80" workbookViewId="0">
      <selection activeCell="A25" sqref="A25"/>
    </sheetView>
  </sheetViews>
  <sheetFormatPr baseColWidth="10" defaultColWidth="18.42578125" defaultRowHeight="15" x14ac:dyDescent="0.25"/>
  <cols>
    <col min="1" max="1" width="111.28515625" customWidth="1"/>
    <col min="2" max="2" width="15.28515625" customWidth="1"/>
    <col min="3" max="3" width="103.42578125" customWidth="1"/>
    <col min="4" max="4" width="26.28515625" customWidth="1"/>
    <col min="5" max="5" width="14.42578125" customWidth="1"/>
  </cols>
  <sheetData>
    <row r="1" spans="1:4" s="23" customFormat="1" ht="14.65" hidden="1" x14ac:dyDescent="0.35">
      <c r="A1"/>
      <c r="B1"/>
      <c r="C1"/>
      <c r="D1"/>
    </row>
    <row r="2" spans="1:4" ht="14.65" hidden="1" x14ac:dyDescent="0.35"/>
    <row r="3" spans="1:4" s="25" customFormat="1" ht="30" x14ac:dyDescent="0.25">
      <c r="A3" s="28" t="s">
        <v>482</v>
      </c>
      <c r="B3" s="23" t="s">
        <v>478</v>
      </c>
    </row>
    <row r="4" spans="1:4" x14ac:dyDescent="0.25">
      <c r="A4" s="22" t="s">
        <v>113</v>
      </c>
      <c r="B4" s="8"/>
    </row>
    <row r="5" spans="1:4" x14ac:dyDescent="0.25">
      <c r="A5" s="30" t="s">
        <v>114</v>
      </c>
      <c r="B5" s="8">
        <v>705998.14999999991</v>
      </c>
    </row>
    <row r="6" spans="1:4" x14ac:dyDescent="0.25">
      <c r="A6" s="30" t="s">
        <v>236</v>
      </c>
      <c r="B6" s="8">
        <v>624979.13</v>
      </c>
    </row>
    <row r="7" spans="1:4" x14ac:dyDescent="0.25">
      <c r="A7" s="30" t="s">
        <v>251</v>
      </c>
      <c r="B7" s="8">
        <v>1477801.84</v>
      </c>
    </row>
    <row r="8" spans="1:4" ht="14.65" x14ac:dyDescent="0.35">
      <c r="A8" s="30" t="s">
        <v>292</v>
      </c>
      <c r="B8" s="8">
        <v>129393598.14</v>
      </c>
    </row>
    <row r="9" spans="1:4" ht="14.65" x14ac:dyDescent="0.35">
      <c r="A9" s="30" t="s">
        <v>228</v>
      </c>
      <c r="B9" s="8">
        <v>127086.1</v>
      </c>
    </row>
    <row r="10" spans="1:4" x14ac:dyDescent="0.25">
      <c r="A10" s="30" t="s">
        <v>204</v>
      </c>
      <c r="B10" s="8">
        <v>11942020.17</v>
      </c>
    </row>
    <row r="11" spans="1:4" x14ac:dyDescent="0.25">
      <c r="A11" s="30" t="s">
        <v>223</v>
      </c>
      <c r="B11" s="8">
        <v>6159766.25</v>
      </c>
    </row>
    <row r="12" spans="1:4" x14ac:dyDescent="0.25">
      <c r="A12" s="30" t="s">
        <v>215</v>
      </c>
      <c r="B12" s="8">
        <v>84354042.530000001</v>
      </c>
    </row>
    <row r="13" spans="1:4" x14ac:dyDescent="0.25">
      <c r="A13" s="30" t="s">
        <v>225</v>
      </c>
      <c r="B13" s="8">
        <v>7926154.9800000004</v>
      </c>
    </row>
    <row r="14" spans="1:4" x14ac:dyDescent="0.25">
      <c r="A14" s="30" t="s">
        <v>277</v>
      </c>
      <c r="B14" s="8">
        <v>6486012.4000000004</v>
      </c>
    </row>
    <row r="15" spans="1:4" x14ac:dyDescent="0.25">
      <c r="A15" s="30" t="s">
        <v>274</v>
      </c>
      <c r="B15" s="8">
        <v>5208381.4400000004</v>
      </c>
    </row>
    <row r="16" spans="1:4" x14ac:dyDescent="0.25">
      <c r="A16" s="30" t="s">
        <v>252</v>
      </c>
      <c r="B16" s="8">
        <v>73190.34</v>
      </c>
    </row>
    <row r="17" spans="1:2" x14ac:dyDescent="0.25">
      <c r="A17" s="30" t="s">
        <v>219</v>
      </c>
      <c r="B17" s="8">
        <v>16167857.77</v>
      </c>
    </row>
    <row r="18" spans="1:2" x14ac:dyDescent="0.25">
      <c r="A18" s="22" t="s">
        <v>129</v>
      </c>
      <c r="B18" s="8"/>
    </row>
    <row r="19" spans="1:2" x14ac:dyDescent="0.25">
      <c r="A19" s="30" t="s">
        <v>402</v>
      </c>
      <c r="B19" s="8">
        <v>15000000</v>
      </c>
    </row>
    <row r="20" spans="1:2" x14ac:dyDescent="0.25">
      <c r="A20" s="30" t="s">
        <v>170</v>
      </c>
      <c r="B20" s="8">
        <v>1016243.9</v>
      </c>
    </row>
    <row r="21" spans="1:2" x14ac:dyDescent="0.25">
      <c r="A21" s="30" t="s">
        <v>430</v>
      </c>
      <c r="B21" s="8">
        <v>3800000</v>
      </c>
    </row>
    <row r="22" spans="1:2" x14ac:dyDescent="0.25">
      <c r="A22" s="30" t="s">
        <v>419</v>
      </c>
      <c r="B22" s="8">
        <v>0</v>
      </c>
    </row>
    <row r="23" spans="1:2" x14ac:dyDescent="0.25">
      <c r="A23" s="30" t="s">
        <v>424</v>
      </c>
      <c r="B23" s="8">
        <v>3000000</v>
      </c>
    </row>
    <row r="24" spans="1:2" x14ac:dyDescent="0.25">
      <c r="A24" s="30" t="s">
        <v>422</v>
      </c>
      <c r="B24" s="8">
        <v>3000000</v>
      </c>
    </row>
    <row r="25" spans="1:2" x14ac:dyDescent="0.25">
      <c r="A25" s="30" t="s">
        <v>302</v>
      </c>
      <c r="B25" s="8">
        <v>6814420</v>
      </c>
    </row>
    <row r="26" spans="1:2" x14ac:dyDescent="0.25">
      <c r="A26" s="30" t="s">
        <v>418</v>
      </c>
      <c r="B26" s="8">
        <v>34556528</v>
      </c>
    </row>
    <row r="27" spans="1:2" x14ac:dyDescent="0.25">
      <c r="A27" s="30" t="s">
        <v>347</v>
      </c>
      <c r="B27" s="8">
        <v>25075455.390000001</v>
      </c>
    </row>
    <row r="28" spans="1:2" x14ac:dyDescent="0.25">
      <c r="A28" s="30" t="s">
        <v>130</v>
      </c>
      <c r="B28" s="8">
        <v>2037059.1300000001</v>
      </c>
    </row>
    <row r="29" spans="1:2" ht="14.65" x14ac:dyDescent="0.35">
      <c r="A29" s="30" t="s">
        <v>271</v>
      </c>
      <c r="B29" s="8">
        <v>26844328.830000002</v>
      </c>
    </row>
    <row r="30" spans="1:2" ht="14.65" x14ac:dyDescent="0.35">
      <c r="A30" s="22" t="s">
        <v>70</v>
      </c>
      <c r="B30" s="8"/>
    </row>
    <row r="31" spans="1:2" x14ac:dyDescent="0.25">
      <c r="A31" s="30" t="s">
        <v>71</v>
      </c>
      <c r="B31" s="8">
        <v>1151691.1700000002</v>
      </c>
    </row>
    <row r="32" spans="1:2" x14ac:dyDescent="0.25">
      <c r="A32" s="30" t="s">
        <v>338</v>
      </c>
      <c r="B32" s="8">
        <v>3023745.67</v>
      </c>
    </row>
    <row r="33" spans="1:2" ht="14.65" x14ac:dyDescent="0.35">
      <c r="A33" s="30" t="s">
        <v>308</v>
      </c>
      <c r="B33" s="8">
        <v>51002972.560000002</v>
      </c>
    </row>
    <row r="34" spans="1:2" x14ac:dyDescent="0.25">
      <c r="A34" s="30" t="s">
        <v>315</v>
      </c>
      <c r="B34" s="8">
        <v>1536342.19</v>
      </c>
    </row>
    <row r="35" spans="1:2" x14ac:dyDescent="0.25">
      <c r="A35" s="30" t="s">
        <v>156</v>
      </c>
      <c r="B35" s="8">
        <v>2462471.6</v>
      </c>
    </row>
    <row r="36" spans="1:2" x14ac:dyDescent="0.25">
      <c r="A36" s="30" t="s">
        <v>425</v>
      </c>
      <c r="B36" s="8">
        <v>3423000</v>
      </c>
    </row>
    <row r="37" spans="1:2" ht="14.65" x14ac:dyDescent="0.35">
      <c r="A37" s="30" t="s">
        <v>387</v>
      </c>
      <c r="B37" s="8">
        <v>6237094</v>
      </c>
    </row>
    <row r="38" spans="1:2" ht="14.65" x14ac:dyDescent="0.35">
      <c r="A38" s="30" t="s">
        <v>408</v>
      </c>
      <c r="B38" s="8">
        <v>59615914.649999999</v>
      </c>
    </row>
    <row r="39" spans="1:2" x14ac:dyDescent="0.25">
      <c r="A39" s="22" t="s">
        <v>186</v>
      </c>
      <c r="B39" s="8"/>
    </row>
    <row r="40" spans="1:2" x14ac:dyDescent="0.25">
      <c r="A40" s="30" t="s">
        <v>187</v>
      </c>
      <c r="B40" s="8">
        <v>1181893.1499999999</v>
      </c>
    </row>
    <row r="41" spans="1:2" x14ac:dyDescent="0.25">
      <c r="A41" s="30" t="s">
        <v>412</v>
      </c>
      <c r="B41" s="8">
        <v>400000</v>
      </c>
    </row>
    <row r="42" spans="1:2" x14ac:dyDescent="0.25">
      <c r="A42" s="30" t="s">
        <v>416</v>
      </c>
      <c r="B42" s="8">
        <v>1800000</v>
      </c>
    </row>
    <row r="43" spans="1:2" x14ac:dyDescent="0.25">
      <c r="A43" s="30" t="s">
        <v>276</v>
      </c>
      <c r="B43" s="8">
        <v>1293965</v>
      </c>
    </row>
    <row r="44" spans="1:2" x14ac:dyDescent="0.25">
      <c r="A44" s="30" t="s">
        <v>417</v>
      </c>
      <c r="B44" s="8">
        <v>100000</v>
      </c>
    </row>
    <row r="45" spans="1:2" x14ac:dyDescent="0.25">
      <c r="A45" s="30" t="s">
        <v>232</v>
      </c>
      <c r="B45" s="8">
        <v>322456.8</v>
      </c>
    </row>
    <row r="46" spans="1:2" x14ac:dyDescent="0.25">
      <c r="A46" s="22" t="s">
        <v>177</v>
      </c>
      <c r="B46" s="8"/>
    </row>
    <row r="47" spans="1:2" x14ac:dyDescent="0.25">
      <c r="A47" s="30" t="s">
        <v>178</v>
      </c>
      <c r="B47" s="8">
        <v>1111476.73</v>
      </c>
    </row>
    <row r="48" spans="1:2" x14ac:dyDescent="0.25">
      <c r="A48" s="22" t="s">
        <v>91</v>
      </c>
      <c r="B48" s="8"/>
    </row>
    <row r="49" spans="1:2" x14ac:dyDescent="0.25">
      <c r="A49" s="30" t="s">
        <v>212</v>
      </c>
      <c r="B49" s="8">
        <v>16279107.189999999</v>
      </c>
    </row>
    <row r="50" spans="1:2" x14ac:dyDescent="0.25">
      <c r="A50" s="30" t="s">
        <v>92</v>
      </c>
      <c r="B50" s="8">
        <v>250281283.38</v>
      </c>
    </row>
    <row r="51" spans="1:2" x14ac:dyDescent="0.25">
      <c r="A51" s="30" t="s">
        <v>238</v>
      </c>
      <c r="B51" s="8">
        <v>2027025.76</v>
      </c>
    </row>
    <row r="52" spans="1:2" x14ac:dyDescent="0.25">
      <c r="A52" s="22" t="s">
        <v>40</v>
      </c>
      <c r="B52" s="8"/>
    </row>
    <row r="53" spans="1:2" x14ac:dyDescent="0.25">
      <c r="A53" s="30" t="s">
        <v>337</v>
      </c>
      <c r="B53" s="8">
        <v>52178955.010000005</v>
      </c>
    </row>
    <row r="54" spans="1:2" x14ac:dyDescent="0.25">
      <c r="A54" s="30" t="s">
        <v>377</v>
      </c>
      <c r="B54" s="8">
        <v>6096877.2800000003</v>
      </c>
    </row>
    <row r="55" spans="1:2" x14ac:dyDescent="0.25">
      <c r="A55" s="30" t="s">
        <v>393</v>
      </c>
      <c r="B55" s="8">
        <v>10000000</v>
      </c>
    </row>
    <row r="56" spans="1:2" x14ac:dyDescent="0.25">
      <c r="A56" s="30" t="s">
        <v>150</v>
      </c>
      <c r="B56" s="8">
        <v>211915912.78999999</v>
      </c>
    </row>
    <row r="57" spans="1:2" x14ac:dyDescent="0.25">
      <c r="A57" s="30" t="s">
        <v>145</v>
      </c>
      <c r="B57" s="8">
        <v>3530741.1300000004</v>
      </c>
    </row>
    <row r="58" spans="1:2" x14ac:dyDescent="0.25">
      <c r="A58" s="30" t="s">
        <v>247</v>
      </c>
      <c r="B58" s="8">
        <v>20133863.109999999</v>
      </c>
    </row>
    <row r="59" spans="1:2" x14ac:dyDescent="0.25">
      <c r="A59" s="30" t="s">
        <v>161</v>
      </c>
      <c r="B59" s="8">
        <v>3906204</v>
      </c>
    </row>
    <row r="60" spans="1:2" x14ac:dyDescent="0.25">
      <c r="A60" s="30" t="s">
        <v>268</v>
      </c>
      <c r="B60" s="8">
        <v>8605643.2199999988</v>
      </c>
    </row>
    <row r="61" spans="1:2" x14ac:dyDescent="0.25">
      <c r="A61" s="30" t="s">
        <v>106</v>
      </c>
      <c r="B61" s="8">
        <v>224558990.16000068</v>
      </c>
    </row>
    <row r="62" spans="1:2" x14ac:dyDescent="0.25">
      <c r="A62" s="30" t="s">
        <v>41</v>
      </c>
      <c r="B62" s="8">
        <v>1317158901.4200001</v>
      </c>
    </row>
    <row r="63" spans="1:2" x14ac:dyDescent="0.25">
      <c r="A63" s="30" t="s">
        <v>333</v>
      </c>
      <c r="B63" s="8">
        <v>7054799.0600000005</v>
      </c>
    </row>
    <row r="64" spans="1:2" x14ac:dyDescent="0.25">
      <c r="A64" s="30" t="s">
        <v>307</v>
      </c>
      <c r="B64" s="8">
        <v>32376472.119999997</v>
      </c>
    </row>
    <row r="65" spans="1:2" x14ac:dyDescent="0.25">
      <c r="A65" s="30" t="s">
        <v>311</v>
      </c>
      <c r="B65" s="8">
        <v>20063505.199999999</v>
      </c>
    </row>
    <row r="66" spans="1:2" x14ac:dyDescent="0.25">
      <c r="A66" s="22" t="s">
        <v>121</v>
      </c>
      <c r="B66" s="8"/>
    </row>
    <row r="67" spans="1:2" x14ac:dyDescent="0.25">
      <c r="A67" s="30" t="s">
        <v>122</v>
      </c>
      <c r="B67" s="8">
        <v>2956922.8799999999</v>
      </c>
    </row>
    <row r="68" spans="1:2" x14ac:dyDescent="0.25">
      <c r="A68" s="30" t="s">
        <v>207</v>
      </c>
      <c r="B68" s="8">
        <v>468755812.11000001</v>
      </c>
    </row>
    <row r="69" spans="1:2" x14ac:dyDescent="0.25">
      <c r="A69" s="22" t="s">
        <v>138</v>
      </c>
      <c r="B69" s="8"/>
    </row>
    <row r="70" spans="1:2" x14ac:dyDescent="0.25">
      <c r="A70" s="30" t="s">
        <v>267</v>
      </c>
      <c r="B70" s="8">
        <v>161145.03</v>
      </c>
    </row>
    <row r="71" spans="1:2" x14ac:dyDescent="0.25">
      <c r="A71" s="30" t="s">
        <v>139</v>
      </c>
      <c r="B71" s="8">
        <v>7831097.419999999</v>
      </c>
    </row>
    <row r="72" spans="1:2" x14ac:dyDescent="0.25">
      <c r="A72" s="22" t="s">
        <v>477</v>
      </c>
      <c r="B72" s="8">
        <v>3192327206.2800012</v>
      </c>
    </row>
  </sheetData>
  <pageMargins left="0.70866141732283472" right="7.4404761904761904E-2" top="0.94488188976377963" bottom="0.74803149606299213" header="0.31496062992125984" footer="0.31496062992125984"/>
  <pageSetup fitToHeight="0" orientation="landscape" verticalDpi="0" r:id="rId2"/>
  <headerFooter>
    <oddHeader>&amp;C&amp;"-,Negrita"MUNICIPIO DE TLAJOMULCO DE ZÚÑIGA, JALISCO
TERCERA MODIFICACIÓN AL PRESUPUESTO 2021
CLASIFICACION POR PROGRAMAS Y PROYECTOS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4"/>
  <sheetViews>
    <sheetView view="pageLayout" topLeftCell="B3" zoomScale="80" zoomScaleNormal="100" zoomScalePageLayoutView="80" workbookViewId="0">
      <selection activeCell="E16" sqref="E16"/>
    </sheetView>
  </sheetViews>
  <sheetFormatPr baseColWidth="10" defaultColWidth="18.42578125" defaultRowHeight="15" x14ac:dyDescent="0.25"/>
  <cols>
    <col min="1" max="1" width="57.28515625" customWidth="1"/>
    <col min="2" max="2" width="46" style="25" customWidth="1"/>
    <col min="3" max="3" width="57" style="25" customWidth="1"/>
    <col min="4" max="4" width="8.5703125" customWidth="1"/>
    <col min="5" max="5" width="84.5703125" customWidth="1"/>
    <col min="6" max="6" width="15.28515625" customWidth="1"/>
  </cols>
  <sheetData>
    <row r="1" spans="1:6" s="23" customFormat="1" hidden="1" x14ac:dyDescent="0.25">
      <c r="A1"/>
      <c r="B1" s="25"/>
      <c r="C1" s="25"/>
      <c r="D1"/>
    </row>
    <row r="2" spans="1:6" hidden="1" x14ac:dyDescent="0.25"/>
    <row r="3" spans="1:6" s="25" customFormat="1" x14ac:dyDescent="0.25">
      <c r="A3" s="21" t="s">
        <v>478</v>
      </c>
      <c r="B3"/>
      <c r="C3"/>
      <c r="D3"/>
      <c r="E3"/>
      <c r="F3"/>
    </row>
    <row r="4" spans="1:6" x14ac:dyDescent="0.25">
      <c r="A4" s="21" t="s">
        <v>14</v>
      </c>
      <c r="B4" s="28" t="s">
        <v>10</v>
      </c>
      <c r="C4" s="28" t="s">
        <v>12</v>
      </c>
      <c r="D4" s="21" t="s">
        <v>17</v>
      </c>
      <c r="E4" s="21" t="s">
        <v>18</v>
      </c>
      <c r="F4" t="s">
        <v>483</v>
      </c>
    </row>
    <row r="5" spans="1:6" x14ac:dyDescent="0.25">
      <c r="A5" s="39" t="s">
        <v>395</v>
      </c>
      <c r="B5" s="39" t="s">
        <v>40</v>
      </c>
      <c r="C5" s="39" t="s">
        <v>393</v>
      </c>
      <c r="D5" s="39">
        <v>4211</v>
      </c>
      <c r="E5" s="39" t="s">
        <v>381</v>
      </c>
      <c r="F5" s="8">
        <v>10000000</v>
      </c>
    </row>
    <row r="6" spans="1:6" x14ac:dyDescent="0.25">
      <c r="A6" s="39" t="s">
        <v>141</v>
      </c>
      <c r="B6" s="39" t="s">
        <v>138</v>
      </c>
      <c r="C6" s="39" t="s">
        <v>267</v>
      </c>
      <c r="D6" s="39">
        <v>3181</v>
      </c>
      <c r="E6" s="39" t="s">
        <v>266</v>
      </c>
      <c r="F6" s="8">
        <v>3090</v>
      </c>
    </row>
    <row r="7" spans="1:6" x14ac:dyDescent="0.25">
      <c r="B7"/>
      <c r="C7"/>
      <c r="D7" s="39">
        <v>3391</v>
      </c>
      <c r="E7" s="39" t="s">
        <v>306</v>
      </c>
      <c r="F7" s="8">
        <v>149497.53</v>
      </c>
    </row>
    <row r="8" spans="1:6" x14ac:dyDescent="0.25">
      <c r="B8"/>
      <c r="C8"/>
      <c r="D8" s="39">
        <v>3711</v>
      </c>
      <c r="E8" s="39" t="s">
        <v>336</v>
      </c>
      <c r="F8" s="8">
        <v>0</v>
      </c>
    </row>
    <row r="9" spans="1:6" x14ac:dyDescent="0.25">
      <c r="B9"/>
      <c r="C9"/>
      <c r="D9" s="39">
        <v>3751</v>
      </c>
      <c r="E9" s="39" t="s">
        <v>341</v>
      </c>
      <c r="F9" s="8">
        <v>0</v>
      </c>
    </row>
    <row r="10" spans="1:6" x14ac:dyDescent="0.25">
      <c r="B10"/>
      <c r="C10"/>
      <c r="D10" s="39">
        <v>3961</v>
      </c>
      <c r="E10" s="39" t="s">
        <v>355</v>
      </c>
      <c r="F10" s="8">
        <v>8557.5</v>
      </c>
    </row>
    <row r="11" spans="1:6" x14ac:dyDescent="0.25">
      <c r="B11"/>
      <c r="C11" s="39" t="s">
        <v>139</v>
      </c>
      <c r="D11" s="39">
        <v>2141</v>
      </c>
      <c r="E11" s="39" t="s">
        <v>142</v>
      </c>
      <c r="F11" s="8">
        <v>24150.550000000003</v>
      </c>
    </row>
    <row r="12" spans="1:6" x14ac:dyDescent="0.25">
      <c r="B12"/>
      <c r="C12"/>
      <c r="D12" s="39">
        <v>2211</v>
      </c>
      <c r="E12" s="39" t="s">
        <v>163</v>
      </c>
      <c r="F12" s="8">
        <v>327065.48</v>
      </c>
    </row>
    <row r="13" spans="1:6" x14ac:dyDescent="0.25">
      <c r="B13"/>
      <c r="C13"/>
      <c r="D13" s="39">
        <v>2451</v>
      </c>
      <c r="E13" s="39" t="s">
        <v>203</v>
      </c>
      <c r="F13" s="8">
        <v>7609.52</v>
      </c>
    </row>
    <row r="14" spans="1:6" x14ac:dyDescent="0.25">
      <c r="B14"/>
      <c r="C14"/>
      <c r="D14" s="39">
        <v>2711</v>
      </c>
      <c r="E14" s="39" t="s">
        <v>244</v>
      </c>
      <c r="F14" s="8">
        <v>1280066</v>
      </c>
    </row>
    <row r="15" spans="1:6" x14ac:dyDescent="0.25">
      <c r="B15"/>
      <c r="C15"/>
      <c r="D15" s="39">
        <v>2821</v>
      </c>
      <c r="E15" s="39" t="s">
        <v>253</v>
      </c>
      <c r="F15" s="8">
        <v>193534.4</v>
      </c>
    </row>
    <row r="16" spans="1:6" x14ac:dyDescent="0.25">
      <c r="B16"/>
      <c r="C16"/>
      <c r="D16" s="39">
        <v>2831</v>
      </c>
      <c r="E16" s="39" t="s">
        <v>254</v>
      </c>
      <c r="F16" s="8">
        <v>3050711.03</v>
      </c>
    </row>
    <row r="17" spans="1:6" x14ac:dyDescent="0.25">
      <c r="B17"/>
      <c r="C17"/>
      <c r="D17" s="39">
        <v>3341</v>
      </c>
      <c r="E17" s="39" t="s">
        <v>288</v>
      </c>
      <c r="F17" s="8">
        <v>1141188.08</v>
      </c>
    </row>
    <row r="18" spans="1:6" x14ac:dyDescent="0.25">
      <c r="B18"/>
      <c r="C18"/>
      <c r="D18" s="39">
        <v>3361</v>
      </c>
      <c r="E18" s="39" t="s">
        <v>286</v>
      </c>
      <c r="F18" s="8">
        <v>26424.959999999999</v>
      </c>
    </row>
    <row r="19" spans="1:6" x14ac:dyDescent="0.25">
      <c r="B19"/>
      <c r="C19"/>
      <c r="D19" s="39">
        <v>3391</v>
      </c>
      <c r="E19" s="39" t="s">
        <v>306</v>
      </c>
      <c r="F19" s="8">
        <v>1250000</v>
      </c>
    </row>
    <row r="20" spans="1:6" x14ac:dyDescent="0.25">
      <c r="B20"/>
      <c r="C20"/>
      <c r="D20" s="39">
        <v>3941</v>
      </c>
      <c r="E20" s="39" t="s">
        <v>352</v>
      </c>
      <c r="F20" s="8">
        <v>11847.8</v>
      </c>
    </row>
    <row r="21" spans="1:6" x14ac:dyDescent="0.25">
      <c r="B21"/>
      <c r="C21"/>
      <c r="D21" s="39">
        <v>3962</v>
      </c>
      <c r="E21" s="39" t="s">
        <v>368</v>
      </c>
      <c r="F21" s="8">
        <v>0</v>
      </c>
    </row>
    <row r="22" spans="1:6" x14ac:dyDescent="0.25">
      <c r="B22"/>
      <c r="C22"/>
      <c r="D22" s="39">
        <v>4411</v>
      </c>
      <c r="E22" s="39" t="s">
        <v>390</v>
      </c>
      <c r="F22" s="8">
        <v>0</v>
      </c>
    </row>
    <row r="23" spans="1:6" x14ac:dyDescent="0.25">
      <c r="B23"/>
      <c r="C23"/>
      <c r="D23" s="39">
        <v>5111</v>
      </c>
      <c r="E23" s="39" t="s">
        <v>438</v>
      </c>
      <c r="F23" s="8">
        <v>4999.6000000000004</v>
      </c>
    </row>
    <row r="24" spans="1:6" x14ac:dyDescent="0.25">
      <c r="B24"/>
      <c r="C24"/>
      <c r="D24" s="39">
        <v>5911</v>
      </c>
      <c r="E24" s="39" t="s">
        <v>442</v>
      </c>
      <c r="F24" s="8">
        <v>513500</v>
      </c>
    </row>
    <row r="25" spans="1:6" x14ac:dyDescent="0.25">
      <c r="A25" s="39" t="s">
        <v>404</v>
      </c>
      <c r="B25" s="39" t="s">
        <v>129</v>
      </c>
      <c r="C25" s="39" t="s">
        <v>402</v>
      </c>
      <c r="D25" s="39">
        <v>4211</v>
      </c>
      <c r="E25" s="39" t="s">
        <v>381</v>
      </c>
      <c r="F25" s="8">
        <v>15000000</v>
      </c>
    </row>
    <row r="26" spans="1:6" x14ac:dyDescent="0.25">
      <c r="A26" s="39" t="s">
        <v>189</v>
      </c>
      <c r="B26" s="39" t="s">
        <v>186</v>
      </c>
      <c r="C26" s="39" t="s">
        <v>187</v>
      </c>
      <c r="D26" s="39">
        <v>2221</v>
      </c>
      <c r="E26" s="39" t="s">
        <v>181</v>
      </c>
      <c r="F26" s="8">
        <v>76000</v>
      </c>
    </row>
    <row r="27" spans="1:6" x14ac:dyDescent="0.25">
      <c r="B27"/>
      <c r="C27"/>
      <c r="D27" s="39">
        <v>2351</v>
      </c>
      <c r="E27" s="39" t="s">
        <v>193</v>
      </c>
      <c r="F27" s="8">
        <v>437353.03</v>
      </c>
    </row>
    <row r="28" spans="1:6" x14ac:dyDescent="0.25">
      <c r="B28"/>
      <c r="C28"/>
      <c r="D28" s="39">
        <v>2391</v>
      </c>
      <c r="E28" s="39" t="s">
        <v>194</v>
      </c>
      <c r="F28" s="8">
        <v>497200</v>
      </c>
    </row>
    <row r="29" spans="1:6" x14ac:dyDescent="0.25">
      <c r="B29"/>
      <c r="C29"/>
      <c r="D29" s="39">
        <v>2491</v>
      </c>
      <c r="E29" s="39" t="s">
        <v>101</v>
      </c>
      <c r="F29" s="8">
        <v>45704</v>
      </c>
    </row>
    <row r="30" spans="1:6" ht="14.65" x14ac:dyDescent="0.35">
      <c r="B30"/>
      <c r="C30"/>
      <c r="D30" s="39">
        <v>2711</v>
      </c>
      <c r="E30" s="39" t="s">
        <v>244</v>
      </c>
      <c r="F30" s="8">
        <v>21543.52</v>
      </c>
    </row>
    <row r="31" spans="1:6" x14ac:dyDescent="0.25">
      <c r="B31"/>
      <c r="C31"/>
      <c r="D31" s="39">
        <v>2721</v>
      </c>
      <c r="E31" s="39" t="s">
        <v>250</v>
      </c>
      <c r="F31" s="8">
        <v>52223.199999999997</v>
      </c>
    </row>
    <row r="32" spans="1:6" x14ac:dyDescent="0.25">
      <c r="B32"/>
      <c r="C32"/>
      <c r="D32" s="39">
        <v>5151</v>
      </c>
      <c r="E32" s="39" t="s">
        <v>372</v>
      </c>
      <c r="F32" s="8">
        <v>0</v>
      </c>
    </row>
    <row r="33" spans="1:6" ht="14.65" x14ac:dyDescent="0.35">
      <c r="B33"/>
      <c r="C33"/>
      <c r="D33" s="39">
        <v>5211</v>
      </c>
      <c r="E33" s="39" t="s">
        <v>440</v>
      </c>
      <c r="F33" s="8">
        <v>0</v>
      </c>
    </row>
    <row r="34" spans="1:6" x14ac:dyDescent="0.25">
      <c r="B34"/>
      <c r="C34"/>
      <c r="D34" s="39">
        <v>5231</v>
      </c>
      <c r="E34" s="39" t="s">
        <v>444</v>
      </c>
      <c r="F34" s="8">
        <v>37340.400000000001</v>
      </c>
    </row>
    <row r="35" spans="1:6" ht="14.65" x14ac:dyDescent="0.35">
      <c r="B35"/>
      <c r="C35"/>
      <c r="D35" s="39">
        <v>5611</v>
      </c>
      <c r="E35" s="39" t="s">
        <v>447</v>
      </c>
      <c r="F35" s="8">
        <v>14529</v>
      </c>
    </row>
    <row r="36" spans="1:6" x14ac:dyDescent="0.25">
      <c r="B36"/>
      <c r="C36" s="39" t="s">
        <v>276</v>
      </c>
      <c r="D36" s="39">
        <v>3261</v>
      </c>
      <c r="E36" s="39" t="s">
        <v>275</v>
      </c>
      <c r="F36" s="8">
        <v>957565</v>
      </c>
    </row>
    <row r="37" spans="1:6" ht="14.65" x14ac:dyDescent="0.35">
      <c r="B37"/>
      <c r="C37"/>
      <c r="D37" s="39">
        <v>3821</v>
      </c>
      <c r="E37" s="39" t="s">
        <v>344</v>
      </c>
      <c r="F37" s="8">
        <v>336400</v>
      </c>
    </row>
    <row r="38" spans="1:6" ht="14.65" x14ac:dyDescent="0.35">
      <c r="B38"/>
      <c r="C38"/>
      <c r="D38" s="39">
        <v>3922</v>
      </c>
      <c r="E38" s="39" t="s">
        <v>351</v>
      </c>
      <c r="F38" s="8">
        <v>0</v>
      </c>
    </row>
    <row r="39" spans="1:6" x14ac:dyDescent="0.25">
      <c r="A39" s="39" t="s">
        <v>172</v>
      </c>
      <c r="B39" s="39" t="s">
        <v>129</v>
      </c>
      <c r="C39" s="39" t="s">
        <v>170</v>
      </c>
      <c r="D39" s="39">
        <v>2211</v>
      </c>
      <c r="E39" s="39" t="s">
        <v>163</v>
      </c>
      <c r="F39" s="8">
        <v>0</v>
      </c>
    </row>
    <row r="40" spans="1:6" x14ac:dyDescent="0.25">
      <c r="B40"/>
      <c r="C40"/>
      <c r="D40" s="39">
        <v>3181</v>
      </c>
      <c r="E40" s="39" t="s">
        <v>266</v>
      </c>
      <c r="F40" s="8">
        <v>450.5</v>
      </c>
    </row>
    <row r="41" spans="1:6" x14ac:dyDescent="0.25">
      <c r="B41"/>
      <c r="C41"/>
      <c r="D41" s="39">
        <v>3231</v>
      </c>
      <c r="E41" s="39" t="s">
        <v>270</v>
      </c>
      <c r="F41" s="8">
        <v>0</v>
      </c>
    </row>
    <row r="42" spans="1:6" x14ac:dyDescent="0.25">
      <c r="B42"/>
      <c r="C42"/>
      <c r="D42" s="39">
        <v>3291</v>
      </c>
      <c r="E42" s="39" t="s">
        <v>279</v>
      </c>
      <c r="F42" s="8">
        <v>8120</v>
      </c>
    </row>
    <row r="43" spans="1:6" x14ac:dyDescent="0.25">
      <c r="B43"/>
      <c r="C43"/>
      <c r="D43" s="39">
        <v>3321</v>
      </c>
      <c r="E43" s="39" t="s">
        <v>281</v>
      </c>
      <c r="F43" s="8">
        <v>7673.4</v>
      </c>
    </row>
    <row r="44" spans="1:6" x14ac:dyDescent="0.25">
      <c r="B44"/>
      <c r="C44"/>
      <c r="D44" s="39">
        <v>4411</v>
      </c>
      <c r="E44" s="39" t="s">
        <v>390</v>
      </c>
      <c r="F44" s="8">
        <v>1000000</v>
      </c>
    </row>
    <row r="45" spans="1:6" x14ac:dyDescent="0.25">
      <c r="B45"/>
      <c r="C45" s="39" t="s">
        <v>430</v>
      </c>
      <c r="D45" s="39">
        <v>4431</v>
      </c>
      <c r="E45" s="39" t="s">
        <v>431</v>
      </c>
      <c r="F45" s="8">
        <v>3800000</v>
      </c>
    </row>
    <row r="46" spans="1:6" x14ac:dyDescent="0.25">
      <c r="A46" s="39" t="s">
        <v>249</v>
      </c>
      <c r="B46" s="39" t="s">
        <v>40</v>
      </c>
      <c r="C46" s="39" t="s">
        <v>247</v>
      </c>
      <c r="D46" s="39">
        <v>2711</v>
      </c>
      <c r="E46" s="39" t="s">
        <v>244</v>
      </c>
      <c r="F46" s="8">
        <v>0</v>
      </c>
    </row>
    <row r="47" spans="1:6" x14ac:dyDescent="0.25">
      <c r="B47"/>
      <c r="C47"/>
      <c r="D47" s="39">
        <v>2721</v>
      </c>
      <c r="E47" s="39" t="s">
        <v>250</v>
      </c>
      <c r="F47" s="8">
        <v>0</v>
      </c>
    </row>
    <row r="48" spans="1:6" x14ac:dyDescent="0.25">
      <c r="B48"/>
      <c r="C48"/>
      <c r="D48" s="39">
        <v>3361</v>
      </c>
      <c r="E48" s="39" t="s">
        <v>286</v>
      </c>
      <c r="F48" s="8">
        <v>20133863.109999999</v>
      </c>
    </row>
    <row r="49" spans="1:6" x14ac:dyDescent="0.25">
      <c r="B49"/>
      <c r="C49" s="39" t="s">
        <v>333</v>
      </c>
      <c r="D49" s="39">
        <v>3651</v>
      </c>
      <c r="E49" s="39" t="s">
        <v>334</v>
      </c>
      <c r="F49" s="8">
        <v>2336994.0100000002</v>
      </c>
    </row>
    <row r="50" spans="1:6" x14ac:dyDescent="0.25">
      <c r="B50"/>
      <c r="C50"/>
      <c r="D50" s="39">
        <v>3661</v>
      </c>
      <c r="E50" s="39" t="s">
        <v>335</v>
      </c>
      <c r="F50" s="8">
        <v>4717805.05</v>
      </c>
    </row>
    <row r="51" spans="1:6" x14ac:dyDescent="0.25">
      <c r="A51" s="39" t="s">
        <v>310</v>
      </c>
      <c r="B51" s="39" t="s">
        <v>70</v>
      </c>
      <c r="C51" s="39" t="s">
        <v>308</v>
      </c>
      <c r="D51" s="39">
        <v>3391</v>
      </c>
      <c r="E51" s="39" t="s">
        <v>306</v>
      </c>
      <c r="F51" s="8">
        <v>0</v>
      </c>
    </row>
    <row r="52" spans="1:6" x14ac:dyDescent="0.25">
      <c r="B52"/>
      <c r="C52"/>
      <c r="D52" s="39">
        <v>3571</v>
      </c>
      <c r="E52" s="39" t="s">
        <v>329</v>
      </c>
      <c r="F52" s="8">
        <v>4211785.32</v>
      </c>
    </row>
    <row r="53" spans="1:6" x14ac:dyDescent="0.25">
      <c r="B53"/>
      <c r="C53"/>
      <c r="D53" s="39">
        <v>3711</v>
      </c>
      <c r="E53" s="39" t="s">
        <v>336</v>
      </c>
      <c r="F53" s="8">
        <v>51947</v>
      </c>
    </row>
    <row r="54" spans="1:6" x14ac:dyDescent="0.25">
      <c r="B54"/>
      <c r="C54"/>
      <c r="D54" s="39">
        <v>3751</v>
      </c>
      <c r="E54" s="39" t="s">
        <v>341</v>
      </c>
      <c r="F54" s="8">
        <v>11842</v>
      </c>
    </row>
    <row r="55" spans="1:6" x14ac:dyDescent="0.25">
      <c r="B55"/>
      <c r="C55"/>
      <c r="D55" s="39">
        <v>3821</v>
      </c>
      <c r="E55" s="39" t="s">
        <v>344</v>
      </c>
      <c r="F55" s="8">
        <v>25000</v>
      </c>
    </row>
    <row r="56" spans="1:6" x14ac:dyDescent="0.25">
      <c r="B56"/>
      <c r="C56"/>
      <c r="D56" s="39">
        <v>4451</v>
      </c>
      <c r="E56" s="39" t="s">
        <v>432</v>
      </c>
      <c r="F56" s="8">
        <v>500000</v>
      </c>
    </row>
    <row r="57" spans="1:6" x14ac:dyDescent="0.25">
      <c r="B57"/>
      <c r="C57"/>
      <c r="D57" s="39">
        <v>5811</v>
      </c>
      <c r="E57" s="39" t="s">
        <v>453</v>
      </c>
      <c r="F57" s="8">
        <v>46202398.239999995</v>
      </c>
    </row>
    <row r="58" spans="1:6" x14ac:dyDescent="0.25">
      <c r="A58" s="39" t="s">
        <v>158</v>
      </c>
      <c r="B58" s="39" t="s">
        <v>70</v>
      </c>
      <c r="C58" s="39" t="s">
        <v>156</v>
      </c>
      <c r="D58" s="39">
        <v>2151</v>
      </c>
      <c r="E58" s="39" t="s">
        <v>159</v>
      </c>
      <c r="F58" s="8">
        <v>0</v>
      </c>
    </row>
    <row r="59" spans="1:6" x14ac:dyDescent="0.25">
      <c r="B59"/>
      <c r="C59"/>
      <c r="D59" s="39">
        <v>2181</v>
      </c>
      <c r="E59" s="39" t="s">
        <v>162</v>
      </c>
      <c r="F59" s="8">
        <v>19000.8</v>
      </c>
    </row>
    <row r="60" spans="1:6" x14ac:dyDescent="0.25">
      <c r="B60"/>
      <c r="C60"/>
      <c r="D60" s="39">
        <v>2211</v>
      </c>
      <c r="E60" s="39" t="s">
        <v>163</v>
      </c>
      <c r="F60" s="8">
        <v>6646.8</v>
      </c>
    </row>
    <row r="61" spans="1:6" x14ac:dyDescent="0.25">
      <c r="B61"/>
      <c r="C61"/>
      <c r="D61" s="39">
        <v>3311</v>
      </c>
      <c r="E61" s="39" t="s">
        <v>280</v>
      </c>
      <c r="F61" s="8">
        <v>2434552</v>
      </c>
    </row>
    <row r="62" spans="1:6" x14ac:dyDescent="0.25">
      <c r="B62"/>
      <c r="C62"/>
      <c r="D62" s="39">
        <v>3751</v>
      </c>
      <c r="E62" s="39" t="s">
        <v>341</v>
      </c>
      <c r="F62" s="8">
        <v>2272</v>
      </c>
    </row>
    <row r="63" spans="1:6" x14ac:dyDescent="0.25">
      <c r="A63" s="39" t="s">
        <v>421</v>
      </c>
      <c r="B63" s="39" t="s">
        <v>129</v>
      </c>
      <c r="C63" s="39" t="s">
        <v>419</v>
      </c>
      <c r="D63" s="39">
        <v>4411</v>
      </c>
      <c r="E63" s="39" t="s">
        <v>390</v>
      </c>
      <c r="F63" s="8">
        <v>0</v>
      </c>
    </row>
    <row r="64" spans="1:6" x14ac:dyDescent="0.25">
      <c r="A64" s="39" t="s">
        <v>217</v>
      </c>
      <c r="B64" s="39" t="s">
        <v>113</v>
      </c>
      <c r="C64" s="39" t="s">
        <v>215</v>
      </c>
      <c r="D64" s="39">
        <v>2461</v>
      </c>
      <c r="E64" s="39" t="s">
        <v>218</v>
      </c>
      <c r="F64" s="8">
        <v>9665738.2699999996</v>
      </c>
    </row>
    <row r="65" spans="1:6" x14ac:dyDescent="0.25">
      <c r="B65"/>
      <c r="C65"/>
      <c r="D65" s="39">
        <v>3111</v>
      </c>
      <c r="E65" s="39" t="s">
        <v>262</v>
      </c>
      <c r="F65" s="8">
        <v>74688304.260000005</v>
      </c>
    </row>
    <row r="66" spans="1:6" x14ac:dyDescent="0.25">
      <c r="A66" s="39" t="s">
        <v>294</v>
      </c>
      <c r="B66" s="39" t="s">
        <v>113</v>
      </c>
      <c r="C66" s="39" t="s">
        <v>292</v>
      </c>
      <c r="D66" s="39">
        <v>3581</v>
      </c>
      <c r="E66" s="39" t="s">
        <v>295</v>
      </c>
      <c r="F66" s="8">
        <v>129393598.14</v>
      </c>
    </row>
    <row r="67" spans="1:6" x14ac:dyDescent="0.25">
      <c r="A67" s="39" t="s">
        <v>240</v>
      </c>
      <c r="B67" s="39" t="s">
        <v>91</v>
      </c>
      <c r="C67" s="39" t="s">
        <v>238</v>
      </c>
      <c r="D67" s="39">
        <v>2591</v>
      </c>
      <c r="E67" s="39" t="s">
        <v>241</v>
      </c>
      <c r="F67" s="8">
        <v>1299963.28</v>
      </c>
    </row>
    <row r="68" spans="1:6" x14ac:dyDescent="0.25">
      <c r="B68"/>
      <c r="C68"/>
      <c r="D68" s="39">
        <v>3291</v>
      </c>
      <c r="E68" s="39" t="s">
        <v>279</v>
      </c>
      <c r="F68" s="8">
        <v>46629.68</v>
      </c>
    </row>
    <row r="69" spans="1:6" x14ac:dyDescent="0.25">
      <c r="B69"/>
      <c r="C69"/>
      <c r="D69" s="39">
        <v>3391</v>
      </c>
      <c r="E69" s="39" t="s">
        <v>306</v>
      </c>
      <c r="F69" s="8">
        <v>311460</v>
      </c>
    </row>
    <row r="70" spans="1:6" x14ac:dyDescent="0.25">
      <c r="B70"/>
      <c r="C70"/>
      <c r="D70" s="39">
        <v>3821</v>
      </c>
      <c r="E70" s="39" t="s">
        <v>344</v>
      </c>
      <c r="F70" s="8">
        <v>368972.79999999999</v>
      </c>
    </row>
    <row r="71" spans="1:6" x14ac:dyDescent="0.25">
      <c r="A71" s="39" t="s">
        <v>230</v>
      </c>
      <c r="B71" s="39" t="s">
        <v>113</v>
      </c>
      <c r="C71" s="39" t="s">
        <v>228</v>
      </c>
      <c r="D71" s="39">
        <v>2521</v>
      </c>
      <c r="E71" s="39" t="s">
        <v>231</v>
      </c>
      <c r="F71" s="8">
        <v>0</v>
      </c>
    </row>
    <row r="72" spans="1:6" x14ac:dyDescent="0.25">
      <c r="B72"/>
      <c r="C72"/>
      <c r="D72" s="39">
        <v>2911</v>
      </c>
      <c r="E72" s="39" t="s">
        <v>149</v>
      </c>
      <c r="F72" s="8">
        <v>45506.8</v>
      </c>
    </row>
    <row r="73" spans="1:6" x14ac:dyDescent="0.25">
      <c r="B73"/>
      <c r="C73"/>
      <c r="D73" s="39">
        <v>3571</v>
      </c>
      <c r="E73" s="39" t="s">
        <v>329</v>
      </c>
      <c r="F73" s="8">
        <v>81579.3</v>
      </c>
    </row>
    <row r="74" spans="1:6" x14ac:dyDescent="0.25">
      <c r="A74" s="39" t="s">
        <v>43</v>
      </c>
      <c r="B74" s="39" t="s">
        <v>40</v>
      </c>
      <c r="C74" s="39" t="s">
        <v>150</v>
      </c>
      <c r="D74" s="39">
        <v>2141</v>
      </c>
      <c r="E74" s="39" t="s">
        <v>142</v>
      </c>
      <c r="F74" s="8">
        <v>4959.01</v>
      </c>
    </row>
    <row r="75" spans="1:6" x14ac:dyDescent="0.25">
      <c r="B75"/>
      <c r="C75"/>
      <c r="D75" s="39">
        <v>2161</v>
      </c>
      <c r="E75" s="39" t="s">
        <v>160</v>
      </c>
      <c r="F75" s="8">
        <v>1268929.1499999999</v>
      </c>
    </row>
    <row r="76" spans="1:6" x14ac:dyDescent="0.25">
      <c r="B76"/>
      <c r="C76"/>
      <c r="D76" s="39">
        <v>2211</v>
      </c>
      <c r="E76" s="39" t="s">
        <v>163</v>
      </c>
      <c r="F76" s="8">
        <v>562992</v>
      </c>
    </row>
    <row r="77" spans="1:6" x14ac:dyDescent="0.25">
      <c r="B77"/>
      <c r="C77"/>
      <c r="D77" s="39">
        <v>2411</v>
      </c>
      <c r="E77" s="39" t="s">
        <v>96</v>
      </c>
      <c r="F77" s="8">
        <v>246953.33</v>
      </c>
    </row>
    <row r="78" spans="1:6" x14ac:dyDescent="0.25">
      <c r="B78"/>
      <c r="C78"/>
      <c r="D78" s="39">
        <v>2461</v>
      </c>
      <c r="E78" s="39" t="s">
        <v>218</v>
      </c>
      <c r="F78" s="8">
        <v>112355.97</v>
      </c>
    </row>
    <row r="79" spans="1:6" x14ac:dyDescent="0.25">
      <c r="B79"/>
      <c r="C79"/>
      <c r="D79" s="39">
        <v>2471</v>
      </c>
      <c r="E79" s="39" t="s">
        <v>148</v>
      </c>
      <c r="F79" s="8">
        <v>162463.49</v>
      </c>
    </row>
    <row r="80" spans="1:6" x14ac:dyDescent="0.25">
      <c r="B80"/>
      <c r="C80"/>
      <c r="D80" s="39">
        <v>2491</v>
      </c>
      <c r="E80" s="39" t="s">
        <v>101</v>
      </c>
      <c r="F80" s="8">
        <v>183319.56</v>
      </c>
    </row>
    <row r="81" spans="2:6" x14ac:dyDescent="0.25">
      <c r="B81"/>
      <c r="C81"/>
      <c r="D81" s="39">
        <v>2521</v>
      </c>
      <c r="E81" s="39" t="s">
        <v>231</v>
      </c>
      <c r="F81" s="8">
        <v>78118.399999999994</v>
      </c>
    </row>
    <row r="82" spans="2:6" x14ac:dyDescent="0.25">
      <c r="B82"/>
      <c r="C82"/>
      <c r="D82" s="39">
        <v>2611</v>
      </c>
      <c r="E82" s="39" t="s">
        <v>197</v>
      </c>
      <c r="F82" s="8">
        <v>78514360.069999993</v>
      </c>
    </row>
    <row r="83" spans="2:6" x14ac:dyDescent="0.25">
      <c r="B83"/>
      <c r="C83"/>
      <c r="D83" s="39">
        <v>2711</v>
      </c>
      <c r="E83" s="39" t="s">
        <v>244</v>
      </c>
      <c r="F83" s="8">
        <v>858168</v>
      </c>
    </row>
    <row r="84" spans="2:6" x14ac:dyDescent="0.25">
      <c r="B84"/>
      <c r="C84"/>
      <c r="D84" s="39">
        <v>2721</v>
      </c>
      <c r="E84" s="39" t="s">
        <v>250</v>
      </c>
      <c r="F84" s="8">
        <v>43634.559999999998</v>
      </c>
    </row>
    <row r="85" spans="2:6" x14ac:dyDescent="0.25">
      <c r="B85"/>
      <c r="C85"/>
      <c r="D85" s="39">
        <v>2911</v>
      </c>
      <c r="E85" s="39" t="s">
        <v>149</v>
      </c>
      <c r="F85" s="8">
        <v>347232.06</v>
      </c>
    </row>
    <row r="86" spans="2:6" x14ac:dyDescent="0.25">
      <c r="B86"/>
      <c r="C86"/>
      <c r="D86" s="39">
        <v>2961</v>
      </c>
      <c r="E86" s="39" t="s">
        <v>257</v>
      </c>
      <c r="F86" s="8">
        <v>4730703.45</v>
      </c>
    </row>
    <row r="87" spans="2:6" x14ac:dyDescent="0.25">
      <c r="B87"/>
      <c r="C87"/>
      <c r="D87" s="39">
        <v>2981</v>
      </c>
      <c r="E87" s="39" t="s">
        <v>258</v>
      </c>
      <c r="F87" s="8">
        <v>1910610.49</v>
      </c>
    </row>
    <row r="88" spans="2:6" x14ac:dyDescent="0.25">
      <c r="B88"/>
      <c r="C88"/>
      <c r="D88" s="39">
        <v>3111</v>
      </c>
      <c r="E88" s="39" t="s">
        <v>262</v>
      </c>
      <c r="F88" s="8">
        <v>6197047.8099999996</v>
      </c>
    </row>
    <row r="89" spans="2:6" x14ac:dyDescent="0.25">
      <c r="B89"/>
      <c r="C89"/>
      <c r="D89" s="39">
        <v>3141</v>
      </c>
      <c r="E89" s="39" t="s">
        <v>264</v>
      </c>
      <c r="F89" s="8">
        <v>1043600</v>
      </c>
    </row>
    <row r="90" spans="2:6" x14ac:dyDescent="0.25">
      <c r="B90"/>
      <c r="C90"/>
      <c r="D90" s="39">
        <v>3161</v>
      </c>
      <c r="E90" s="39" t="s">
        <v>265</v>
      </c>
      <c r="F90" s="8">
        <v>2438262</v>
      </c>
    </row>
    <row r="91" spans="2:6" x14ac:dyDescent="0.25">
      <c r="B91"/>
      <c r="C91"/>
      <c r="D91" s="39">
        <v>3221</v>
      </c>
      <c r="E91" s="39" t="s">
        <v>269</v>
      </c>
      <c r="F91" s="8">
        <v>2098368.87</v>
      </c>
    </row>
    <row r="92" spans="2:6" x14ac:dyDescent="0.25">
      <c r="B92"/>
      <c r="C92"/>
      <c r="D92" s="39">
        <v>3231</v>
      </c>
      <c r="E92" s="39" t="s">
        <v>270</v>
      </c>
      <c r="F92" s="8">
        <v>2917648.0300000003</v>
      </c>
    </row>
    <row r="93" spans="2:6" x14ac:dyDescent="0.25">
      <c r="B93"/>
      <c r="C93"/>
      <c r="D93" s="39">
        <v>3251</v>
      </c>
      <c r="E93" s="39" t="s">
        <v>263</v>
      </c>
      <c r="F93" s="8">
        <v>46873373.839999996</v>
      </c>
    </row>
    <row r="94" spans="2:6" x14ac:dyDescent="0.25">
      <c r="B94"/>
      <c r="C94"/>
      <c r="D94" s="39">
        <v>3311</v>
      </c>
      <c r="E94" s="39" t="s">
        <v>280</v>
      </c>
      <c r="F94" s="8">
        <v>197954</v>
      </c>
    </row>
    <row r="95" spans="2:6" x14ac:dyDescent="0.25">
      <c r="B95"/>
      <c r="C95"/>
      <c r="D95" s="39">
        <v>3331</v>
      </c>
      <c r="E95" s="39" t="s">
        <v>282</v>
      </c>
      <c r="F95" s="8">
        <v>187921.25</v>
      </c>
    </row>
    <row r="96" spans="2:6" x14ac:dyDescent="0.25">
      <c r="B96"/>
      <c r="C96"/>
      <c r="D96" s="39">
        <v>3341</v>
      </c>
      <c r="E96" s="39" t="s">
        <v>288</v>
      </c>
      <c r="F96" s="8">
        <v>218524</v>
      </c>
    </row>
    <row r="97" spans="2:6" x14ac:dyDescent="0.25">
      <c r="B97"/>
      <c r="C97"/>
      <c r="D97" s="39">
        <v>3371</v>
      </c>
      <c r="E97" s="39" t="s">
        <v>304</v>
      </c>
      <c r="F97" s="8">
        <v>16045004</v>
      </c>
    </row>
    <row r="98" spans="2:6" x14ac:dyDescent="0.25">
      <c r="B98"/>
      <c r="C98"/>
      <c r="D98" s="39">
        <v>3441</v>
      </c>
      <c r="E98" s="39" t="s">
        <v>320</v>
      </c>
      <c r="F98" s="8">
        <v>226461</v>
      </c>
    </row>
    <row r="99" spans="2:6" x14ac:dyDescent="0.25">
      <c r="B99"/>
      <c r="C99"/>
      <c r="D99" s="39">
        <v>3451</v>
      </c>
      <c r="E99" s="39" t="s">
        <v>321</v>
      </c>
      <c r="F99" s="8">
        <v>4627419.9400000004</v>
      </c>
    </row>
    <row r="100" spans="2:6" x14ac:dyDescent="0.25">
      <c r="B100"/>
      <c r="C100"/>
      <c r="D100" s="39">
        <v>3481</v>
      </c>
      <c r="E100" s="39" t="s">
        <v>323</v>
      </c>
      <c r="F100" s="8">
        <v>1615850.01</v>
      </c>
    </row>
    <row r="101" spans="2:6" x14ac:dyDescent="0.25">
      <c r="B101"/>
      <c r="C101"/>
      <c r="D101" s="39">
        <v>3511</v>
      </c>
      <c r="E101" s="39" t="s">
        <v>324</v>
      </c>
      <c r="F101" s="8">
        <v>521346.45</v>
      </c>
    </row>
    <row r="102" spans="2:6" x14ac:dyDescent="0.25">
      <c r="B102"/>
      <c r="C102"/>
      <c r="D102" s="39">
        <v>3551</v>
      </c>
      <c r="E102" s="39" t="s">
        <v>328</v>
      </c>
      <c r="F102" s="8">
        <v>4661538.9400000004</v>
      </c>
    </row>
    <row r="103" spans="2:6" x14ac:dyDescent="0.25">
      <c r="B103"/>
      <c r="C103"/>
      <c r="D103" s="39">
        <v>3571</v>
      </c>
      <c r="E103" s="39" t="s">
        <v>329</v>
      </c>
      <c r="F103" s="8">
        <v>12867210.74</v>
      </c>
    </row>
    <row r="104" spans="2:6" x14ac:dyDescent="0.25">
      <c r="B104"/>
      <c r="C104"/>
      <c r="D104" s="39">
        <v>3631</v>
      </c>
      <c r="E104" s="39" t="s">
        <v>332</v>
      </c>
      <c r="F104" s="8">
        <v>2722499.88</v>
      </c>
    </row>
    <row r="105" spans="2:6" x14ac:dyDescent="0.25">
      <c r="B105"/>
      <c r="C105"/>
      <c r="D105" s="39">
        <v>3791</v>
      </c>
      <c r="E105" s="39" t="s">
        <v>342</v>
      </c>
      <c r="F105" s="8">
        <v>2999.76</v>
      </c>
    </row>
    <row r="106" spans="2:6" x14ac:dyDescent="0.25">
      <c r="B106"/>
      <c r="C106"/>
      <c r="D106" s="39">
        <v>3821</v>
      </c>
      <c r="E106" s="39" t="s">
        <v>344</v>
      </c>
      <c r="F106" s="8">
        <v>563705.48</v>
      </c>
    </row>
    <row r="107" spans="2:6" x14ac:dyDescent="0.25">
      <c r="B107"/>
      <c r="C107"/>
      <c r="D107" s="39">
        <v>3911</v>
      </c>
      <c r="E107" s="39" t="s">
        <v>350</v>
      </c>
      <c r="F107" s="8">
        <v>745782.28</v>
      </c>
    </row>
    <row r="108" spans="2:6" x14ac:dyDescent="0.25">
      <c r="B108"/>
      <c r="C108"/>
      <c r="D108" s="39">
        <v>3922</v>
      </c>
      <c r="E108" s="39" t="s">
        <v>351</v>
      </c>
      <c r="F108" s="8">
        <v>1418013.78</v>
      </c>
    </row>
    <row r="109" spans="2:6" x14ac:dyDescent="0.25">
      <c r="B109"/>
      <c r="C109"/>
      <c r="D109" s="39">
        <v>3941</v>
      </c>
      <c r="E109" s="39" t="s">
        <v>352</v>
      </c>
      <c r="F109" s="8">
        <v>14262053.539999999</v>
      </c>
    </row>
    <row r="110" spans="2:6" x14ac:dyDescent="0.25">
      <c r="B110"/>
      <c r="C110"/>
      <c r="D110" s="39">
        <v>3962</v>
      </c>
      <c r="E110" s="39" t="s">
        <v>368</v>
      </c>
      <c r="F110" s="8">
        <v>19489.25</v>
      </c>
    </row>
    <row r="111" spans="2:6" x14ac:dyDescent="0.25">
      <c r="B111"/>
      <c r="C111"/>
      <c r="D111" s="39">
        <v>5111</v>
      </c>
      <c r="E111" s="39" t="s">
        <v>438</v>
      </c>
      <c r="F111" s="8">
        <v>242602.4</v>
      </c>
    </row>
    <row r="112" spans="2:6" x14ac:dyDescent="0.25">
      <c r="B112"/>
      <c r="C112"/>
      <c r="D112" s="39">
        <v>5191</v>
      </c>
      <c r="E112" s="39" t="s">
        <v>443</v>
      </c>
      <c r="F112" s="8">
        <v>176436</v>
      </c>
    </row>
    <row r="113" spans="2:6" x14ac:dyDescent="0.25">
      <c r="B113"/>
      <c r="C113"/>
      <c r="D113" s="39">
        <v>5231</v>
      </c>
      <c r="E113" s="39" t="s">
        <v>444</v>
      </c>
      <c r="F113" s="8">
        <v>0</v>
      </c>
    </row>
    <row r="114" spans="2:6" x14ac:dyDescent="0.25">
      <c r="B114"/>
      <c r="C114"/>
      <c r="D114" s="39">
        <v>5291</v>
      </c>
      <c r="E114" s="39" t="s">
        <v>445</v>
      </c>
      <c r="F114" s="8">
        <v>0</v>
      </c>
    </row>
    <row r="115" spans="2:6" x14ac:dyDescent="0.25">
      <c r="B115"/>
      <c r="C115"/>
      <c r="D115" s="39">
        <v>5671</v>
      </c>
      <c r="E115" s="39" t="s">
        <v>451</v>
      </c>
      <c r="F115" s="8">
        <v>0</v>
      </c>
    </row>
    <row r="116" spans="2:6" x14ac:dyDescent="0.25">
      <c r="B116"/>
      <c r="C116" s="39" t="s">
        <v>41</v>
      </c>
      <c r="D116" s="39">
        <v>1111</v>
      </c>
      <c r="E116" s="39" t="s">
        <v>45</v>
      </c>
      <c r="F116" s="8">
        <v>10457405.279999999</v>
      </c>
    </row>
    <row r="117" spans="2:6" x14ac:dyDescent="0.25">
      <c r="B117"/>
      <c r="C117"/>
      <c r="D117" s="39">
        <v>1131</v>
      </c>
      <c r="E117" s="39" t="s">
        <v>49</v>
      </c>
      <c r="F117" s="8">
        <v>715544698.30999994</v>
      </c>
    </row>
    <row r="118" spans="2:6" x14ac:dyDescent="0.25">
      <c r="B118"/>
      <c r="C118"/>
      <c r="D118" s="39">
        <v>1221</v>
      </c>
      <c r="E118" s="39" t="s">
        <v>59</v>
      </c>
      <c r="F118" s="8">
        <v>133018086.75999999</v>
      </c>
    </row>
    <row r="119" spans="2:6" x14ac:dyDescent="0.25">
      <c r="B119"/>
      <c r="C119"/>
      <c r="D119" s="39">
        <v>1231</v>
      </c>
      <c r="E119" s="39" t="s">
        <v>61</v>
      </c>
      <c r="F119" s="8">
        <v>26400</v>
      </c>
    </row>
    <row r="120" spans="2:6" x14ac:dyDescent="0.25">
      <c r="B120"/>
      <c r="C120"/>
      <c r="D120" s="39">
        <v>1321</v>
      </c>
      <c r="E120" s="39" t="s">
        <v>62</v>
      </c>
      <c r="F120" s="8">
        <v>14500000</v>
      </c>
    </row>
    <row r="121" spans="2:6" x14ac:dyDescent="0.25">
      <c r="B121"/>
      <c r="C121"/>
      <c r="D121" s="39">
        <v>1322</v>
      </c>
      <c r="E121" s="39" t="s">
        <v>74</v>
      </c>
      <c r="F121" s="8">
        <v>118000000</v>
      </c>
    </row>
    <row r="122" spans="2:6" x14ac:dyDescent="0.25">
      <c r="B122"/>
      <c r="C122"/>
      <c r="D122" s="39">
        <v>1331</v>
      </c>
      <c r="E122" s="39" t="s">
        <v>75</v>
      </c>
      <c r="F122" s="8">
        <v>1140000</v>
      </c>
    </row>
    <row r="123" spans="2:6" x14ac:dyDescent="0.25">
      <c r="B123"/>
      <c r="C123"/>
      <c r="D123" s="39">
        <v>1341</v>
      </c>
      <c r="E123" s="39" t="s">
        <v>76</v>
      </c>
      <c r="F123" s="8">
        <v>5500000</v>
      </c>
    </row>
    <row r="124" spans="2:6" x14ac:dyDescent="0.25">
      <c r="B124"/>
      <c r="C124"/>
      <c r="D124" s="39">
        <v>1411</v>
      </c>
      <c r="E124" s="39" t="s">
        <v>77</v>
      </c>
      <c r="F124" s="8">
        <v>48434995.880000003</v>
      </c>
    </row>
    <row r="125" spans="2:6" x14ac:dyDescent="0.25">
      <c r="B125"/>
      <c r="C125"/>
      <c r="D125" s="39">
        <v>1421</v>
      </c>
      <c r="E125" s="39" t="s">
        <v>78</v>
      </c>
      <c r="F125" s="8">
        <v>20503251.25</v>
      </c>
    </row>
    <row r="126" spans="2:6" x14ac:dyDescent="0.25">
      <c r="B126"/>
      <c r="C126"/>
      <c r="D126" s="39">
        <v>1431</v>
      </c>
      <c r="E126" s="39" t="s">
        <v>79</v>
      </c>
      <c r="F126" s="8">
        <v>13668834.17</v>
      </c>
    </row>
    <row r="127" spans="2:6" x14ac:dyDescent="0.25">
      <c r="B127"/>
      <c r="C127"/>
      <c r="D127" s="39">
        <v>1432</v>
      </c>
      <c r="E127" s="39" t="s">
        <v>80</v>
      </c>
      <c r="F127" s="8">
        <v>119602298.95</v>
      </c>
    </row>
    <row r="128" spans="2:6" x14ac:dyDescent="0.25">
      <c r="B128"/>
      <c r="C128"/>
      <c r="D128" s="39">
        <v>1441</v>
      </c>
      <c r="E128" s="39" t="s">
        <v>81</v>
      </c>
      <c r="F128" s="8">
        <v>9526029.4000000004</v>
      </c>
    </row>
    <row r="129" spans="1:6" x14ac:dyDescent="0.25">
      <c r="B129"/>
      <c r="C129"/>
      <c r="D129" s="39">
        <v>1521</v>
      </c>
      <c r="E129" s="39" t="s">
        <v>82</v>
      </c>
      <c r="F129" s="8">
        <v>1000000</v>
      </c>
    </row>
    <row r="130" spans="1:6" x14ac:dyDescent="0.25">
      <c r="B130"/>
      <c r="C130"/>
      <c r="D130" s="39">
        <v>1591</v>
      </c>
      <c r="E130" s="39" t="s">
        <v>83</v>
      </c>
      <c r="F130" s="8">
        <v>82000000</v>
      </c>
    </row>
    <row r="131" spans="1:6" x14ac:dyDescent="0.25">
      <c r="B131"/>
      <c r="C131"/>
      <c r="D131" s="39">
        <v>1611</v>
      </c>
      <c r="E131" s="39" t="s">
        <v>84</v>
      </c>
      <c r="F131" s="8">
        <v>0</v>
      </c>
    </row>
    <row r="132" spans="1:6" x14ac:dyDescent="0.25">
      <c r="B132"/>
      <c r="C132"/>
      <c r="D132" s="39">
        <v>1711</v>
      </c>
      <c r="E132" s="39" t="s">
        <v>65</v>
      </c>
      <c r="F132" s="8">
        <v>22000000</v>
      </c>
    </row>
    <row r="133" spans="1:6" x14ac:dyDescent="0.25">
      <c r="B133"/>
      <c r="C133"/>
      <c r="D133" s="39">
        <v>2111</v>
      </c>
      <c r="E133" s="39" t="s">
        <v>100</v>
      </c>
      <c r="F133" s="8">
        <v>1846819</v>
      </c>
    </row>
    <row r="134" spans="1:6" x14ac:dyDescent="0.25">
      <c r="B134"/>
      <c r="C134"/>
      <c r="D134" s="39">
        <v>3291</v>
      </c>
      <c r="E134" s="39" t="s">
        <v>279</v>
      </c>
      <c r="F134" s="8">
        <v>390082.42</v>
      </c>
    </row>
    <row r="135" spans="1:6" x14ac:dyDescent="0.25">
      <c r="A135" s="39" t="s">
        <v>209</v>
      </c>
      <c r="B135" s="39" t="s">
        <v>121</v>
      </c>
      <c r="C135" s="39" t="s">
        <v>207</v>
      </c>
      <c r="D135" s="39">
        <v>2421</v>
      </c>
      <c r="E135" s="39" t="s">
        <v>99</v>
      </c>
      <c r="F135" s="8">
        <v>495862.31</v>
      </c>
    </row>
    <row r="136" spans="1:6" x14ac:dyDescent="0.25">
      <c r="B136"/>
      <c r="C136"/>
      <c r="D136" s="39">
        <v>2461</v>
      </c>
      <c r="E136" s="39" t="s">
        <v>218</v>
      </c>
      <c r="F136" s="8">
        <v>109898.55</v>
      </c>
    </row>
    <row r="137" spans="1:6" x14ac:dyDescent="0.25">
      <c r="B137"/>
      <c r="C137"/>
      <c r="D137" s="39">
        <v>2471</v>
      </c>
      <c r="E137" s="39" t="s">
        <v>148</v>
      </c>
      <c r="F137" s="8">
        <v>1165107.6499999999</v>
      </c>
    </row>
    <row r="138" spans="1:6" x14ac:dyDescent="0.25">
      <c r="B138"/>
      <c r="C138"/>
      <c r="D138" s="39">
        <v>2511</v>
      </c>
      <c r="E138" s="39" t="s">
        <v>224</v>
      </c>
      <c r="F138" s="8">
        <v>577796</v>
      </c>
    </row>
    <row r="139" spans="1:6" x14ac:dyDescent="0.25">
      <c r="B139"/>
      <c r="C139"/>
      <c r="D139" s="39">
        <v>2561</v>
      </c>
      <c r="E139" s="39" t="s">
        <v>237</v>
      </c>
      <c r="F139" s="8">
        <v>1653883.07</v>
      </c>
    </row>
    <row r="140" spans="1:6" x14ac:dyDescent="0.25">
      <c r="B140"/>
      <c r="C140"/>
      <c r="D140" s="39">
        <v>2721</v>
      </c>
      <c r="E140" s="39" t="s">
        <v>250</v>
      </c>
      <c r="F140" s="8">
        <v>279772.18</v>
      </c>
    </row>
    <row r="141" spans="1:6" x14ac:dyDescent="0.25">
      <c r="B141"/>
      <c r="C141"/>
      <c r="D141" s="39">
        <v>2911</v>
      </c>
      <c r="E141" s="39" t="s">
        <v>149</v>
      </c>
      <c r="F141" s="8">
        <v>1132638.3999999999</v>
      </c>
    </row>
    <row r="142" spans="1:6" x14ac:dyDescent="0.25">
      <c r="B142"/>
      <c r="C142"/>
      <c r="D142" s="39">
        <v>3111</v>
      </c>
      <c r="E142" s="39" t="s">
        <v>262</v>
      </c>
      <c r="F142" s="8">
        <v>220000000</v>
      </c>
    </row>
    <row r="143" spans="1:6" x14ac:dyDescent="0.25">
      <c r="B143"/>
      <c r="C143"/>
      <c r="D143" s="39">
        <v>3261</v>
      </c>
      <c r="E143" s="39" t="s">
        <v>275</v>
      </c>
      <c r="F143" s="8">
        <v>40031947.630000003</v>
      </c>
    </row>
    <row r="144" spans="1:6" x14ac:dyDescent="0.25">
      <c r="B144"/>
      <c r="C144"/>
      <c r="D144" s="39">
        <v>3311</v>
      </c>
      <c r="E144" s="39" t="s">
        <v>280</v>
      </c>
      <c r="F144" s="8">
        <v>1568320</v>
      </c>
    </row>
    <row r="145" spans="1:6" x14ac:dyDescent="0.25">
      <c r="B145"/>
      <c r="C145"/>
      <c r="D145" s="39">
        <v>3321</v>
      </c>
      <c r="E145" s="39" t="s">
        <v>281</v>
      </c>
      <c r="F145" s="8">
        <v>4738307.05</v>
      </c>
    </row>
    <row r="146" spans="1:6" x14ac:dyDescent="0.25">
      <c r="B146"/>
      <c r="C146"/>
      <c r="D146" s="39">
        <v>3381</v>
      </c>
      <c r="E146" s="39" t="s">
        <v>305</v>
      </c>
      <c r="F146" s="8">
        <v>28786560</v>
      </c>
    </row>
    <row r="147" spans="1:6" x14ac:dyDescent="0.25">
      <c r="B147"/>
      <c r="C147"/>
      <c r="D147" s="39">
        <v>3571</v>
      </c>
      <c r="E147" s="39" t="s">
        <v>329</v>
      </c>
      <c r="F147" s="8">
        <v>161190751.27000001</v>
      </c>
    </row>
    <row r="148" spans="1:6" x14ac:dyDescent="0.25">
      <c r="B148"/>
      <c r="C148"/>
      <c r="D148" s="39">
        <v>3922</v>
      </c>
      <c r="E148" s="39" t="s">
        <v>351</v>
      </c>
      <c r="F148" s="8">
        <v>7024968</v>
      </c>
    </row>
    <row r="149" spans="1:6" x14ac:dyDescent="0.25">
      <c r="A149" s="39" t="s">
        <v>313</v>
      </c>
      <c r="B149" s="39" t="s">
        <v>40</v>
      </c>
      <c r="C149" s="39" t="s">
        <v>311</v>
      </c>
      <c r="D149" s="39">
        <v>3391</v>
      </c>
      <c r="E149" s="39" t="s">
        <v>306</v>
      </c>
      <c r="F149" s="8">
        <v>262500</v>
      </c>
    </row>
    <row r="150" spans="1:6" x14ac:dyDescent="0.25">
      <c r="B150"/>
      <c r="C150"/>
      <c r="D150" s="39">
        <v>3611</v>
      </c>
      <c r="E150" s="39" t="s">
        <v>289</v>
      </c>
      <c r="F150" s="8">
        <v>19801005.199999999</v>
      </c>
    </row>
    <row r="151" spans="1:6" x14ac:dyDescent="0.25">
      <c r="A151" s="39" t="s">
        <v>349</v>
      </c>
      <c r="B151" s="39" t="s">
        <v>129</v>
      </c>
      <c r="C151" s="39" t="s">
        <v>347</v>
      </c>
      <c r="D151" s="39">
        <v>3391</v>
      </c>
      <c r="E151" s="39" t="s">
        <v>306</v>
      </c>
      <c r="F151" s="8">
        <v>45000</v>
      </c>
    </row>
    <row r="152" spans="1:6" x14ac:dyDescent="0.25">
      <c r="B152"/>
      <c r="C152"/>
      <c r="D152" s="39">
        <v>3821</v>
      </c>
      <c r="E152" s="39" t="s">
        <v>344</v>
      </c>
      <c r="F152" s="8">
        <v>10000</v>
      </c>
    </row>
    <row r="153" spans="1:6" x14ac:dyDescent="0.25">
      <c r="B153"/>
      <c r="C153"/>
      <c r="D153" s="39">
        <v>4411</v>
      </c>
      <c r="E153" s="39" t="s">
        <v>390</v>
      </c>
      <c r="F153" s="8">
        <v>10000</v>
      </c>
    </row>
    <row r="154" spans="1:6" x14ac:dyDescent="0.25">
      <c r="A154" s="39" t="s">
        <v>73</v>
      </c>
      <c r="B154" s="39" t="s">
        <v>70</v>
      </c>
      <c r="C154" s="39" t="s">
        <v>71</v>
      </c>
      <c r="D154" s="39">
        <v>1211</v>
      </c>
      <c r="E154" s="39" t="s">
        <v>53</v>
      </c>
      <c r="F154" s="8">
        <v>984500</v>
      </c>
    </row>
    <row r="155" spans="1:6" x14ac:dyDescent="0.25">
      <c r="B155"/>
      <c r="C155"/>
      <c r="D155" s="39">
        <v>2111</v>
      </c>
      <c r="E155" s="39" t="s">
        <v>100</v>
      </c>
      <c r="F155" s="8">
        <v>21478.19</v>
      </c>
    </row>
    <row r="156" spans="1:6" x14ac:dyDescent="0.25">
      <c r="B156"/>
      <c r="C156"/>
      <c r="D156" s="39">
        <v>2161</v>
      </c>
      <c r="E156" s="39" t="s">
        <v>160</v>
      </c>
      <c r="F156" s="8">
        <v>5991.18</v>
      </c>
    </row>
    <row r="157" spans="1:6" x14ac:dyDescent="0.25">
      <c r="B157"/>
      <c r="C157"/>
      <c r="D157" s="39">
        <v>2541</v>
      </c>
      <c r="E157" s="39" t="s">
        <v>199</v>
      </c>
      <c r="F157" s="8">
        <v>2070.6000000000004</v>
      </c>
    </row>
    <row r="158" spans="1:6" x14ac:dyDescent="0.25">
      <c r="B158"/>
      <c r="C158"/>
      <c r="D158" s="39">
        <v>3361</v>
      </c>
      <c r="E158" s="39" t="s">
        <v>286</v>
      </c>
      <c r="F158" s="8">
        <v>8654.7599999999984</v>
      </c>
    </row>
    <row r="159" spans="1:6" x14ac:dyDescent="0.25">
      <c r="B159"/>
      <c r="C159"/>
      <c r="D159" s="39">
        <v>3721</v>
      </c>
      <c r="E159" s="39" t="s">
        <v>287</v>
      </c>
      <c r="F159" s="8">
        <v>0</v>
      </c>
    </row>
    <row r="160" spans="1:6" x14ac:dyDescent="0.25">
      <c r="B160"/>
      <c r="C160"/>
      <c r="D160" s="39">
        <v>4411</v>
      </c>
      <c r="E160" s="39" t="s">
        <v>390</v>
      </c>
      <c r="F160" s="8">
        <v>0</v>
      </c>
    </row>
    <row r="161" spans="1:6" x14ac:dyDescent="0.25">
      <c r="B161"/>
      <c r="C161"/>
      <c r="D161" s="39">
        <v>4451</v>
      </c>
      <c r="E161" s="39" t="s">
        <v>432</v>
      </c>
      <c r="F161" s="8">
        <v>97314.3</v>
      </c>
    </row>
    <row r="162" spans="1:6" x14ac:dyDescent="0.25">
      <c r="B162"/>
      <c r="C162"/>
      <c r="D162" s="39">
        <v>5111</v>
      </c>
      <c r="E162" s="39" t="s">
        <v>438</v>
      </c>
      <c r="F162" s="8">
        <v>14950.3</v>
      </c>
    </row>
    <row r="163" spans="1:6" x14ac:dyDescent="0.25">
      <c r="B163"/>
      <c r="C163"/>
      <c r="D163" s="39">
        <v>5151</v>
      </c>
      <c r="E163" s="39" t="s">
        <v>372</v>
      </c>
      <c r="F163" s="8">
        <v>0</v>
      </c>
    </row>
    <row r="164" spans="1:6" x14ac:dyDescent="0.25">
      <c r="B164"/>
      <c r="C164"/>
      <c r="D164" s="39">
        <v>5211</v>
      </c>
      <c r="E164" s="39" t="s">
        <v>440</v>
      </c>
      <c r="F164" s="8">
        <v>13251.84</v>
      </c>
    </row>
    <row r="165" spans="1:6" x14ac:dyDescent="0.25">
      <c r="B165"/>
      <c r="C165"/>
      <c r="D165" s="39">
        <v>5321</v>
      </c>
      <c r="E165" s="39" t="s">
        <v>441</v>
      </c>
      <c r="F165" s="8">
        <v>3480</v>
      </c>
    </row>
    <row r="166" spans="1:6" x14ac:dyDescent="0.25">
      <c r="B166"/>
      <c r="C166" s="39" t="s">
        <v>425</v>
      </c>
      <c r="D166" s="39">
        <v>4411</v>
      </c>
      <c r="E166" s="39" t="s">
        <v>390</v>
      </c>
      <c r="F166" s="8">
        <v>3423000</v>
      </c>
    </row>
    <row r="167" spans="1:6" x14ac:dyDescent="0.25">
      <c r="A167" s="39" t="s">
        <v>234</v>
      </c>
      <c r="B167" s="39" t="s">
        <v>186</v>
      </c>
      <c r="C167" s="39" t="s">
        <v>416</v>
      </c>
      <c r="D167" s="39">
        <v>4311</v>
      </c>
      <c r="E167" s="39" t="s">
        <v>415</v>
      </c>
      <c r="F167" s="8">
        <v>1800000</v>
      </c>
    </row>
    <row r="168" spans="1:6" x14ac:dyDescent="0.25">
      <c r="B168"/>
      <c r="C168" s="39" t="s">
        <v>417</v>
      </c>
      <c r="D168" s="39">
        <v>4311</v>
      </c>
      <c r="E168" s="39" t="s">
        <v>415</v>
      </c>
      <c r="F168" s="8">
        <v>100000</v>
      </c>
    </row>
    <row r="169" spans="1:6" x14ac:dyDescent="0.25">
      <c r="B169"/>
      <c r="C169" s="39" t="s">
        <v>232</v>
      </c>
      <c r="D169" s="39">
        <v>2521</v>
      </c>
      <c r="E169" s="39" t="s">
        <v>231</v>
      </c>
      <c r="F169" s="8">
        <v>322456.8</v>
      </c>
    </row>
    <row r="170" spans="1:6" x14ac:dyDescent="0.25">
      <c r="A170" s="39" t="s">
        <v>108</v>
      </c>
      <c r="B170" s="39" t="s">
        <v>40</v>
      </c>
      <c r="C170" s="39" t="s">
        <v>161</v>
      </c>
      <c r="D170" s="39">
        <v>2181</v>
      </c>
      <c r="E170" s="39" t="s">
        <v>162</v>
      </c>
      <c r="F170" s="8">
        <v>3906204</v>
      </c>
    </row>
    <row r="171" spans="1:6" x14ac:dyDescent="0.25">
      <c r="B171"/>
      <c r="C171" s="39" t="s">
        <v>268</v>
      </c>
      <c r="D171" s="39">
        <v>3181</v>
      </c>
      <c r="E171" s="39" t="s">
        <v>266</v>
      </c>
      <c r="F171" s="8">
        <v>2188.3200000000002</v>
      </c>
    </row>
    <row r="172" spans="1:6" x14ac:dyDescent="0.25">
      <c r="B172"/>
      <c r="C172"/>
      <c r="D172" s="39">
        <v>3311</v>
      </c>
      <c r="E172" s="39" t="s">
        <v>280</v>
      </c>
      <c r="F172" s="8">
        <v>4225953.09</v>
      </c>
    </row>
    <row r="173" spans="1:6" x14ac:dyDescent="0.25">
      <c r="B173"/>
      <c r="C173"/>
      <c r="D173" s="39">
        <v>3331</v>
      </c>
      <c r="E173" s="39" t="s">
        <v>282</v>
      </c>
      <c r="F173" s="8">
        <v>519511.8</v>
      </c>
    </row>
    <row r="174" spans="1:6" x14ac:dyDescent="0.25">
      <c r="B174"/>
      <c r="C174"/>
      <c r="D174" s="39">
        <v>3921</v>
      </c>
      <c r="E174" s="39" t="s">
        <v>285</v>
      </c>
      <c r="F174" s="8">
        <v>3857990.0100000002</v>
      </c>
    </row>
    <row r="175" spans="1:6" x14ac:dyDescent="0.25">
      <c r="B175"/>
      <c r="C175" s="39" t="s">
        <v>106</v>
      </c>
      <c r="D175" s="39">
        <v>2111</v>
      </c>
      <c r="E175" s="39" t="s">
        <v>100</v>
      </c>
      <c r="F175" s="8">
        <v>15690.400000000001</v>
      </c>
    </row>
    <row r="176" spans="1:6" x14ac:dyDescent="0.25">
      <c r="B176"/>
      <c r="C176"/>
      <c r="D176" s="39">
        <v>2211</v>
      </c>
      <c r="E176" s="39" t="s">
        <v>163</v>
      </c>
      <c r="F176" s="8">
        <v>1416.9</v>
      </c>
    </row>
    <row r="177" spans="2:6" x14ac:dyDescent="0.25">
      <c r="B177"/>
      <c r="C177"/>
      <c r="D177" s="39">
        <v>2921</v>
      </c>
      <c r="E177" s="39" t="s">
        <v>255</v>
      </c>
      <c r="F177" s="8">
        <v>517.62</v>
      </c>
    </row>
    <row r="178" spans="2:6" x14ac:dyDescent="0.25">
      <c r="B178"/>
      <c r="C178"/>
      <c r="D178" s="39">
        <v>3291</v>
      </c>
      <c r="E178" s="39" t="s">
        <v>279</v>
      </c>
      <c r="F178" s="8">
        <v>108862.97</v>
      </c>
    </row>
    <row r="179" spans="2:6" x14ac:dyDescent="0.25">
      <c r="B179"/>
      <c r="C179"/>
      <c r="D179" s="39">
        <v>3391</v>
      </c>
      <c r="E179" s="39" t="s">
        <v>306</v>
      </c>
      <c r="F179" s="8">
        <v>0</v>
      </c>
    </row>
    <row r="180" spans="2:6" x14ac:dyDescent="0.25">
      <c r="B180"/>
      <c r="C180"/>
      <c r="D180" s="39">
        <v>3411</v>
      </c>
      <c r="E180" s="39" t="s">
        <v>314</v>
      </c>
      <c r="F180" s="8">
        <v>5519255.2199999997</v>
      </c>
    </row>
    <row r="181" spans="2:6" x14ac:dyDescent="0.25">
      <c r="B181"/>
      <c r="C181"/>
      <c r="D181" s="39">
        <v>3421</v>
      </c>
      <c r="E181" s="39" t="s">
        <v>318</v>
      </c>
      <c r="F181" s="8">
        <v>46513188.620000005</v>
      </c>
    </row>
    <row r="182" spans="2:6" x14ac:dyDescent="0.25">
      <c r="B182"/>
      <c r="C182"/>
      <c r="D182" s="39">
        <v>3431</v>
      </c>
      <c r="E182" s="39" t="s">
        <v>319</v>
      </c>
      <c r="F182" s="8">
        <v>1180949.93</v>
      </c>
    </row>
    <row r="183" spans="2:6" x14ac:dyDescent="0.25">
      <c r="B183"/>
      <c r="C183"/>
      <c r="D183" s="39">
        <v>3511</v>
      </c>
      <c r="E183" s="39" t="s">
        <v>324</v>
      </c>
      <c r="F183" s="8">
        <v>18734521.980000697</v>
      </c>
    </row>
    <row r="184" spans="2:6" x14ac:dyDescent="0.25">
      <c r="B184"/>
      <c r="C184"/>
      <c r="D184" s="39">
        <v>3521</v>
      </c>
      <c r="E184" s="39" t="s">
        <v>325</v>
      </c>
      <c r="F184" s="8">
        <v>0</v>
      </c>
    </row>
    <row r="185" spans="2:6" x14ac:dyDescent="0.25">
      <c r="B185"/>
      <c r="C185"/>
      <c r="D185" s="39">
        <v>3711</v>
      </c>
      <c r="E185" s="39" t="s">
        <v>336</v>
      </c>
      <c r="F185" s="8">
        <v>3128</v>
      </c>
    </row>
    <row r="186" spans="2:6" x14ac:dyDescent="0.25">
      <c r="B186"/>
      <c r="C186"/>
      <c r="D186" s="39">
        <v>3751</v>
      </c>
      <c r="E186" s="39" t="s">
        <v>341</v>
      </c>
      <c r="F186" s="8">
        <v>5261</v>
      </c>
    </row>
    <row r="187" spans="2:6" x14ac:dyDescent="0.25">
      <c r="B187"/>
      <c r="C187"/>
      <c r="D187" s="39">
        <v>3791</v>
      </c>
      <c r="E187" s="39" t="s">
        <v>342</v>
      </c>
      <c r="F187" s="8">
        <v>901</v>
      </c>
    </row>
    <row r="188" spans="2:6" x14ac:dyDescent="0.25">
      <c r="B188"/>
      <c r="C188"/>
      <c r="D188" s="39">
        <v>3821</v>
      </c>
      <c r="E188" s="39" t="s">
        <v>344</v>
      </c>
      <c r="F188" s="8">
        <v>1000000</v>
      </c>
    </row>
    <row r="189" spans="2:6" x14ac:dyDescent="0.25">
      <c r="B189"/>
      <c r="C189"/>
      <c r="D189" s="39">
        <v>3922</v>
      </c>
      <c r="E189" s="39" t="s">
        <v>351</v>
      </c>
      <c r="F189" s="8">
        <v>27625</v>
      </c>
    </row>
    <row r="190" spans="2:6" x14ac:dyDescent="0.25">
      <c r="B190"/>
      <c r="C190"/>
      <c r="D190" s="39">
        <v>3941</v>
      </c>
      <c r="E190" s="39" t="s">
        <v>352</v>
      </c>
      <c r="F190" s="8">
        <v>268917</v>
      </c>
    </row>
    <row r="191" spans="2:6" x14ac:dyDescent="0.25">
      <c r="B191"/>
      <c r="C191"/>
      <c r="D191" s="39">
        <v>3942</v>
      </c>
      <c r="E191" s="39" t="s">
        <v>353</v>
      </c>
      <c r="F191" s="8">
        <v>228676.58</v>
      </c>
    </row>
    <row r="192" spans="2:6" x14ac:dyDescent="0.25">
      <c r="B192"/>
      <c r="C192"/>
      <c r="D192" s="39">
        <v>3951</v>
      </c>
      <c r="E192" s="39" t="s">
        <v>354</v>
      </c>
      <c r="F192" s="8">
        <v>0</v>
      </c>
    </row>
    <row r="193" spans="1:6" x14ac:dyDescent="0.25">
      <c r="B193"/>
      <c r="C193"/>
      <c r="D193" s="39">
        <v>4211</v>
      </c>
      <c r="E193" s="39" t="s">
        <v>381</v>
      </c>
      <c r="F193" s="8">
        <v>2105566.7599999998</v>
      </c>
    </row>
    <row r="194" spans="1:6" x14ac:dyDescent="0.25">
      <c r="B194"/>
      <c r="C194"/>
      <c r="D194" s="39">
        <v>4251</v>
      </c>
      <c r="E194" s="39" t="s">
        <v>411</v>
      </c>
      <c r="F194" s="8">
        <v>2980000</v>
      </c>
    </row>
    <row r="195" spans="1:6" x14ac:dyDescent="0.25">
      <c r="B195"/>
      <c r="C195"/>
      <c r="D195" s="39">
        <v>5121</v>
      </c>
      <c r="E195" s="39" t="s">
        <v>439</v>
      </c>
      <c r="F195" s="8">
        <v>0</v>
      </c>
    </row>
    <row r="196" spans="1:6" x14ac:dyDescent="0.25">
      <c r="B196"/>
      <c r="C196"/>
      <c r="D196" s="39">
        <v>5191</v>
      </c>
      <c r="E196" s="39" t="s">
        <v>443</v>
      </c>
      <c r="F196" s="8">
        <v>160066.81</v>
      </c>
    </row>
    <row r="197" spans="1:6" x14ac:dyDescent="0.25">
      <c r="B197"/>
      <c r="C197"/>
      <c r="D197" s="39">
        <v>5811</v>
      </c>
      <c r="E197" s="39" t="s">
        <v>453</v>
      </c>
      <c r="F197" s="8">
        <v>522417.57</v>
      </c>
    </row>
    <row r="198" spans="1:6" x14ac:dyDescent="0.25">
      <c r="B198"/>
      <c r="C198"/>
      <c r="D198" s="39">
        <v>6151</v>
      </c>
      <c r="E198" s="39" t="s">
        <v>460</v>
      </c>
      <c r="F198" s="8">
        <v>6080582.7800000003</v>
      </c>
    </row>
    <row r="199" spans="1:6" x14ac:dyDescent="0.25">
      <c r="B199"/>
      <c r="C199"/>
      <c r="D199" s="39">
        <v>6321</v>
      </c>
      <c r="E199" s="39" t="s">
        <v>466</v>
      </c>
      <c r="F199" s="8">
        <v>87000000</v>
      </c>
    </row>
    <row r="200" spans="1:6" x14ac:dyDescent="0.25">
      <c r="B200"/>
      <c r="C200"/>
      <c r="D200" s="39">
        <v>9111</v>
      </c>
      <c r="E200" s="39" t="s">
        <v>474</v>
      </c>
      <c r="F200" s="8">
        <v>33601444.019999996</v>
      </c>
    </row>
    <row r="201" spans="1:6" x14ac:dyDescent="0.25">
      <c r="B201"/>
      <c r="C201"/>
      <c r="D201" s="39">
        <v>9211</v>
      </c>
      <c r="E201" s="39" t="s">
        <v>475</v>
      </c>
      <c r="F201" s="8">
        <v>18500000</v>
      </c>
    </row>
    <row r="202" spans="1:6" x14ac:dyDescent="0.25">
      <c r="A202" s="39" t="s">
        <v>147</v>
      </c>
      <c r="B202" s="39" t="s">
        <v>40</v>
      </c>
      <c r="C202" s="39" t="s">
        <v>337</v>
      </c>
      <c r="D202" s="39">
        <v>3711</v>
      </c>
      <c r="E202" s="39" t="s">
        <v>336</v>
      </c>
      <c r="F202" s="8">
        <v>0</v>
      </c>
    </row>
    <row r="203" spans="1:6" x14ac:dyDescent="0.25">
      <c r="B203"/>
      <c r="C203"/>
      <c r="D203" s="39">
        <v>3751</v>
      </c>
      <c r="E203" s="39" t="s">
        <v>341</v>
      </c>
      <c r="F203" s="8">
        <v>0</v>
      </c>
    </row>
    <row r="204" spans="1:6" x14ac:dyDescent="0.25">
      <c r="B204"/>
      <c r="C204"/>
      <c r="D204" s="39">
        <v>5641</v>
      </c>
      <c r="E204" s="39" t="s">
        <v>449</v>
      </c>
      <c r="F204" s="8">
        <v>23205.02</v>
      </c>
    </row>
    <row r="205" spans="1:6" x14ac:dyDescent="0.25">
      <c r="B205"/>
      <c r="C205"/>
      <c r="D205" s="39">
        <v>5691</v>
      </c>
      <c r="E205" s="39" t="s">
        <v>452</v>
      </c>
      <c r="F205" s="8">
        <v>52155749.990000002</v>
      </c>
    </row>
    <row r="206" spans="1:6" x14ac:dyDescent="0.25">
      <c r="B206"/>
      <c r="C206" s="39" t="s">
        <v>145</v>
      </c>
      <c r="D206" s="39">
        <v>2141</v>
      </c>
      <c r="E206" s="39" t="s">
        <v>142</v>
      </c>
      <c r="F206" s="8">
        <v>36502.400000000001</v>
      </c>
    </row>
    <row r="207" spans="1:6" x14ac:dyDescent="0.25">
      <c r="B207"/>
      <c r="C207"/>
      <c r="D207" s="39">
        <v>2461</v>
      </c>
      <c r="E207" s="39" t="s">
        <v>218</v>
      </c>
      <c r="F207" s="8">
        <v>124476.23</v>
      </c>
    </row>
    <row r="208" spans="1:6" x14ac:dyDescent="0.25">
      <c r="B208"/>
      <c r="C208"/>
      <c r="D208" s="39">
        <v>2471</v>
      </c>
      <c r="E208" s="39" t="s">
        <v>148</v>
      </c>
      <c r="F208" s="8">
        <v>1220.32</v>
      </c>
    </row>
    <row r="209" spans="2:6" x14ac:dyDescent="0.25">
      <c r="B209"/>
      <c r="C209"/>
      <c r="D209" s="39">
        <v>2491</v>
      </c>
      <c r="E209" s="39" t="s">
        <v>101</v>
      </c>
      <c r="F209" s="8">
        <v>1333.3</v>
      </c>
    </row>
    <row r="210" spans="2:6" x14ac:dyDescent="0.25">
      <c r="B210"/>
      <c r="C210"/>
      <c r="D210" s="39">
        <v>2721</v>
      </c>
      <c r="E210" s="39" t="s">
        <v>250</v>
      </c>
      <c r="F210" s="8">
        <v>25976.71</v>
      </c>
    </row>
    <row r="211" spans="2:6" x14ac:dyDescent="0.25">
      <c r="B211"/>
      <c r="C211"/>
      <c r="D211" s="39">
        <v>2911</v>
      </c>
      <c r="E211" s="39" t="s">
        <v>149</v>
      </c>
      <c r="F211" s="8">
        <v>14628.91</v>
      </c>
    </row>
    <row r="212" spans="2:6" x14ac:dyDescent="0.25">
      <c r="B212"/>
      <c r="C212"/>
      <c r="D212" s="39">
        <v>2941</v>
      </c>
      <c r="E212" s="39" t="s">
        <v>256</v>
      </c>
      <c r="F212" s="8">
        <v>25245.39</v>
      </c>
    </row>
    <row r="213" spans="2:6" x14ac:dyDescent="0.25">
      <c r="B213"/>
      <c r="C213"/>
      <c r="D213" s="39">
        <v>2991</v>
      </c>
      <c r="E213" s="39" t="s">
        <v>260</v>
      </c>
      <c r="F213" s="8">
        <v>0</v>
      </c>
    </row>
    <row r="214" spans="2:6" x14ac:dyDescent="0.25">
      <c r="B214"/>
      <c r="C214"/>
      <c r="D214" s="39">
        <v>3141</v>
      </c>
      <c r="E214" s="39" t="s">
        <v>264</v>
      </c>
      <c r="F214" s="8">
        <v>1875945.12</v>
      </c>
    </row>
    <row r="215" spans="2:6" x14ac:dyDescent="0.25">
      <c r="B215"/>
      <c r="C215"/>
      <c r="D215" s="39">
        <v>3231</v>
      </c>
      <c r="E215" s="39" t="s">
        <v>270</v>
      </c>
      <c r="F215" s="8">
        <v>0</v>
      </c>
    </row>
    <row r="216" spans="2:6" x14ac:dyDescent="0.25">
      <c r="B216"/>
      <c r="C216"/>
      <c r="D216" s="39">
        <v>3521</v>
      </c>
      <c r="E216" s="39" t="s">
        <v>325</v>
      </c>
      <c r="F216" s="8">
        <v>39811.199999999997</v>
      </c>
    </row>
    <row r="217" spans="2:6" x14ac:dyDescent="0.25">
      <c r="B217"/>
      <c r="C217"/>
      <c r="D217" s="39">
        <v>3531</v>
      </c>
      <c r="E217" s="39" t="s">
        <v>326</v>
      </c>
      <c r="F217" s="8">
        <v>70638.2</v>
      </c>
    </row>
    <row r="218" spans="2:6" x14ac:dyDescent="0.25">
      <c r="B218"/>
      <c r="C218"/>
      <c r="D218" s="39">
        <v>5111</v>
      </c>
      <c r="E218" s="39" t="s">
        <v>438</v>
      </c>
      <c r="F218" s="8">
        <v>13084.8</v>
      </c>
    </row>
    <row r="219" spans="2:6" x14ac:dyDescent="0.25">
      <c r="B219"/>
      <c r="C219"/>
      <c r="D219" s="39">
        <v>5151</v>
      </c>
      <c r="E219" s="39" t="s">
        <v>372</v>
      </c>
      <c r="F219" s="8">
        <v>736514.86</v>
      </c>
    </row>
    <row r="220" spans="2:6" x14ac:dyDescent="0.25">
      <c r="B220"/>
      <c r="C220"/>
      <c r="D220" s="39">
        <v>5651</v>
      </c>
      <c r="E220" s="39" t="s">
        <v>450</v>
      </c>
      <c r="F220" s="8">
        <v>149329.69</v>
      </c>
    </row>
    <row r="221" spans="2:6" x14ac:dyDescent="0.25">
      <c r="B221"/>
      <c r="C221"/>
      <c r="D221" s="39">
        <v>5671</v>
      </c>
      <c r="E221" s="39" t="s">
        <v>451</v>
      </c>
      <c r="F221" s="8">
        <v>2581</v>
      </c>
    </row>
    <row r="222" spans="2:6" x14ac:dyDescent="0.25">
      <c r="B222"/>
      <c r="C222"/>
      <c r="D222" s="39">
        <v>5691</v>
      </c>
      <c r="E222" s="39" t="s">
        <v>452</v>
      </c>
      <c r="F222" s="8">
        <v>408784</v>
      </c>
    </row>
    <row r="223" spans="2:6" x14ac:dyDescent="0.25">
      <c r="B223"/>
      <c r="C223"/>
      <c r="D223" s="39">
        <v>5911</v>
      </c>
      <c r="E223" s="39" t="s">
        <v>442</v>
      </c>
      <c r="F223" s="8">
        <v>4669</v>
      </c>
    </row>
    <row r="224" spans="2:6" x14ac:dyDescent="0.25">
      <c r="B224"/>
      <c r="C224" s="39" t="s">
        <v>307</v>
      </c>
      <c r="D224" s="39">
        <v>3391</v>
      </c>
      <c r="E224" s="39" t="s">
        <v>306</v>
      </c>
      <c r="F224" s="8">
        <v>2731999.52</v>
      </c>
    </row>
    <row r="225" spans="1:6" x14ac:dyDescent="0.25">
      <c r="B225"/>
      <c r="C225"/>
      <c r="D225" s="39">
        <v>5911</v>
      </c>
      <c r="E225" s="39" t="s">
        <v>442</v>
      </c>
      <c r="F225" s="8">
        <v>29431732.779999997</v>
      </c>
    </row>
    <row r="226" spans="1:6" x14ac:dyDescent="0.25">
      <c r="B226"/>
      <c r="C226"/>
      <c r="D226" s="39">
        <v>5971</v>
      </c>
      <c r="E226" s="39" t="s">
        <v>454</v>
      </c>
      <c r="F226" s="8">
        <v>212739.82</v>
      </c>
    </row>
    <row r="227" spans="1:6" x14ac:dyDescent="0.25">
      <c r="A227" s="39" t="s">
        <v>124</v>
      </c>
      <c r="B227" s="39" t="s">
        <v>121</v>
      </c>
      <c r="C227" s="39" t="s">
        <v>122</v>
      </c>
      <c r="D227" s="39">
        <v>2111</v>
      </c>
      <c r="E227" s="39" t="s">
        <v>100</v>
      </c>
      <c r="F227" s="8">
        <v>0</v>
      </c>
    </row>
    <row r="228" spans="1:6" x14ac:dyDescent="0.25">
      <c r="B228"/>
      <c r="C228"/>
      <c r="D228" s="39">
        <v>2121</v>
      </c>
      <c r="E228" s="39" t="s">
        <v>133</v>
      </c>
      <c r="F228" s="8">
        <v>5786.94</v>
      </c>
    </row>
    <row r="229" spans="1:6" x14ac:dyDescent="0.25">
      <c r="B229"/>
      <c r="C229"/>
      <c r="D229" s="39">
        <v>2161</v>
      </c>
      <c r="E229" s="39" t="s">
        <v>160</v>
      </c>
      <c r="F229" s="8">
        <v>6159.43</v>
      </c>
    </row>
    <row r="230" spans="1:6" x14ac:dyDescent="0.25">
      <c r="B230"/>
      <c r="C230"/>
      <c r="D230" s="39">
        <v>2411</v>
      </c>
      <c r="E230" s="39" t="s">
        <v>96</v>
      </c>
      <c r="F230" s="8">
        <v>0</v>
      </c>
    </row>
    <row r="231" spans="1:6" x14ac:dyDescent="0.25">
      <c r="B231"/>
      <c r="C231"/>
      <c r="D231" s="39">
        <v>2461</v>
      </c>
      <c r="E231" s="39" t="s">
        <v>218</v>
      </c>
      <c r="F231" s="8">
        <v>0</v>
      </c>
    </row>
    <row r="232" spans="1:6" x14ac:dyDescent="0.25">
      <c r="B232"/>
      <c r="C232"/>
      <c r="D232" s="39">
        <v>2471</v>
      </c>
      <c r="E232" s="39" t="s">
        <v>148</v>
      </c>
      <c r="F232" s="8">
        <v>35815.629999999997</v>
      </c>
    </row>
    <row r="233" spans="1:6" x14ac:dyDescent="0.25">
      <c r="B233"/>
      <c r="C233"/>
      <c r="D233" s="39">
        <v>2491</v>
      </c>
      <c r="E233" s="39" t="s">
        <v>101</v>
      </c>
      <c r="F233" s="8">
        <v>365652</v>
      </c>
    </row>
    <row r="234" spans="1:6" x14ac:dyDescent="0.25">
      <c r="B234"/>
      <c r="C234"/>
      <c r="D234" s="39">
        <v>2711</v>
      </c>
      <c r="E234" s="39" t="s">
        <v>244</v>
      </c>
      <c r="F234" s="8">
        <v>0</v>
      </c>
    </row>
    <row r="235" spans="1:6" x14ac:dyDescent="0.25">
      <c r="B235"/>
      <c r="C235"/>
      <c r="D235" s="39">
        <v>2721</v>
      </c>
      <c r="E235" s="39" t="s">
        <v>250</v>
      </c>
      <c r="F235" s="8">
        <v>4969.6899999999996</v>
      </c>
    </row>
    <row r="236" spans="1:6" x14ac:dyDescent="0.25">
      <c r="B236"/>
      <c r="C236"/>
      <c r="D236" s="39">
        <v>2911</v>
      </c>
      <c r="E236" s="39" t="s">
        <v>149</v>
      </c>
      <c r="F236" s="8">
        <v>28903.17</v>
      </c>
    </row>
    <row r="237" spans="1:6" x14ac:dyDescent="0.25">
      <c r="B237"/>
      <c r="C237"/>
      <c r="D237" s="39">
        <v>3181</v>
      </c>
      <c r="E237" s="39" t="s">
        <v>266</v>
      </c>
      <c r="F237" s="8">
        <v>350.87</v>
      </c>
    </row>
    <row r="238" spans="1:6" x14ac:dyDescent="0.25">
      <c r="B238"/>
      <c r="C238"/>
      <c r="D238" s="39">
        <v>3391</v>
      </c>
      <c r="E238" s="39" t="s">
        <v>306</v>
      </c>
      <c r="F238" s="8">
        <v>514500</v>
      </c>
    </row>
    <row r="239" spans="1:6" x14ac:dyDescent="0.25">
      <c r="B239"/>
      <c r="C239"/>
      <c r="D239" s="39">
        <v>3471</v>
      </c>
      <c r="E239" s="39" t="s">
        <v>322</v>
      </c>
      <c r="F239" s="8">
        <v>2900</v>
      </c>
    </row>
    <row r="240" spans="1:6" x14ac:dyDescent="0.25">
      <c r="B240"/>
      <c r="C240"/>
      <c r="D240" s="39">
        <v>3511</v>
      </c>
      <c r="E240" s="39" t="s">
        <v>324</v>
      </c>
      <c r="F240" s="8">
        <v>0</v>
      </c>
    </row>
    <row r="241" spans="1:6" x14ac:dyDescent="0.25">
      <c r="B241"/>
      <c r="C241"/>
      <c r="D241" s="39">
        <v>3551</v>
      </c>
      <c r="E241" s="39" t="s">
        <v>328</v>
      </c>
      <c r="F241" s="8">
        <v>6750</v>
      </c>
    </row>
    <row r="242" spans="1:6" x14ac:dyDescent="0.25">
      <c r="A242" s="39" t="s">
        <v>94</v>
      </c>
      <c r="B242" s="39" t="s">
        <v>91</v>
      </c>
      <c r="C242" s="39" t="s">
        <v>92</v>
      </c>
      <c r="D242" s="39">
        <v>2411</v>
      </c>
      <c r="E242" s="39" t="s">
        <v>96</v>
      </c>
      <c r="F242" s="8">
        <v>15599420.629999999</v>
      </c>
    </row>
    <row r="243" spans="1:6" x14ac:dyDescent="0.25">
      <c r="B243"/>
      <c r="C243"/>
      <c r="D243" s="39">
        <v>2421</v>
      </c>
      <c r="E243" s="39" t="s">
        <v>99</v>
      </c>
      <c r="F243" s="8">
        <v>10312630.529999999</v>
      </c>
    </row>
    <row r="244" spans="1:6" x14ac:dyDescent="0.25">
      <c r="B244"/>
      <c r="C244"/>
      <c r="D244" s="39">
        <v>2441</v>
      </c>
      <c r="E244" s="39" t="s">
        <v>151</v>
      </c>
      <c r="F244" s="8">
        <v>266208.42</v>
      </c>
    </row>
    <row r="245" spans="1:6" x14ac:dyDescent="0.25">
      <c r="B245"/>
      <c r="C245"/>
      <c r="D245" s="39">
        <v>2471</v>
      </c>
      <c r="E245" s="39" t="s">
        <v>148</v>
      </c>
      <c r="F245" s="8">
        <v>190332.02</v>
      </c>
    </row>
    <row r="246" spans="1:6" x14ac:dyDescent="0.25">
      <c r="B246"/>
      <c r="C246"/>
      <c r="D246" s="39">
        <v>2491</v>
      </c>
      <c r="E246" s="39" t="s">
        <v>101</v>
      </c>
      <c r="F246" s="8">
        <v>3124461.7699999996</v>
      </c>
    </row>
    <row r="247" spans="1:6" x14ac:dyDescent="0.25">
      <c r="B247"/>
      <c r="C247"/>
      <c r="D247" s="39">
        <v>2611</v>
      </c>
      <c r="E247" s="39" t="s">
        <v>197</v>
      </c>
      <c r="F247" s="8">
        <v>806200</v>
      </c>
    </row>
    <row r="248" spans="1:6" x14ac:dyDescent="0.25">
      <c r="B248"/>
      <c r="C248"/>
      <c r="D248" s="39">
        <v>2911</v>
      </c>
      <c r="E248" s="39" t="s">
        <v>149</v>
      </c>
      <c r="F248" s="8">
        <v>73487.28</v>
      </c>
    </row>
    <row r="249" spans="1:6" x14ac:dyDescent="0.25">
      <c r="B249"/>
      <c r="C249"/>
      <c r="D249" s="39">
        <v>3261</v>
      </c>
      <c r="E249" s="39" t="s">
        <v>275</v>
      </c>
      <c r="F249" s="8">
        <v>29230.91</v>
      </c>
    </row>
    <row r="250" spans="1:6" x14ac:dyDescent="0.25">
      <c r="B250"/>
      <c r="C250"/>
      <c r="D250" s="39">
        <v>3711</v>
      </c>
      <c r="E250" s="39" t="s">
        <v>336</v>
      </c>
      <c r="F250" s="8">
        <v>0</v>
      </c>
    </row>
    <row r="251" spans="1:6" x14ac:dyDescent="0.25">
      <c r="B251"/>
      <c r="C251"/>
      <c r="D251" s="39">
        <v>3751</v>
      </c>
      <c r="E251" s="39" t="s">
        <v>341</v>
      </c>
      <c r="F251" s="8">
        <v>0</v>
      </c>
    </row>
    <row r="252" spans="1:6" x14ac:dyDescent="0.25">
      <c r="B252"/>
      <c r="C252"/>
      <c r="D252" s="39">
        <v>4411</v>
      </c>
      <c r="E252" s="39" t="s">
        <v>390</v>
      </c>
      <c r="F252" s="8">
        <v>10134636.25</v>
      </c>
    </row>
    <row r="253" spans="1:6" x14ac:dyDescent="0.25">
      <c r="B253"/>
      <c r="C253"/>
      <c r="D253" s="39">
        <v>6121</v>
      </c>
      <c r="E253" s="39" t="s">
        <v>459</v>
      </c>
      <c r="F253" s="8">
        <v>34348268.099999994</v>
      </c>
    </row>
    <row r="254" spans="1:6" x14ac:dyDescent="0.25">
      <c r="B254"/>
      <c r="C254"/>
      <c r="D254" s="39">
        <v>6131</v>
      </c>
      <c r="E254" s="39" t="s">
        <v>458</v>
      </c>
      <c r="F254" s="8">
        <v>134000168.81999998</v>
      </c>
    </row>
    <row r="255" spans="1:6" x14ac:dyDescent="0.25">
      <c r="B255"/>
      <c r="C255"/>
      <c r="D255" s="39">
        <v>6151</v>
      </c>
      <c r="E255" s="39" t="s">
        <v>460</v>
      </c>
      <c r="F255" s="8">
        <v>41396238.649999999</v>
      </c>
    </row>
    <row r="256" spans="1:6" x14ac:dyDescent="0.25">
      <c r="A256" s="39" t="s">
        <v>227</v>
      </c>
      <c r="B256" s="39" t="s">
        <v>113</v>
      </c>
      <c r="C256" s="39" t="s">
        <v>225</v>
      </c>
      <c r="D256" s="39">
        <v>2511</v>
      </c>
      <c r="E256" s="39" t="s">
        <v>224</v>
      </c>
      <c r="F256" s="8">
        <v>0</v>
      </c>
    </row>
    <row r="257" spans="1:6" x14ac:dyDescent="0.25">
      <c r="B257"/>
      <c r="C257"/>
      <c r="D257" s="39">
        <v>2911</v>
      </c>
      <c r="E257" s="39" t="s">
        <v>149</v>
      </c>
      <c r="F257" s="8">
        <v>1211481.17</v>
      </c>
    </row>
    <row r="258" spans="1:6" x14ac:dyDescent="0.25">
      <c r="B258"/>
      <c r="C258"/>
      <c r="D258" s="39">
        <v>3371</v>
      </c>
      <c r="E258" s="39" t="s">
        <v>304</v>
      </c>
      <c r="F258" s="8">
        <v>5351776</v>
      </c>
    </row>
    <row r="259" spans="1:6" x14ac:dyDescent="0.25">
      <c r="B259"/>
      <c r="C259"/>
      <c r="D259" s="39">
        <v>5611</v>
      </c>
      <c r="E259" s="39" t="s">
        <v>447</v>
      </c>
      <c r="F259" s="8">
        <v>207928.23</v>
      </c>
    </row>
    <row r="260" spans="1:6" x14ac:dyDescent="0.25">
      <c r="B260"/>
      <c r="C260"/>
      <c r="D260" s="39">
        <v>5671</v>
      </c>
      <c r="E260" s="39" t="s">
        <v>451</v>
      </c>
      <c r="F260" s="8">
        <v>1154969.58</v>
      </c>
    </row>
    <row r="261" spans="1:6" x14ac:dyDescent="0.25">
      <c r="B261"/>
      <c r="C261" s="39" t="s">
        <v>277</v>
      </c>
      <c r="D261" s="39">
        <v>3261</v>
      </c>
      <c r="E261" s="39" t="s">
        <v>275</v>
      </c>
      <c r="F261" s="8">
        <v>6486012.4000000004</v>
      </c>
    </row>
    <row r="262" spans="1:6" x14ac:dyDescent="0.25">
      <c r="B262"/>
      <c r="C262" s="39" t="s">
        <v>252</v>
      </c>
      <c r="D262" s="39">
        <v>2721</v>
      </c>
      <c r="E262" s="39" t="s">
        <v>250</v>
      </c>
      <c r="F262" s="8">
        <v>73190.34</v>
      </c>
    </row>
    <row r="263" spans="1:6" x14ac:dyDescent="0.25">
      <c r="A263" s="39" t="s">
        <v>206</v>
      </c>
      <c r="B263" s="39" t="s">
        <v>113</v>
      </c>
      <c r="C263" s="39" t="s">
        <v>204</v>
      </c>
      <c r="D263" s="39">
        <v>2421</v>
      </c>
      <c r="E263" s="39" t="s">
        <v>99</v>
      </c>
      <c r="F263" s="8">
        <v>10985530.699999999</v>
      </c>
    </row>
    <row r="264" spans="1:6" x14ac:dyDescent="0.25">
      <c r="B264"/>
      <c r="C264"/>
      <c r="D264" s="39">
        <v>2471</v>
      </c>
      <c r="E264" s="39" t="s">
        <v>148</v>
      </c>
      <c r="F264" s="8">
        <v>956489.47</v>
      </c>
    </row>
    <row r="265" spans="1:6" x14ac:dyDescent="0.25">
      <c r="B265"/>
      <c r="C265" s="39" t="s">
        <v>223</v>
      </c>
      <c r="D265" s="39">
        <v>2491</v>
      </c>
      <c r="E265" s="39" t="s">
        <v>101</v>
      </c>
      <c r="F265" s="8">
        <v>3556204.25</v>
      </c>
    </row>
    <row r="266" spans="1:6" x14ac:dyDescent="0.25">
      <c r="B266"/>
      <c r="C266"/>
      <c r="D266" s="39">
        <v>3261</v>
      </c>
      <c r="E266" s="39" t="s">
        <v>275</v>
      </c>
      <c r="F266" s="8">
        <v>2603562</v>
      </c>
    </row>
    <row r="267" spans="1:6" x14ac:dyDescent="0.25">
      <c r="A267" s="39" t="s">
        <v>273</v>
      </c>
      <c r="B267" s="39" t="s">
        <v>129</v>
      </c>
      <c r="C267" s="39" t="s">
        <v>424</v>
      </c>
      <c r="D267" s="39">
        <v>4411</v>
      </c>
      <c r="E267" s="39" t="s">
        <v>390</v>
      </c>
      <c r="F267" s="8">
        <v>3000000</v>
      </c>
    </row>
    <row r="268" spans="1:6" x14ac:dyDescent="0.25">
      <c r="B268"/>
      <c r="C268" s="39" t="s">
        <v>422</v>
      </c>
      <c r="D268" s="39">
        <v>4411</v>
      </c>
      <c r="E268" s="39" t="s">
        <v>390</v>
      </c>
      <c r="F268" s="8">
        <v>3000000</v>
      </c>
    </row>
    <row r="269" spans="1:6" x14ac:dyDescent="0.25">
      <c r="B269"/>
      <c r="C269" s="39" t="s">
        <v>302</v>
      </c>
      <c r="D269" s="39">
        <v>3351</v>
      </c>
      <c r="E269" s="39" t="s">
        <v>303</v>
      </c>
      <c r="F269" s="8">
        <v>463420</v>
      </c>
    </row>
    <row r="270" spans="1:6" x14ac:dyDescent="0.25">
      <c r="B270"/>
      <c r="C270"/>
      <c r="D270" s="39">
        <v>4411</v>
      </c>
      <c r="E270" s="39" t="s">
        <v>390</v>
      </c>
      <c r="F270" s="8">
        <v>6351000</v>
      </c>
    </row>
    <row r="271" spans="1:6" x14ac:dyDescent="0.25">
      <c r="B271"/>
      <c r="C271" s="39" t="s">
        <v>418</v>
      </c>
      <c r="D271" s="39">
        <v>4411</v>
      </c>
      <c r="E271" s="39" t="s">
        <v>390</v>
      </c>
      <c r="F271" s="8">
        <v>34556528</v>
      </c>
    </row>
    <row r="272" spans="1:6" x14ac:dyDescent="0.25">
      <c r="B272"/>
      <c r="C272" s="39" t="s">
        <v>271</v>
      </c>
      <c r="D272" s="39">
        <v>3251</v>
      </c>
      <c r="E272" s="39" t="s">
        <v>263</v>
      </c>
      <c r="F272" s="8">
        <v>1418570.96</v>
      </c>
    </row>
    <row r="273" spans="1:6" x14ac:dyDescent="0.25">
      <c r="B273"/>
      <c r="C273"/>
      <c r="D273" s="39">
        <v>4411</v>
      </c>
      <c r="E273" s="39" t="s">
        <v>390</v>
      </c>
      <c r="F273" s="8">
        <v>25425757.870000001</v>
      </c>
    </row>
    <row r="274" spans="1:6" x14ac:dyDescent="0.25">
      <c r="A274" s="39" t="s">
        <v>116</v>
      </c>
      <c r="B274" s="39" t="s">
        <v>113</v>
      </c>
      <c r="C274" s="39" t="s">
        <v>114</v>
      </c>
      <c r="D274" s="39">
        <v>2111</v>
      </c>
      <c r="E274" s="39" t="s">
        <v>100</v>
      </c>
      <c r="F274" s="8">
        <v>0</v>
      </c>
    </row>
    <row r="275" spans="1:6" x14ac:dyDescent="0.25">
      <c r="B275"/>
      <c r="C275"/>
      <c r="D275" s="39">
        <v>2211</v>
      </c>
      <c r="E275" s="39" t="s">
        <v>163</v>
      </c>
      <c r="F275" s="8">
        <v>73431.360000000001</v>
      </c>
    </row>
    <row r="276" spans="1:6" x14ac:dyDescent="0.25">
      <c r="B276"/>
      <c r="C276"/>
      <c r="D276" s="39">
        <v>2451</v>
      </c>
      <c r="E276" s="39" t="s">
        <v>203</v>
      </c>
      <c r="F276" s="8">
        <v>600</v>
      </c>
    </row>
    <row r="277" spans="1:6" x14ac:dyDescent="0.25">
      <c r="B277"/>
      <c r="C277"/>
      <c r="D277" s="39">
        <v>2461</v>
      </c>
      <c r="E277" s="39" t="s">
        <v>218</v>
      </c>
      <c r="F277" s="8">
        <v>700.54</v>
      </c>
    </row>
    <row r="278" spans="1:6" x14ac:dyDescent="0.25">
      <c r="B278"/>
      <c r="C278"/>
      <c r="D278" s="39">
        <v>2471</v>
      </c>
      <c r="E278" s="39" t="s">
        <v>148</v>
      </c>
      <c r="F278" s="8">
        <v>3467.13</v>
      </c>
    </row>
    <row r="279" spans="1:6" x14ac:dyDescent="0.25">
      <c r="B279"/>
      <c r="C279"/>
      <c r="D279" s="39">
        <v>2561</v>
      </c>
      <c r="E279" s="39" t="s">
        <v>237</v>
      </c>
      <c r="F279" s="8">
        <v>0</v>
      </c>
    </row>
    <row r="280" spans="1:6" x14ac:dyDescent="0.25">
      <c r="B280"/>
      <c r="C280"/>
      <c r="D280" s="39">
        <v>2611</v>
      </c>
      <c r="E280" s="39" t="s">
        <v>197</v>
      </c>
      <c r="F280" s="8">
        <v>2004.03</v>
      </c>
    </row>
    <row r="281" spans="1:6" x14ac:dyDescent="0.25">
      <c r="B281"/>
      <c r="C281"/>
      <c r="D281" s="39">
        <v>2961</v>
      </c>
      <c r="E281" s="39" t="s">
        <v>257</v>
      </c>
      <c r="F281" s="8">
        <v>52316.21</v>
      </c>
    </row>
    <row r="282" spans="1:6" x14ac:dyDescent="0.25">
      <c r="B282"/>
      <c r="C282"/>
      <c r="D282" s="39">
        <v>2981</v>
      </c>
      <c r="E282" s="39" t="s">
        <v>258</v>
      </c>
      <c r="F282" s="8">
        <v>1750</v>
      </c>
    </row>
    <row r="283" spans="1:6" x14ac:dyDescent="0.25">
      <c r="B283"/>
      <c r="C283"/>
      <c r="D283" s="39">
        <v>3291</v>
      </c>
      <c r="E283" s="39" t="s">
        <v>279</v>
      </c>
      <c r="F283" s="8">
        <v>52200</v>
      </c>
    </row>
    <row r="284" spans="1:6" x14ac:dyDescent="0.25">
      <c r="B284"/>
      <c r="C284"/>
      <c r="D284" s="39">
        <v>3571</v>
      </c>
      <c r="E284" s="39" t="s">
        <v>329</v>
      </c>
      <c r="F284" s="8">
        <v>-41700</v>
      </c>
    </row>
    <row r="285" spans="1:6" x14ac:dyDescent="0.25">
      <c r="B285"/>
      <c r="C285"/>
      <c r="D285" s="39">
        <v>4481</v>
      </c>
      <c r="E285" s="39" t="s">
        <v>436</v>
      </c>
      <c r="F285" s="8">
        <v>511459.68</v>
      </c>
    </row>
    <row r="286" spans="1:6" x14ac:dyDescent="0.25">
      <c r="B286"/>
      <c r="C286"/>
      <c r="D286" s="39">
        <v>5621</v>
      </c>
      <c r="E286" s="39" t="s">
        <v>448</v>
      </c>
      <c r="F286" s="8">
        <v>49769.2</v>
      </c>
    </row>
    <row r="287" spans="1:6" x14ac:dyDescent="0.25">
      <c r="B287"/>
      <c r="C287" s="39" t="s">
        <v>236</v>
      </c>
      <c r="D287" s="39">
        <v>2531</v>
      </c>
      <c r="E287" s="39" t="s">
        <v>235</v>
      </c>
      <c r="F287" s="8">
        <v>23001.85</v>
      </c>
    </row>
    <row r="288" spans="1:6" x14ac:dyDescent="0.25">
      <c r="B288"/>
      <c r="C288"/>
      <c r="D288" s="39">
        <v>2541</v>
      </c>
      <c r="E288" s="39" t="s">
        <v>199</v>
      </c>
      <c r="F288" s="8">
        <v>31423.11</v>
      </c>
    </row>
    <row r="289" spans="1:6" x14ac:dyDescent="0.25">
      <c r="B289"/>
      <c r="C289"/>
      <c r="D289" s="39">
        <v>2911</v>
      </c>
      <c r="E289" s="39" t="s">
        <v>149</v>
      </c>
      <c r="F289" s="8">
        <v>28878.99</v>
      </c>
    </row>
    <row r="290" spans="1:6" x14ac:dyDescent="0.25">
      <c r="B290"/>
      <c r="C290"/>
      <c r="D290" s="39">
        <v>5651</v>
      </c>
      <c r="E290" s="39" t="s">
        <v>450</v>
      </c>
      <c r="F290" s="8">
        <v>89099.6</v>
      </c>
    </row>
    <row r="291" spans="1:6" x14ac:dyDescent="0.25">
      <c r="B291"/>
      <c r="C291"/>
      <c r="D291" s="39">
        <v>5691</v>
      </c>
      <c r="E291" s="39" t="s">
        <v>452</v>
      </c>
      <c r="F291" s="8">
        <v>452575.58</v>
      </c>
    </row>
    <row r="292" spans="1:6" x14ac:dyDescent="0.25">
      <c r="B292"/>
      <c r="C292" s="39" t="s">
        <v>251</v>
      </c>
      <c r="D292" s="39">
        <v>2721</v>
      </c>
      <c r="E292" s="39" t="s">
        <v>250</v>
      </c>
      <c r="F292" s="8">
        <v>1477801.84</v>
      </c>
    </row>
    <row r="293" spans="1:6" x14ac:dyDescent="0.25">
      <c r="B293"/>
      <c r="C293" s="39" t="s">
        <v>274</v>
      </c>
      <c r="D293" s="39">
        <v>3251</v>
      </c>
      <c r="E293" s="39" t="s">
        <v>263</v>
      </c>
      <c r="F293" s="8">
        <v>5208381.4400000004</v>
      </c>
    </row>
    <row r="294" spans="1:6" x14ac:dyDescent="0.25">
      <c r="A294" s="39" t="s">
        <v>214</v>
      </c>
      <c r="B294" s="39" t="s">
        <v>91</v>
      </c>
      <c r="C294" s="39" t="s">
        <v>212</v>
      </c>
      <c r="D294" s="39">
        <v>2421</v>
      </c>
      <c r="E294" s="39" t="s">
        <v>99</v>
      </c>
      <c r="F294" s="8">
        <v>0</v>
      </c>
    </row>
    <row r="295" spans="1:6" x14ac:dyDescent="0.25">
      <c r="B295"/>
      <c r="C295"/>
      <c r="D295" s="39">
        <v>2521</v>
      </c>
      <c r="E295" s="39" t="s">
        <v>231</v>
      </c>
      <c r="F295" s="8">
        <v>0</v>
      </c>
    </row>
    <row r="296" spans="1:6" x14ac:dyDescent="0.25">
      <c r="B296"/>
      <c r="C296"/>
      <c r="D296" s="39">
        <v>2591</v>
      </c>
      <c r="E296" s="39" t="s">
        <v>241</v>
      </c>
      <c r="F296" s="8">
        <v>0</v>
      </c>
    </row>
    <row r="297" spans="1:6" x14ac:dyDescent="0.25">
      <c r="B297"/>
      <c r="C297"/>
      <c r="D297" s="39">
        <v>3391</v>
      </c>
      <c r="E297" s="39" t="s">
        <v>306</v>
      </c>
      <c r="F297" s="8">
        <v>14992994.199999999</v>
      </c>
    </row>
    <row r="298" spans="1:6" x14ac:dyDescent="0.25">
      <c r="B298"/>
      <c r="C298"/>
      <c r="D298" s="39">
        <v>4211</v>
      </c>
      <c r="E298" s="39" t="s">
        <v>381</v>
      </c>
      <c r="F298" s="8">
        <v>1286112.99</v>
      </c>
    </row>
    <row r="299" spans="1:6" x14ac:dyDescent="0.25">
      <c r="A299" s="39" t="s">
        <v>132</v>
      </c>
      <c r="B299" s="39" t="s">
        <v>129</v>
      </c>
      <c r="C299" s="39" t="s">
        <v>130</v>
      </c>
      <c r="D299" s="39">
        <v>2111</v>
      </c>
      <c r="E299" s="39" t="s">
        <v>100</v>
      </c>
      <c r="F299" s="8">
        <v>42997.79</v>
      </c>
    </row>
    <row r="300" spans="1:6" x14ac:dyDescent="0.25">
      <c r="B300"/>
      <c r="C300"/>
      <c r="D300" s="39">
        <v>2161</v>
      </c>
      <c r="E300" s="39" t="s">
        <v>160</v>
      </c>
      <c r="F300" s="8">
        <v>4528.6400000000003</v>
      </c>
    </row>
    <row r="301" spans="1:6" x14ac:dyDescent="0.25">
      <c r="B301"/>
      <c r="C301"/>
      <c r="D301" s="39">
        <v>2211</v>
      </c>
      <c r="E301" s="39" t="s">
        <v>163</v>
      </c>
      <c r="F301" s="8">
        <v>840465.23</v>
      </c>
    </row>
    <row r="302" spans="1:6" x14ac:dyDescent="0.25">
      <c r="B302"/>
      <c r="C302"/>
      <c r="D302" s="39">
        <v>2231</v>
      </c>
      <c r="E302" s="39" t="s">
        <v>192</v>
      </c>
      <c r="F302" s="8">
        <v>10000</v>
      </c>
    </row>
    <row r="303" spans="1:6" x14ac:dyDescent="0.25">
      <c r="B303"/>
      <c r="C303"/>
      <c r="D303" s="39">
        <v>2471</v>
      </c>
      <c r="E303" s="39" t="s">
        <v>148</v>
      </c>
      <c r="F303" s="8">
        <v>248472</v>
      </c>
    </row>
    <row r="304" spans="1:6" x14ac:dyDescent="0.25">
      <c r="B304"/>
      <c r="C304"/>
      <c r="D304" s="39">
        <v>2491</v>
      </c>
      <c r="E304" s="39" t="s">
        <v>101</v>
      </c>
      <c r="F304" s="8">
        <v>17361.72</v>
      </c>
    </row>
    <row r="305" spans="1:6" x14ac:dyDescent="0.25">
      <c r="B305"/>
      <c r="C305"/>
      <c r="D305" s="39">
        <v>2541</v>
      </c>
      <c r="E305" s="39" t="s">
        <v>199</v>
      </c>
      <c r="F305" s="8">
        <v>2463.84</v>
      </c>
    </row>
    <row r="306" spans="1:6" x14ac:dyDescent="0.25">
      <c r="B306"/>
      <c r="C306"/>
      <c r="D306" s="39">
        <v>2561</v>
      </c>
      <c r="E306" s="39" t="s">
        <v>237</v>
      </c>
      <c r="F306" s="8">
        <v>788.8</v>
      </c>
    </row>
    <row r="307" spans="1:6" x14ac:dyDescent="0.25">
      <c r="B307"/>
      <c r="C307"/>
      <c r="D307" s="39">
        <v>2911</v>
      </c>
      <c r="E307" s="39" t="s">
        <v>149</v>
      </c>
      <c r="F307" s="8">
        <v>0</v>
      </c>
    </row>
    <row r="308" spans="1:6" x14ac:dyDescent="0.25">
      <c r="B308"/>
      <c r="C308"/>
      <c r="D308" s="39">
        <v>2921</v>
      </c>
      <c r="E308" s="39" t="s">
        <v>255</v>
      </c>
      <c r="F308" s="8">
        <v>0</v>
      </c>
    </row>
    <row r="309" spans="1:6" x14ac:dyDescent="0.25">
      <c r="B309"/>
      <c r="C309"/>
      <c r="D309" s="39">
        <v>3291</v>
      </c>
      <c r="E309" s="39" t="s">
        <v>279</v>
      </c>
      <c r="F309" s="8">
        <v>344712.12</v>
      </c>
    </row>
    <row r="310" spans="1:6" x14ac:dyDescent="0.25">
      <c r="B310"/>
      <c r="C310"/>
      <c r="D310" s="39">
        <v>3581</v>
      </c>
      <c r="E310" s="39" t="s">
        <v>295</v>
      </c>
      <c r="F310" s="8">
        <v>2014.69</v>
      </c>
    </row>
    <row r="311" spans="1:6" x14ac:dyDescent="0.25">
      <c r="B311"/>
      <c r="C311"/>
      <c r="D311" s="39">
        <v>3811</v>
      </c>
      <c r="E311" s="39" t="s">
        <v>343</v>
      </c>
      <c r="F311" s="8">
        <v>23984.799999999999</v>
      </c>
    </row>
    <row r="312" spans="1:6" x14ac:dyDescent="0.25">
      <c r="B312"/>
      <c r="C312"/>
      <c r="D312" s="39">
        <v>3821</v>
      </c>
      <c r="E312" s="39" t="s">
        <v>344</v>
      </c>
      <c r="F312" s="8">
        <v>138794</v>
      </c>
    </row>
    <row r="313" spans="1:6" x14ac:dyDescent="0.25">
      <c r="B313"/>
      <c r="C313"/>
      <c r="D313" s="39">
        <v>5111</v>
      </c>
      <c r="E313" s="39" t="s">
        <v>438</v>
      </c>
      <c r="F313" s="8">
        <v>92044.800000000003</v>
      </c>
    </row>
    <row r="314" spans="1:6" x14ac:dyDescent="0.25">
      <c r="B314"/>
      <c r="C314"/>
      <c r="D314" s="39">
        <v>5191</v>
      </c>
      <c r="E314" s="39" t="s">
        <v>443</v>
      </c>
      <c r="F314" s="8">
        <v>238700.3</v>
      </c>
    </row>
    <row r="315" spans="1:6" x14ac:dyDescent="0.25">
      <c r="B315"/>
      <c r="C315"/>
      <c r="D315" s="39">
        <v>5211</v>
      </c>
      <c r="E315" s="39" t="s">
        <v>440</v>
      </c>
      <c r="F315" s="8">
        <v>6310.4</v>
      </c>
    </row>
    <row r="316" spans="1:6" x14ac:dyDescent="0.25">
      <c r="B316"/>
      <c r="C316"/>
      <c r="D316" s="39">
        <v>5311</v>
      </c>
      <c r="E316" s="39" t="s">
        <v>446</v>
      </c>
      <c r="F316" s="8">
        <v>16820</v>
      </c>
    </row>
    <row r="317" spans="1:6" x14ac:dyDescent="0.25">
      <c r="B317"/>
      <c r="C317"/>
      <c r="D317" s="39">
        <v>5691</v>
      </c>
      <c r="E317" s="39" t="s">
        <v>452</v>
      </c>
      <c r="F317" s="8">
        <v>6600</v>
      </c>
    </row>
    <row r="318" spans="1:6" x14ac:dyDescent="0.25">
      <c r="A318" s="39" t="s">
        <v>221</v>
      </c>
      <c r="B318" s="39" t="s">
        <v>113</v>
      </c>
      <c r="C318" s="39" t="s">
        <v>219</v>
      </c>
      <c r="D318" s="39">
        <v>2481</v>
      </c>
      <c r="E318" s="39" t="s">
        <v>222</v>
      </c>
      <c r="F318" s="8">
        <v>1630.99</v>
      </c>
    </row>
    <row r="319" spans="1:6" x14ac:dyDescent="0.25">
      <c r="B319"/>
      <c r="C319"/>
      <c r="D319" s="39">
        <v>2491</v>
      </c>
      <c r="E319" s="39" t="s">
        <v>101</v>
      </c>
      <c r="F319" s="8">
        <v>2100.62</v>
      </c>
    </row>
    <row r="320" spans="1:6" x14ac:dyDescent="0.25">
      <c r="B320"/>
      <c r="C320"/>
      <c r="D320" s="39">
        <v>2521</v>
      </c>
      <c r="E320" s="39" t="s">
        <v>231</v>
      </c>
      <c r="F320" s="8">
        <v>319695.55</v>
      </c>
    </row>
    <row r="321" spans="1:6" x14ac:dyDescent="0.25">
      <c r="B321"/>
      <c r="C321"/>
      <c r="D321" s="39">
        <v>2531</v>
      </c>
      <c r="E321" s="39" t="s">
        <v>235</v>
      </c>
      <c r="F321" s="8">
        <v>5311307.4399999995</v>
      </c>
    </row>
    <row r="322" spans="1:6" x14ac:dyDescent="0.25">
      <c r="B322"/>
      <c r="C322"/>
      <c r="D322" s="39">
        <v>2541</v>
      </c>
      <c r="E322" s="39" t="s">
        <v>199</v>
      </c>
      <c r="F322" s="8">
        <v>5458019.5</v>
      </c>
    </row>
    <row r="323" spans="1:6" x14ac:dyDescent="0.25">
      <c r="B323"/>
      <c r="C323"/>
      <c r="D323" s="39">
        <v>3391</v>
      </c>
      <c r="E323" s="39" t="s">
        <v>306</v>
      </c>
      <c r="F323" s="8">
        <v>3496314.02</v>
      </c>
    </row>
    <row r="324" spans="1:6" x14ac:dyDescent="0.25">
      <c r="B324"/>
      <c r="C324"/>
      <c r="D324" s="39">
        <v>3541</v>
      </c>
      <c r="E324" s="39" t="s">
        <v>327</v>
      </c>
      <c r="F324" s="8">
        <v>573011.89</v>
      </c>
    </row>
    <row r="325" spans="1:6" x14ac:dyDescent="0.25">
      <c r="B325"/>
      <c r="C325"/>
      <c r="D325" s="39">
        <v>3581</v>
      </c>
      <c r="E325" s="39" t="s">
        <v>295</v>
      </c>
      <c r="F325" s="8">
        <v>1005777.76</v>
      </c>
    </row>
    <row r="326" spans="1:6" x14ac:dyDescent="0.25">
      <c r="A326" s="39" t="s">
        <v>414</v>
      </c>
      <c r="B326" s="39" t="s">
        <v>186</v>
      </c>
      <c r="C326" s="39" t="s">
        <v>412</v>
      </c>
      <c r="D326" s="39">
        <v>4311</v>
      </c>
      <c r="E326" s="39" t="s">
        <v>415</v>
      </c>
      <c r="F326" s="8">
        <v>400000</v>
      </c>
    </row>
    <row r="327" spans="1:6" x14ac:dyDescent="0.25">
      <c r="A327" s="39" t="s">
        <v>428</v>
      </c>
      <c r="B327" s="39" t="s">
        <v>121</v>
      </c>
      <c r="C327" s="39" t="s">
        <v>122</v>
      </c>
      <c r="D327" s="39">
        <v>4411</v>
      </c>
      <c r="E327" s="39" t="s">
        <v>390</v>
      </c>
      <c r="F327" s="8">
        <v>1985135.1500000001</v>
      </c>
    </row>
    <row r="328" spans="1:6" x14ac:dyDescent="0.25">
      <c r="A328" s="39" t="s">
        <v>317</v>
      </c>
      <c r="B328" s="39" t="s">
        <v>70</v>
      </c>
      <c r="C328" s="39" t="s">
        <v>315</v>
      </c>
      <c r="D328" s="39">
        <v>3411</v>
      </c>
      <c r="E328" s="39" t="s">
        <v>314</v>
      </c>
      <c r="F328" s="8">
        <v>1307614.55</v>
      </c>
    </row>
    <row r="329" spans="1:6" x14ac:dyDescent="0.25">
      <c r="B329"/>
      <c r="C329"/>
      <c r="D329" s="39">
        <v>3922</v>
      </c>
      <c r="E329" s="39" t="s">
        <v>351</v>
      </c>
      <c r="F329" s="8">
        <v>228727.64</v>
      </c>
    </row>
    <row r="330" spans="1:6" x14ac:dyDescent="0.25">
      <c r="A330" s="39" t="s">
        <v>389</v>
      </c>
      <c r="B330" s="39" t="s">
        <v>70</v>
      </c>
      <c r="C330" s="39" t="s">
        <v>387</v>
      </c>
      <c r="D330" s="39">
        <v>4211</v>
      </c>
      <c r="E330" s="39" t="s">
        <v>381</v>
      </c>
      <c r="F330" s="8">
        <v>6237094</v>
      </c>
    </row>
    <row r="331" spans="1:6" x14ac:dyDescent="0.25">
      <c r="A331" s="39" t="s">
        <v>383</v>
      </c>
      <c r="B331" s="39" t="s">
        <v>129</v>
      </c>
      <c r="C331" s="39" t="s">
        <v>347</v>
      </c>
      <c r="D331" s="39">
        <v>4211</v>
      </c>
      <c r="E331" s="39" t="s">
        <v>381</v>
      </c>
      <c r="F331" s="8">
        <v>25010455.390000001</v>
      </c>
    </row>
    <row r="332" spans="1:6" x14ac:dyDescent="0.25">
      <c r="A332" s="39" t="s">
        <v>379</v>
      </c>
      <c r="B332" s="39" t="s">
        <v>40</v>
      </c>
      <c r="C332" s="39" t="s">
        <v>377</v>
      </c>
      <c r="D332" s="39">
        <v>4211</v>
      </c>
      <c r="E332" s="39" t="s">
        <v>381</v>
      </c>
      <c r="F332" s="8">
        <v>6096877.2800000003</v>
      </c>
    </row>
    <row r="333" spans="1:6" x14ac:dyDescent="0.25">
      <c r="A333" s="39" t="s">
        <v>340</v>
      </c>
      <c r="B333" s="39" t="s">
        <v>70</v>
      </c>
      <c r="C333" s="39" t="s">
        <v>338</v>
      </c>
      <c r="D333" s="39">
        <v>3711</v>
      </c>
      <c r="E333" s="39" t="s">
        <v>336</v>
      </c>
      <c r="F333" s="8">
        <v>0</v>
      </c>
    </row>
    <row r="334" spans="1:6" x14ac:dyDescent="0.25">
      <c r="B334"/>
      <c r="C334"/>
      <c r="D334" s="39">
        <v>3751</v>
      </c>
      <c r="E334" s="39" t="s">
        <v>341</v>
      </c>
      <c r="F334" s="8">
        <v>3845.67</v>
      </c>
    </row>
    <row r="335" spans="1:6" x14ac:dyDescent="0.25">
      <c r="B335"/>
      <c r="C335"/>
      <c r="D335" s="39">
        <v>4411</v>
      </c>
      <c r="E335" s="39" t="s">
        <v>390</v>
      </c>
      <c r="F335" s="8">
        <v>1563100</v>
      </c>
    </row>
    <row r="336" spans="1:6" x14ac:dyDescent="0.25">
      <c r="B336"/>
      <c r="C336"/>
      <c r="D336" s="39">
        <v>4451</v>
      </c>
      <c r="E336" s="39" t="s">
        <v>432</v>
      </c>
      <c r="F336" s="8">
        <v>1456800</v>
      </c>
    </row>
    <row r="337" spans="1:6" x14ac:dyDescent="0.25">
      <c r="A337" s="39" t="s">
        <v>410</v>
      </c>
      <c r="B337" s="39" t="s">
        <v>70</v>
      </c>
      <c r="C337" s="39" t="s">
        <v>408</v>
      </c>
      <c r="D337" s="39">
        <v>4211</v>
      </c>
      <c r="E337" s="39" t="s">
        <v>381</v>
      </c>
      <c r="F337" s="8">
        <v>59615914.649999999</v>
      </c>
    </row>
    <row r="338" spans="1:6" x14ac:dyDescent="0.25">
      <c r="A338" s="39" t="s">
        <v>180</v>
      </c>
      <c r="B338" s="39" t="s">
        <v>177</v>
      </c>
      <c r="C338" s="39" t="s">
        <v>178</v>
      </c>
      <c r="D338" s="39">
        <v>2221</v>
      </c>
      <c r="E338" s="39" t="s">
        <v>181</v>
      </c>
      <c r="F338" s="8">
        <v>396816.4</v>
      </c>
    </row>
    <row r="339" spans="1:6" x14ac:dyDescent="0.25">
      <c r="B339"/>
      <c r="C339"/>
      <c r="D339" s="39">
        <v>2531</v>
      </c>
      <c r="E339" s="39" t="s">
        <v>235</v>
      </c>
      <c r="F339" s="8">
        <v>340914.4</v>
      </c>
    </row>
    <row r="340" spans="1:6" x14ac:dyDescent="0.25">
      <c r="B340"/>
      <c r="C340"/>
      <c r="D340" s="39">
        <v>2541</v>
      </c>
      <c r="E340" s="39" t="s">
        <v>199</v>
      </c>
      <c r="F340" s="8">
        <v>304538.01</v>
      </c>
    </row>
    <row r="341" spans="1:6" x14ac:dyDescent="0.25">
      <c r="B341"/>
      <c r="C341"/>
      <c r="D341" s="39">
        <v>2911</v>
      </c>
      <c r="E341" s="39" t="s">
        <v>149</v>
      </c>
      <c r="F341" s="8">
        <v>12521.04</v>
      </c>
    </row>
    <row r="342" spans="1:6" x14ac:dyDescent="0.25">
      <c r="B342"/>
      <c r="C342"/>
      <c r="D342" s="39">
        <v>3591</v>
      </c>
      <c r="E342" s="39" t="s">
        <v>331</v>
      </c>
      <c r="F342" s="8">
        <v>0</v>
      </c>
    </row>
    <row r="343" spans="1:6" x14ac:dyDescent="0.25">
      <c r="B343"/>
      <c r="C343"/>
      <c r="D343" s="39">
        <v>5311</v>
      </c>
      <c r="E343" s="39" t="s">
        <v>446</v>
      </c>
      <c r="F343" s="8">
        <v>56686.879999999997</v>
      </c>
    </row>
    <row r="344" spans="1:6" x14ac:dyDescent="0.25">
      <c r="A344" s="39" t="s">
        <v>477</v>
      </c>
      <c r="B344"/>
      <c r="C344"/>
      <c r="F344" s="8">
        <v>3192327206.2800035</v>
      </c>
    </row>
  </sheetData>
  <pageMargins left="0.70866141732283472" right="0.70866141732283472" top="0.78740157480314965" bottom="0.74803149606299213" header="0.31496062992125984" footer="0.31496062992125984"/>
  <pageSetup paperSize="5" scale="59" fitToHeight="0" orientation="landscape" verticalDpi="0" r:id="rId2"/>
  <headerFooter>
    <oddHeader>&amp;C&amp;"-,Negrita"MUNICIPIO DE TLAJOMULCO DE ZÚÑIGA, JALISCO
TERCERA MODIFICACIÓN AL PRESUPUESTO 2021
ESTADO DEL PRESUPUESTO</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Layout" topLeftCell="A3" zoomScaleNormal="100" workbookViewId="0">
      <selection activeCell="B5" sqref="B5"/>
    </sheetView>
  </sheetViews>
  <sheetFormatPr baseColWidth="10" defaultColWidth="18.42578125" defaultRowHeight="15" x14ac:dyDescent="0.25"/>
  <cols>
    <col min="1" max="1" width="65.85546875" customWidth="1"/>
    <col min="2" max="2" width="51.7109375" customWidth="1"/>
    <col min="3" max="3" width="103.42578125" customWidth="1"/>
    <col min="4" max="4" width="26.28515625" customWidth="1"/>
    <col min="5" max="5" width="14.42578125" customWidth="1"/>
  </cols>
  <sheetData>
    <row r="1" spans="1:4" s="23" customFormat="1" ht="14.65" hidden="1" x14ac:dyDescent="0.35">
      <c r="A1"/>
      <c r="B1"/>
      <c r="C1"/>
      <c r="D1"/>
    </row>
    <row r="2" spans="1:4" ht="14.65" hidden="1" x14ac:dyDescent="0.35"/>
    <row r="3" spans="1:4" s="25" customFormat="1" x14ac:dyDescent="0.25">
      <c r="A3" s="21" t="s">
        <v>990</v>
      </c>
      <c r="B3" s="23" t="s">
        <v>478</v>
      </c>
    </row>
    <row r="4" spans="1:4" x14ac:dyDescent="0.25">
      <c r="A4" s="22" t="s">
        <v>487</v>
      </c>
      <c r="B4" s="8">
        <v>52101444.019999996</v>
      </c>
    </row>
    <row r="5" spans="1:4" ht="14.65" x14ac:dyDescent="0.35">
      <c r="A5" s="22" t="s">
        <v>486</v>
      </c>
      <c r="B5" s="8">
        <v>2703984636.2200017</v>
      </c>
    </row>
    <row r="6" spans="1:4" x14ac:dyDescent="0.25">
      <c r="A6" s="22" t="s">
        <v>485</v>
      </c>
      <c r="B6" s="8">
        <v>436241126.04000002</v>
      </c>
    </row>
    <row r="7" spans="1:4" x14ac:dyDescent="0.25">
      <c r="A7" s="22" t="s">
        <v>477</v>
      </c>
      <c r="B7" s="8">
        <v>3192327206.2800016</v>
      </c>
    </row>
  </sheetData>
  <pageMargins left="0.70866141732283472" right="0.70866141732283472" top="0.94488188976377963" bottom="0.74803149606299213" header="0.31496062992125984" footer="0.31496062992125984"/>
  <pageSetup orientation="landscape" verticalDpi="0" r:id="rId2"/>
  <headerFooter>
    <oddHeader>&amp;C&amp;"-,Negrita"MUNICIPIO DE TLAJOMULCO DE ZÚÑIGA, JALISCO
TERCERA MODIFICACIÓN AL PRESUPUESTO 2021
CLASIFICACIÓN POR TIPO DE GASTO</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view="pageLayout" topLeftCell="B4" zoomScaleNormal="80" zoomScaleSheetLayoutView="80" workbookViewId="0">
      <selection activeCell="B16" sqref="B16"/>
    </sheetView>
  </sheetViews>
  <sheetFormatPr baseColWidth="10" defaultColWidth="18.42578125" defaultRowHeight="15" x14ac:dyDescent="0.25"/>
  <cols>
    <col min="1" max="1" width="12.5703125" customWidth="1"/>
    <col min="2" max="2" width="107.7109375" customWidth="1"/>
    <col min="3" max="3" width="15.28515625" style="36" bestFit="1" customWidth="1"/>
    <col min="4" max="4" width="26.28515625" customWidth="1"/>
    <col min="5" max="5" width="14.42578125" customWidth="1"/>
  </cols>
  <sheetData>
    <row r="1" spans="1:8" s="23" customFormat="1" ht="14.65" hidden="1" x14ac:dyDescent="0.35">
      <c r="A1"/>
      <c r="B1"/>
      <c r="C1" s="36"/>
      <c r="D1"/>
    </row>
    <row r="2" spans="1:8" ht="14.65" hidden="1" x14ac:dyDescent="0.35"/>
    <row r="3" spans="1:8" s="25" customFormat="1" hidden="1" x14ac:dyDescent="0.25">
      <c r="A3" s="21" t="s">
        <v>490</v>
      </c>
      <c r="B3"/>
      <c r="C3" s="8"/>
      <c r="D3"/>
      <c r="E3"/>
      <c r="F3"/>
      <c r="G3"/>
      <c r="H3"/>
    </row>
    <row r="4" spans="1:8" x14ac:dyDescent="0.25">
      <c r="A4" s="21" t="s">
        <v>17</v>
      </c>
      <c r="B4" s="21" t="s">
        <v>18</v>
      </c>
      <c r="C4" t="s">
        <v>483</v>
      </c>
    </row>
    <row r="5" spans="1:8" ht="14.65" x14ac:dyDescent="0.35">
      <c r="A5" s="39">
        <v>1111</v>
      </c>
      <c r="B5" s="39" t="s">
        <v>45</v>
      </c>
      <c r="C5" s="8">
        <v>10457405.279999999</v>
      </c>
    </row>
    <row r="6" spans="1:8" x14ac:dyDescent="0.25">
      <c r="A6" s="39">
        <v>1131</v>
      </c>
      <c r="B6" s="39" t="s">
        <v>49</v>
      </c>
      <c r="C6" s="8">
        <v>715544698.30999994</v>
      </c>
    </row>
    <row r="7" spans="1:8" x14ac:dyDescent="0.25">
      <c r="A7" s="39">
        <v>1211</v>
      </c>
      <c r="B7" s="39" t="s">
        <v>53</v>
      </c>
      <c r="C7" s="8">
        <v>984500</v>
      </c>
    </row>
    <row r="8" spans="1:8" x14ac:dyDescent="0.25">
      <c r="A8" s="39">
        <v>1221</v>
      </c>
      <c r="B8" s="39" t="s">
        <v>59</v>
      </c>
      <c r="C8" s="8">
        <v>133018086.75999999</v>
      </c>
    </row>
    <row r="9" spans="1:8" x14ac:dyDescent="0.25">
      <c r="A9" s="39">
        <v>1231</v>
      </c>
      <c r="B9" s="39" t="s">
        <v>61</v>
      </c>
      <c r="C9" s="8">
        <v>26400</v>
      </c>
    </row>
    <row r="10" spans="1:8" ht="14.65" x14ac:dyDescent="0.35">
      <c r="A10" s="39">
        <v>1321</v>
      </c>
      <c r="B10" s="39" t="s">
        <v>62</v>
      </c>
      <c r="C10" s="8">
        <v>14500000</v>
      </c>
    </row>
    <row r="11" spans="1:8" x14ac:dyDescent="0.25">
      <c r="A11" s="39">
        <v>1322</v>
      </c>
      <c r="B11" s="39" t="s">
        <v>74</v>
      </c>
      <c r="C11" s="8">
        <v>118000000</v>
      </c>
    </row>
    <row r="12" spans="1:8" x14ac:dyDescent="0.25">
      <c r="A12" s="39">
        <v>1331</v>
      </c>
      <c r="B12" s="39" t="s">
        <v>75</v>
      </c>
      <c r="C12" s="8">
        <v>1140000</v>
      </c>
    </row>
    <row r="13" spans="1:8" ht="14.65" x14ac:dyDescent="0.35">
      <c r="A13" s="39">
        <v>1341</v>
      </c>
      <c r="B13" s="39" t="s">
        <v>76</v>
      </c>
      <c r="C13" s="8">
        <v>5500000</v>
      </c>
    </row>
    <row r="14" spans="1:8" x14ac:dyDescent="0.25">
      <c r="A14" s="39">
        <v>1411</v>
      </c>
      <c r="B14" s="39" t="s">
        <v>77</v>
      </c>
      <c r="C14" s="8">
        <v>48434995.880000003</v>
      </c>
    </row>
    <row r="15" spans="1:8" x14ac:dyDescent="0.25">
      <c r="A15" s="39">
        <v>1421</v>
      </c>
      <c r="B15" s="39" t="s">
        <v>78</v>
      </c>
      <c r="C15" s="8">
        <v>20503251.25</v>
      </c>
    </row>
    <row r="16" spans="1:8" x14ac:dyDescent="0.25">
      <c r="A16" s="39">
        <v>1431</v>
      </c>
      <c r="B16" s="39" t="s">
        <v>79</v>
      </c>
      <c r="C16" s="8">
        <v>13668834.17</v>
      </c>
    </row>
    <row r="17" spans="1:3" x14ac:dyDescent="0.25">
      <c r="A17" s="39">
        <v>1432</v>
      </c>
      <c r="B17" s="39" t="s">
        <v>80</v>
      </c>
      <c r="C17" s="8">
        <v>119602298.95</v>
      </c>
    </row>
    <row r="18" spans="1:3" x14ac:dyDescent="0.25">
      <c r="A18" s="39">
        <v>1441</v>
      </c>
      <c r="B18" s="39" t="s">
        <v>81</v>
      </c>
      <c r="C18" s="8">
        <v>9526029.4000000004</v>
      </c>
    </row>
    <row r="19" spans="1:3" x14ac:dyDescent="0.25">
      <c r="A19" s="39">
        <v>1521</v>
      </c>
      <c r="B19" s="39" t="s">
        <v>82</v>
      </c>
      <c r="C19" s="8">
        <v>1000000</v>
      </c>
    </row>
    <row r="20" spans="1:3" x14ac:dyDescent="0.25">
      <c r="A20" s="39">
        <v>1591</v>
      </c>
      <c r="B20" s="39" t="s">
        <v>83</v>
      </c>
      <c r="C20" s="8">
        <v>82000000</v>
      </c>
    </row>
    <row r="21" spans="1:3" x14ac:dyDescent="0.25">
      <c r="A21" s="39">
        <v>1611</v>
      </c>
      <c r="B21" s="39" t="s">
        <v>84</v>
      </c>
      <c r="C21" s="8">
        <v>0</v>
      </c>
    </row>
    <row r="22" spans="1:3" x14ac:dyDescent="0.25">
      <c r="A22" s="39">
        <v>1711</v>
      </c>
      <c r="B22" s="39" t="s">
        <v>65</v>
      </c>
      <c r="C22" s="8">
        <v>22000000</v>
      </c>
    </row>
    <row r="23" spans="1:3" x14ac:dyDescent="0.25">
      <c r="A23" s="39">
        <v>2111</v>
      </c>
      <c r="B23" s="39" t="s">
        <v>100</v>
      </c>
      <c r="C23" s="8">
        <v>1926985.38</v>
      </c>
    </row>
    <row r="24" spans="1:3" x14ac:dyDescent="0.25">
      <c r="A24" s="39">
        <v>2121</v>
      </c>
      <c r="B24" s="39" t="s">
        <v>133</v>
      </c>
      <c r="C24" s="8">
        <v>5786.94</v>
      </c>
    </row>
    <row r="25" spans="1:3" x14ac:dyDescent="0.25">
      <c r="A25" s="39">
        <v>2141</v>
      </c>
      <c r="B25" s="39" t="s">
        <v>142</v>
      </c>
      <c r="C25" s="8">
        <v>65611.960000000006</v>
      </c>
    </row>
    <row r="26" spans="1:3" x14ac:dyDescent="0.25">
      <c r="A26" s="39">
        <v>2151</v>
      </c>
      <c r="B26" s="39" t="s">
        <v>159</v>
      </c>
      <c r="C26" s="8">
        <v>0</v>
      </c>
    </row>
    <row r="27" spans="1:3" ht="14.45" x14ac:dyDescent="0.3">
      <c r="A27" s="39">
        <v>2161</v>
      </c>
      <c r="B27" s="39" t="s">
        <v>160</v>
      </c>
      <c r="C27" s="8">
        <v>1285608.4000000001</v>
      </c>
    </row>
    <row r="28" spans="1:3" x14ac:dyDescent="0.25">
      <c r="A28" s="39">
        <v>2181</v>
      </c>
      <c r="B28" s="39" t="s">
        <v>162</v>
      </c>
      <c r="C28" s="8">
        <v>3925204.8</v>
      </c>
    </row>
    <row r="29" spans="1:3" ht="14.45" x14ac:dyDescent="0.3">
      <c r="A29" s="39">
        <v>2211</v>
      </c>
      <c r="B29" s="39" t="s">
        <v>163</v>
      </c>
      <c r="C29" s="8">
        <v>1812017.77</v>
      </c>
    </row>
    <row r="30" spans="1:3" ht="14.45" x14ac:dyDescent="0.3">
      <c r="A30" s="39">
        <v>2221</v>
      </c>
      <c r="B30" s="39" t="s">
        <v>181</v>
      </c>
      <c r="C30" s="8">
        <v>472816.4</v>
      </c>
    </row>
    <row r="31" spans="1:3" x14ac:dyDescent="0.25">
      <c r="A31" s="39">
        <v>2231</v>
      </c>
      <c r="B31" s="39" t="s">
        <v>192</v>
      </c>
      <c r="C31" s="8">
        <v>10000</v>
      </c>
    </row>
    <row r="32" spans="1:3" x14ac:dyDescent="0.25">
      <c r="A32" s="39">
        <v>2351</v>
      </c>
      <c r="B32" s="39" t="s">
        <v>193</v>
      </c>
      <c r="C32" s="8">
        <v>437353.03</v>
      </c>
    </row>
    <row r="33" spans="1:3" ht="14.45" x14ac:dyDescent="0.3">
      <c r="A33" s="39">
        <v>2391</v>
      </c>
      <c r="B33" s="39" t="s">
        <v>194</v>
      </c>
      <c r="C33" s="8">
        <v>497200</v>
      </c>
    </row>
    <row r="34" spans="1:3" x14ac:dyDescent="0.25">
      <c r="A34" s="39">
        <v>2411</v>
      </c>
      <c r="B34" s="39" t="s">
        <v>96</v>
      </c>
      <c r="C34" s="8">
        <v>15846373.959999999</v>
      </c>
    </row>
    <row r="35" spans="1:3" x14ac:dyDescent="0.25">
      <c r="A35" s="39">
        <v>2421</v>
      </c>
      <c r="B35" s="39" t="s">
        <v>99</v>
      </c>
      <c r="C35" s="8">
        <v>21794023.539999995</v>
      </c>
    </row>
    <row r="36" spans="1:3" x14ac:dyDescent="0.25">
      <c r="A36" s="39">
        <v>2441</v>
      </c>
      <c r="B36" s="39" t="s">
        <v>151</v>
      </c>
      <c r="C36" s="8">
        <v>266208.42</v>
      </c>
    </row>
    <row r="37" spans="1:3" x14ac:dyDescent="0.25">
      <c r="A37" s="39">
        <v>2451</v>
      </c>
      <c r="B37" s="39" t="s">
        <v>203</v>
      </c>
      <c r="C37" s="8">
        <v>8209.52</v>
      </c>
    </row>
    <row r="38" spans="1:3" x14ac:dyDescent="0.25">
      <c r="A38" s="39">
        <v>2461</v>
      </c>
      <c r="B38" s="39" t="s">
        <v>218</v>
      </c>
      <c r="C38" s="8">
        <v>10013169.560000001</v>
      </c>
    </row>
    <row r="39" spans="1:3" x14ac:dyDescent="0.25">
      <c r="A39" s="39">
        <v>2471</v>
      </c>
      <c r="B39" s="39" t="s">
        <v>148</v>
      </c>
      <c r="C39" s="8">
        <v>2763367.7100000004</v>
      </c>
    </row>
    <row r="40" spans="1:3" x14ac:dyDescent="0.25">
      <c r="A40" s="39">
        <v>2481</v>
      </c>
      <c r="B40" s="39" t="s">
        <v>222</v>
      </c>
      <c r="C40" s="8">
        <v>1630.99</v>
      </c>
    </row>
    <row r="41" spans="1:3" x14ac:dyDescent="0.25">
      <c r="A41" s="39">
        <v>2491</v>
      </c>
      <c r="B41" s="39" t="s">
        <v>101</v>
      </c>
      <c r="C41" s="8">
        <v>7296137.2199999988</v>
      </c>
    </row>
    <row r="42" spans="1:3" x14ac:dyDescent="0.25">
      <c r="A42" s="39">
        <v>2511</v>
      </c>
      <c r="B42" s="39" t="s">
        <v>224</v>
      </c>
      <c r="C42" s="8">
        <v>577796</v>
      </c>
    </row>
    <row r="43" spans="1:3" x14ac:dyDescent="0.25">
      <c r="A43" s="39">
        <v>2521</v>
      </c>
      <c r="B43" s="39" t="s">
        <v>231</v>
      </c>
      <c r="C43" s="8">
        <v>720270.75</v>
      </c>
    </row>
    <row r="44" spans="1:3" x14ac:dyDescent="0.25">
      <c r="A44" s="39">
        <v>2531</v>
      </c>
      <c r="B44" s="39" t="s">
        <v>235</v>
      </c>
      <c r="C44" s="8">
        <v>5675223.6899999995</v>
      </c>
    </row>
    <row r="45" spans="1:3" x14ac:dyDescent="0.25">
      <c r="A45" s="39">
        <v>2541</v>
      </c>
      <c r="B45" s="39" t="s">
        <v>199</v>
      </c>
      <c r="C45" s="8">
        <v>5798515.0599999996</v>
      </c>
    </row>
    <row r="46" spans="1:3" x14ac:dyDescent="0.25">
      <c r="A46" s="39">
        <v>2561</v>
      </c>
      <c r="B46" s="39" t="s">
        <v>237</v>
      </c>
      <c r="C46" s="8">
        <v>1654671.87</v>
      </c>
    </row>
    <row r="47" spans="1:3" x14ac:dyDescent="0.25">
      <c r="A47" s="39">
        <v>2591</v>
      </c>
      <c r="B47" s="39" t="s">
        <v>241</v>
      </c>
      <c r="C47" s="8">
        <v>1299963.28</v>
      </c>
    </row>
    <row r="48" spans="1:3" x14ac:dyDescent="0.25">
      <c r="A48" s="39">
        <v>2611</v>
      </c>
      <c r="B48" s="39" t="s">
        <v>197</v>
      </c>
      <c r="C48" s="8">
        <v>79322564.099999994</v>
      </c>
    </row>
    <row r="49" spans="1:3" x14ac:dyDescent="0.25">
      <c r="A49" s="39">
        <v>2711</v>
      </c>
      <c r="B49" s="39" t="s">
        <v>244</v>
      </c>
      <c r="C49" s="8">
        <v>2159777.52</v>
      </c>
    </row>
    <row r="50" spans="1:3" x14ac:dyDescent="0.25">
      <c r="A50" s="39">
        <v>2721</v>
      </c>
      <c r="B50" s="39" t="s">
        <v>250</v>
      </c>
      <c r="C50" s="8">
        <v>1957568.52</v>
      </c>
    </row>
    <row r="51" spans="1:3" x14ac:dyDescent="0.25">
      <c r="A51" s="39">
        <v>2821</v>
      </c>
      <c r="B51" s="39" t="s">
        <v>253</v>
      </c>
      <c r="C51" s="8">
        <v>193534.4</v>
      </c>
    </row>
    <row r="52" spans="1:3" x14ac:dyDescent="0.25">
      <c r="A52" s="39">
        <v>2831</v>
      </c>
      <c r="B52" s="39" t="s">
        <v>254</v>
      </c>
      <c r="C52" s="8">
        <v>3050711.03</v>
      </c>
    </row>
    <row r="53" spans="1:3" x14ac:dyDescent="0.25">
      <c r="A53" s="39">
        <v>2911</v>
      </c>
      <c r="B53" s="39" t="s">
        <v>149</v>
      </c>
      <c r="C53" s="8">
        <v>2895277.82</v>
      </c>
    </row>
    <row r="54" spans="1:3" x14ac:dyDescent="0.25">
      <c r="A54" s="39">
        <v>2921</v>
      </c>
      <c r="B54" s="39" t="s">
        <v>255</v>
      </c>
      <c r="C54" s="8">
        <v>517.62</v>
      </c>
    </row>
    <row r="55" spans="1:3" x14ac:dyDescent="0.25">
      <c r="A55" s="39">
        <v>2941</v>
      </c>
      <c r="B55" s="39" t="s">
        <v>256</v>
      </c>
      <c r="C55" s="8">
        <v>25245.39</v>
      </c>
    </row>
    <row r="56" spans="1:3" x14ac:dyDescent="0.25">
      <c r="A56" s="39">
        <v>2961</v>
      </c>
      <c r="B56" s="39" t="s">
        <v>257</v>
      </c>
      <c r="C56" s="8">
        <v>4783019.66</v>
      </c>
    </row>
    <row r="57" spans="1:3" x14ac:dyDescent="0.25">
      <c r="A57" s="39">
        <v>2981</v>
      </c>
      <c r="B57" s="39" t="s">
        <v>258</v>
      </c>
      <c r="C57" s="8">
        <v>1912360.49</v>
      </c>
    </row>
    <row r="58" spans="1:3" x14ac:dyDescent="0.25">
      <c r="A58" s="39">
        <v>2991</v>
      </c>
      <c r="B58" s="39" t="s">
        <v>260</v>
      </c>
      <c r="C58" s="8">
        <v>0</v>
      </c>
    </row>
    <row r="59" spans="1:3" x14ac:dyDescent="0.25">
      <c r="A59" s="39">
        <v>3111</v>
      </c>
      <c r="B59" s="39" t="s">
        <v>262</v>
      </c>
      <c r="C59" s="8">
        <v>300885352.06999999</v>
      </c>
    </row>
    <row r="60" spans="1:3" x14ac:dyDescent="0.25">
      <c r="A60" s="39">
        <v>3141</v>
      </c>
      <c r="B60" s="39" t="s">
        <v>264</v>
      </c>
      <c r="C60" s="8">
        <v>2919545.12</v>
      </c>
    </row>
    <row r="61" spans="1:3" x14ac:dyDescent="0.25">
      <c r="A61" s="39">
        <v>3161</v>
      </c>
      <c r="B61" s="39" t="s">
        <v>265</v>
      </c>
      <c r="C61" s="8">
        <v>2438262</v>
      </c>
    </row>
    <row r="62" spans="1:3" x14ac:dyDescent="0.25">
      <c r="A62" s="39">
        <v>3181</v>
      </c>
      <c r="B62" s="39" t="s">
        <v>266</v>
      </c>
      <c r="C62" s="8">
        <v>6079.6900000000005</v>
      </c>
    </row>
    <row r="63" spans="1:3" x14ac:dyDescent="0.25">
      <c r="A63" s="39">
        <v>3221</v>
      </c>
      <c r="B63" s="39" t="s">
        <v>269</v>
      </c>
      <c r="C63" s="8">
        <v>2098368.87</v>
      </c>
    </row>
    <row r="64" spans="1:3" x14ac:dyDescent="0.25">
      <c r="A64" s="39">
        <v>3231</v>
      </c>
      <c r="B64" s="39" t="s">
        <v>270</v>
      </c>
      <c r="C64" s="8">
        <v>2917648.0300000003</v>
      </c>
    </row>
    <row r="65" spans="1:3" x14ac:dyDescent="0.25">
      <c r="A65" s="39">
        <v>3251</v>
      </c>
      <c r="B65" s="39" t="s">
        <v>263</v>
      </c>
      <c r="C65" s="8">
        <v>53500326.239999995</v>
      </c>
    </row>
    <row r="66" spans="1:3" x14ac:dyDescent="0.25">
      <c r="A66" s="39">
        <v>3261</v>
      </c>
      <c r="B66" s="39" t="s">
        <v>275</v>
      </c>
      <c r="C66" s="8">
        <v>50108317.940000005</v>
      </c>
    </row>
    <row r="67" spans="1:3" x14ac:dyDescent="0.25">
      <c r="A67" s="39">
        <v>3291</v>
      </c>
      <c r="B67" s="39" t="s">
        <v>279</v>
      </c>
      <c r="C67" s="8">
        <v>950607.19000000006</v>
      </c>
    </row>
    <row r="68" spans="1:3" x14ac:dyDescent="0.25">
      <c r="A68" s="39">
        <v>3311</v>
      </c>
      <c r="B68" s="39" t="s">
        <v>280</v>
      </c>
      <c r="C68" s="8">
        <v>8426779.0899999999</v>
      </c>
    </row>
    <row r="69" spans="1:3" x14ac:dyDescent="0.25">
      <c r="A69" s="39">
        <v>3321</v>
      </c>
      <c r="B69" s="39" t="s">
        <v>281</v>
      </c>
      <c r="C69" s="8">
        <v>4745980.45</v>
      </c>
    </row>
    <row r="70" spans="1:3" x14ac:dyDescent="0.25">
      <c r="A70" s="39">
        <v>3331</v>
      </c>
      <c r="B70" s="39" t="s">
        <v>282</v>
      </c>
      <c r="C70" s="8">
        <v>707433.05</v>
      </c>
    </row>
    <row r="71" spans="1:3" x14ac:dyDescent="0.25">
      <c r="A71" s="39">
        <v>3341</v>
      </c>
      <c r="B71" s="39" t="s">
        <v>288</v>
      </c>
      <c r="C71" s="8">
        <v>1359712.08</v>
      </c>
    </row>
    <row r="72" spans="1:3" x14ac:dyDescent="0.25">
      <c r="A72" s="39">
        <v>3351</v>
      </c>
      <c r="B72" s="39" t="s">
        <v>303</v>
      </c>
      <c r="C72" s="8">
        <v>463420</v>
      </c>
    </row>
    <row r="73" spans="1:3" x14ac:dyDescent="0.25">
      <c r="A73" s="39">
        <v>3361</v>
      </c>
      <c r="B73" s="39" t="s">
        <v>286</v>
      </c>
      <c r="C73" s="8">
        <v>20168942.829999998</v>
      </c>
    </row>
    <row r="74" spans="1:3" x14ac:dyDescent="0.25">
      <c r="A74" s="39">
        <v>3371</v>
      </c>
      <c r="B74" s="39" t="s">
        <v>304</v>
      </c>
      <c r="C74" s="8">
        <v>21396780</v>
      </c>
    </row>
    <row r="75" spans="1:3" x14ac:dyDescent="0.25">
      <c r="A75" s="39">
        <v>3381</v>
      </c>
      <c r="B75" s="39" t="s">
        <v>305</v>
      </c>
      <c r="C75" s="8">
        <v>28786560</v>
      </c>
    </row>
    <row r="76" spans="1:3" x14ac:dyDescent="0.25">
      <c r="A76" s="39">
        <v>3391</v>
      </c>
      <c r="B76" s="39" t="s">
        <v>306</v>
      </c>
      <c r="C76" s="8">
        <v>23754265.27</v>
      </c>
    </row>
    <row r="77" spans="1:3" x14ac:dyDescent="0.25">
      <c r="A77" s="39">
        <v>3411</v>
      </c>
      <c r="B77" s="39" t="s">
        <v>314</v>
      </c>
      <c r="C77" s="8">
        <v>6826869.7699999996</v>
      </c>
    </row>
    <row r="78" spans="1:3" x14ac:dyDescent="0.25">
      <c r="A78" s="39">
        <v>3421</v>
      </c>
      <c r="B78" s="39" t="s">
        <v>318</v>
      </c>
      <c r="C78" s="8">
        <v>46513188.620000005</v>
      </c>
    </row>
    <row r="79" spans="1:3" x14ac:dyDescent="0.25">
      <c r="A79" s="39">
        <v>3431</v>
      </c>
      <c r="B79" s="39" t="s">
        <v>319</v>
      </c>
      <c r="C79" s="8">
        <v>1180949.93</v>
      </c>
    </row>
    <row r="80" spans="1:3" x14ac:dyDescent="0.25">
      <c r="A80" s="39">
        <v>3441</v>
      </c>
      <c r="B80" s="39" t="s">
        <v>320</v>
      </c>
      <c r="C80" s="8">
        <v>226461</v>
      </c>
    </row>
    <row r="81" spans="1:3" x14ac:dyDescent="0.25">
      <c r="A81" s="39">
        <v>3451</v>
      </c>
      <c r="B81" s="39" t="s">
        <v>321</v>
      </c>
      <c r="C81" s="8">
        <v>4627419.9400000004</v>
      </c>
    </row>
    <row r="82" spans="1:3" x14ac:dyDescent="0.25">
      <c r="A82" s="39">
        <v>3471</v>
      </c>
      <c r="B82" s="39" t="s">
        <v>322</v>
      </c>
      <c r="C82" s="8">
        <v>2900</v>
      </c>
    </row>
    <row r="83" spans="1:3" x14ac:dyDescent="0.25">
      <c r="A83" s="39">
        <v>3481</v>
      </c>
      <c r="B83" s="39" t="s">
        <v>323</v>
      </c>
      <c r="C83" s="8">
        <v>1615850.01</v>
      </c>
    </row>
    <row r="84" spans="1:3" x14ac:dyDescent="0.25">
      <c r="A84" s="39">
        <v>3511</v>
      </c>
      <c r="B84" s="39" t="s">
        <v>324</v>
      </c>
      <c r="C84" s="8">
        <v>19255868.430000696</v>
      </c>
    </row>
    <row r="85" spans="1:3" x14ac:dyDescent="0.25">
      <c r="A85" s="39">
        <v>3521</v>
      </c>
      <c r="B85" s="39" t="s">
        <v>325</v>
      </c>
      <c r="C85" s="8">
        <v>39811.199999999997</v>
      </c>
    </row>
    <row r="86" spans="1:3" x14ac:dyDescent="0.25">
      <c r="A86" s="39">
        <v>3531</v>
      </c>
      <c r="B86" s="39" t="s">
        <v>326</v>
      </c>
      <c r="C86" s="8">
        <v>70638.2</v>
      </c>
    </row>
    <row r="87" spans="1:3" x14ac:dyDescent="0.25">
      <c r="A87" s="39">
        <v>3541</v>
      </c>
      <c r="B87" s="39" t="s">
        <v>327</v>
      </c>
      <c r="C87" s="8">
        <v>573011.89</v>
      </c>
    </row>
    <row r="88" spans="1:3" x14ac:dyDescent="0.25">
      <c r="A88" s="39">
        <v>3551</v>
      </c>
      <c r="B88" s="39" t="s">
        <v>328</v>
      </c>
      <c r="C88" s="8">
        <v>4668288.9400000004</v>
      </c>
    </row>
    <row r="89" spans="1:3" x14ac:dyDescent="0.25">
      <c r="A89" s="39">
        <v>3571</v>
      </c>
      <c r="B89" s="39" t="s">
        <v>329</v>
      </c>
      <c r="C89" s="8">
        <v>178309626.63000003</v>
      </c>
    </row>
    <row r="90" spans="1:3" x14ac:dyDescent="0.25">
      <c r="A90" s="39">
        <v>3581</v>
      </c>
      <c r="B90" s="39" t="s">
        <v>295</v>
      </c>
      <c r="C90" s="8">
        <v>130401390.59</v>
      </c>
    </row>
    <row r="91" spans="1:3" x14ac:dyDescent="0.25">
      <c r="A91" s="39">
        <v>3591</v>
      </c>
      <c r="B91" s="39" t="s">
        <v>331</v>
      </c>
      <c r="C91" s="8">
        <v>0</v>
      </c>
    </row>
    <row r="92" spans="1:3" x14ac:dyDescent="0.25">
      <c r="A92" s="39">
        <v>3611</v>
      </c>
      <c r="B92" s="39" t="s">
        <v>289</v>
      </c>
      <c r="C92" s="8">
        <v>19801005.199999999</v>
      </c>
    </row>
    <row r="93" spans="1:3" x14ac:dyDescent="0.25">
      <c r="A93" s="39">
        <v>3631</v>
      </c>
      <c r="B93" s="39" t="s">
        <v>332</v>
      </c>
      <c r="C93" s="8">
        <v>2722499.88</v>
      </c>
    </row>
    <row r="94" spans="1:3" x14ac:dyDescent="0.25">
      <c r="A94" s="39">
        <v>3651</v>
      </c>
      <c r="B94" s="39" t="s">
        <v>334</v>
      </c>
      <c r="C94" s="8">
        <v>2336994.0100000002</v>
      </c>
    </row>
    <row r="95" spans="1:3" x14ac:dyDescent="0.25">
      <c r="A95" s="39">
        <v>3661</v>
      </c>
      <c r="B95" s="39" t="s">
        <v>335</v>
      </c>
      <c r="C95" s="8">
        <v>4717805.05</v>
      </c>
    </row>
    <row r="96" spans="1:3" x14ac:dyDescent="0.25">
      <c r="A96" s="39">
        <v>3711</v>
      </c>
      <c r="B96" s="39" t="s">
        <v>336</v>
      </c>
      <c r="C96" s="8">
        <v>55075</v>
      </c>
    </row>
    <row r="97" spans="1:3" x14ac:dyDescent="0.25">
      <c r="A97" s="39">
        <v>3721</v>
      </c>
      <c r="B97" s="39" t="s">
        <v>287</v>
      </c>
      <c r="C97" s="8">
        <v>0</v>
      </c>
    </row>
    <row r="98" spans="1:3" x14ac:dyDescent="0.25">
      <c r="A98" s="39">
        <v>3751</v>
      </c>
      <c r="B98" s="39" t="s">
        <v>341</v>
      </c>
      <c r="C98" s="8">
        <v>23220.67</v>
      </c>
    </row>
    <row r="99" spans="1:3" x14ac:dyDescent="0.25">
      <c r="A99" s="39">
        <v>3791</v>
      </c>
      <c r="B99" s="39" t="s">
        <v>342</v>
      </c>
      <c r="C99" s="8">
        <v>3900.76</v>
      </c>
    </row>
    <row r="100" spans="1:3" x14ac:dyDescent="0.25">
      <c r="A100" s="39">
        <v>3811</v>
      </c>
      <c r="B100" s="39" t="s">
        <v>343</v>
      </c>
      <c r="C100" s="8">
        <v>23984.799999999999</v>
      </c>
    </row>
    <row r="101" spans="1:3" x14ac:dyDescent="0.25">
      <c r="A101" s="39">
        <v>3821</v>
      </c>
      <c r="B101" s="39" t="s">
        <v>344</v>
      </c>
      <c r="C101" s="8">
        <v>2442872.2800000003</v>
      </c>
    </row>
    <row r="102" spans="1:3" x14ac:dyDescent="0.25">
      <c r="A102" s="39">
        <v>3911</v>
      </c>
      <c r="B102" s="39" t="s">
        <v>350</v>
      </c>
      <c r="C102" s="8">
        <v>745782.28</v>
      </c>
    </row>
    <row r="103" spans="1:3" x14ac:dyDescent="0.25">
      <c r="A103" s="39">
        <v>3921</v>
      </c>
      <c r="B103" s="39" t="s">
        <v>285</v>
      </c>
      <c r="C103" s="8">
        <v>3857990.0100000002</v>
      </c>
    </row>
    <row r="104" spans="1:3" x14ac:dyDescent="0.25">
      <c r="A104" s="39">
        <v>3922</v>
      </c>
      <c r="B104" s="39" t="s">
        <v>351</v>
      </c>
      <c r="C104" s="8">
        <v>8699334.4199999999</v>
      </c>
    </row>
    <row r="105" spans="1:3" x14ac:dyDescent="0.25">
      <c r="A105" s="39">
        <v>3941</v>
      </c>
      <c r="B105" s="39" t="s">
        <v>352</v>
      </c>
      <c r="C105" s="8">
        <v>14542818.34</v>
      </c>
    </row>
    <row r="106" spans="1:3" x14ac:dyDescent="0.25">
      <c r="A106" s="39">
        <v>3942</v>
      </c>
      <c r="B106" s="39" t="s">
        <v>353</v>
      </c>
      <c r="C106" s="8">
        <v>228676.58</v>
      </c>
    </row>
    <row r="107" spans="1:3" x14ac:dyDescent="0.25">
      <c r="A107" s="39">
        <v>3951</v>
      </c>
      <c r="B107" s="39" t="s">
        <v>354</v>
      </c>
      <c r="C107" s="8">
        <v>0</v>
      </c>
    </row>
    <row r="108" spans="1:3" x14ac:dyDescent="0.25">
      <c r="A108" s="39">
        <v>3961</v>
      </c>
      <c r="B108" s="39" t="s">
        <v>355</v>
      </c>
      <c r="C108" s="8">
        <v>8557.5</v>
      </c>
    </row>
    <row r="109" spans="1:3" x14ac:dyDescent="0.25">
      <c r="A109" s="39">
        <v>3962</v>
      </c>
      <c r="B109" s="39" t="s">
        <v>368</v>
      </c>
      <c r="C109" s="8">
        <v>19489.25</v>
      </c>
    </row>
    <row r="110" spans="1:3" x14ac:dyDescent="0.25">
      <c r="A110" s="39">
        <v>4211</v>
      </c>
      <c r="B110" s="39" t="s">
        <v>381</v>
      </c>
      <c r="C110" s="8">
        <v>125352021.06999999</v>
      </c>
    </row>
    <row r="111" spans="1:3" x14ac:dyDescent="0.25">
      <c r="A111" s="39">
        <v>4251</v>
      </c>
      <c r="B111" s="39" t="s">
        <v>411</v>
      </c>
      <c r="C111" s="8">
        <v>2980000</v>
      </c>
    </row>
    <row r="112" spans="1:3" x14ac:dyDescent="0.25">
      <c r="A112" s="39">
        <v>4311</v>
      </c>
      <c r="B112" s="39" t="s">
        <v>415</v>
      </c>
      <c r="C112" s="8">
        <v>2300000</v>
      </c>
    </row>
    <row r="113" spans="1:3" x14ac:dyDescent="0.25">
      <c r="A113" s="39">
        <v>4411</v>
      </c>
      <c r="B113" s="39" t="s">
        <v>390</v>
      </c>
      <c r="C113" s="8">
        <v>90449157.269999996</v>
      </c>
    </row>
    <row r="114" spans="1:3" x14ac:dyDescent="0.25">
      <c r="A114" s="39">
        <v>4431</v>
      </c>
      <c r="B114" s="39" t="s">
        <v>431</v>
      </c>
      <c r="C114" s="8">
        <v>3800000</v>
      </c>
    </row>
    <row r="115" spans="1:3" x14ac:dyDescent="0.25">
      <c r="A115" s="39">
        <v>4451</v>
      </c>
      <c r="B115" s="39" t="s">
        <v>432</v>
      </c>
      <c r="C115" s="8">
        <v>2054114.3</v>
      </c>
    </row>
    <row r="116" spans="1:3" x14ac:dyDescent="0.25">
      <c r="A116" s="39">
        <v>4481</v>
      </c>
      <c r="B116" s="39" t="s">
        <v>436</v>
      </c>
      <c r="C116" s="8">
        <v>511459.68</v>
      </c>
    </row>
    <row r="117" spans="1:3" x14ac:dyDescent="0.25">
      <c r="A117" s="39">
        <v>5111</v>
      </c>
      <c r="B117" s="39" t="s">
        <v>438</v>
      </c>
      <c r="C117" s="8">
        <v>367681.89999999997</v>
      </c>
    </row>
    <row r="118" spans="1:3" x14ac:dyDescent="0.25">
      <c r="A118" s="39">
        <v>5121</v>
      </c>
      <c r="B118" s="39" t="s">
        <v>439</v>
      </c>
      <c r="C118" s="8">
        <v>0</v>
      </c>
    </row>
    <row r="119" spans="1:3" x14ac:dyDescent="0.25">
      <c r="A119" s="39">
        <v>5151</v>
      </c>
      <c r="B119" s="39" t="s">
        <v>372</v>
      </c>
      <c r="C119" s="8">
        <v>736514.86</v>
      </c>
    </row>
    <row r="120" spans="1:3" x14ac:dyDescent="0.25">
      <c r="A120" s="39">
        <v>5191</v>
      </c>
      <c r="B120" s="39" t="s">
        <v>443</v>
      </c>
      <c r="C120" s="8">
        <v>575203.11</v>
      </c>
    </row>
    <row r="121" spans="1:3" x14ac:dyDescent="0.25">
      <c r="A121" s="39">
        <v>5211</v>
      </c>
      <c r="B121" s="39" t="s">
        <v>440</v>
      </c>
      <c r="C121" s="8">
        <v>19562.239999999998</v>
      </c>
    </row>
    <row r="122" spans="1:3" x14ac:dyDescent="0.25">
      <c r="A122" s="39">
        <v>5231</v>
      </c>
      <c r="B122" s="39" t="s">
        <v>444</v>
      </c>
      <c r="C122" s="8">
        <v>37340.400000000001</v>
      </c>
    </row>
    <row r="123" spans="1:3" x14ac:dyDescent="0.25">
      <c r="A123" s="39">
        <v>5291</v>
      </c>
      <c r="B123" s="39" t="s">
        <v>445</v>
      </c>
      <c r="C123" s="8">
        <v>0</v>
      </c>
    </row>
    <row r="124" spans="1:3" x14ac:dyDescent="0.25">
      <c r="A124" s="39">
        <v>5311</v>
      </c>
      <c r="B124" s="39" t="s">
        <v>446</v>
      </c>
      <c r="C124" s="8">
        <v>73506.880000000005</v>
      </c>
    </row>
    <row r="125" spans="1:3" x14ac:dyDescent="0.25">
      <c r="A125" s="39">
        <v>5321</v>
      </c>
      <c r="B125" s="39" t="s">
        <v>441</v>
      </c>
      <c r="C125" s="8">
        <v>3480</v>
      </c>
    </row>
    <row r="126" spans="1:3" x14ac:dyDescent="0.25">
      <c r="A126" s="39">
        <v>5611</v>
      </c>
      <c r="B126" s="39" t="s">
        <v>447</v>
      </c>
      <c r="C126" s="8">
        <v>222457.23</v>
      </c>
    </row>
    <row r="127" spans="1:3" x14ac:dyDescent="0.25">
      <c r="A127" s="39">
        <v>5621</v>
      </c>
      <c r="B127" s="39" t="s">
        <v>448</v>
      </c>
      <c r="C127" s="8">
        <v>49769.2</v>
      </c>
    </row>
    <row r="128" spans="1:3" x14ac:dyDescent="0.25">
      <c r="A128" s="39">
        <v>5641</v>
      </c>
      <c r="B128" s="39" t="s">
        <v>449</v>
      </c>
      <c r="C128" s="8">
        <v>23205.02</v>
      </c>
    </row>
    <row r="129" spans="1:3" x14ac:dyDescent="0.25">
      <c r="A129" s="39">
        <v>5651</v>
      </c>
      <c r="B129" s="39" t="s">
        <v>450</v>
      </c>
      <c r="C129" s="8">
        <v>238429.29</v>
      </c>
    </row>
    <row r="130" spans="1:3" x14ac:dyDescent="0.25">
      <c r="A130" s="39">
        <v>5671</v>
      </c>
      <c r="B130" s="39" t="s">
        <v>451</v>
      </c>
      <c r="C130" s="8">
        <v>1157550.58</v>
      </c>
    </row>
    <row r="131" spans="1:3" x14ac:dyDescent="0.25">
      <c r="A131" s="39">
        <v>5691</v>
      </c>
      <c r="B131" s="39" t="s">
        <v>452</v>
      </c>
      <c r="C131" s="8">
        <v>53023709.57</v>
      </c>
    </row>
    <row r="132" spans="1:3" x14ac:dyDescent="0.25">
      <c r="A132" s="39">
        <v>5811</v>
      </c>
      <c r="B132" s="39" t="s">
        <v>453</v>
      </c>
      <c r="C132" s="8">
        <v>46724815.810000002</v>
      </c>
    </row>
    <row r="133" spans="1:3" x14ac:dyDescent="0.25">
      <c r="A133" s="39">
        <v>5911</v>
      </c>
      <c r="B133" s="39" t="s">
        <v>442</v>
      </c>
      <c r="C133" s="8">
        <v>29949901.779999997</v>
      </c>
    </row>
    <row r="134" spans="1:3" x14ac:dyDescent="0.25">
      <c r="A134" s="39">
        <v>5971</v>
      </c>
      <c r="B134" s="39" t="s">
        <v>454</v>
      </c>
      <c r="C134" s="8">
        <v>212739.82</v>
      </c>
    </row>
    <row r="135" spans="1:3" x14ac:dyDescent="0.25">
      <c r="A135" s="39">
        <v>6121</v>
      </c>
      <c r="B135" s="39" t="s">
        <v>459</v>
      </c>
      <c r="C135" s="8">
        <v>34348268.099999994</v>
      </c>
    </row>
    <row r="136" spans="1:3" x14ac:dyDescent="0.25">
      <c r="A136" s="39">
        <v>6131</v>
      </c>
      <c r="B136" s="39" t="s">
        <v>458</v>
      </c>
      <c r="C136" s="8">
        <v>134000168.81999998</v>
      </c>
    </row>
    <row r="137" spans="1:3" x14ac:dyDescent="0.25">
      <c r="A137" s="39">
        <v>6151</v>
      </c>
      <c r="B137" s="39" t="s">
        <v>460</v>
      </c>
      <c r="C137" s="8">
        <v>47476821.43</v>
      </c>
    </row>
    <row r="138" spans="1:3" x14ac:dyDescent="0.25">
      <c r="A138" s="39">
        <v>6321</v>
      </c>
      <c r="B138" s="39" t="s">
        <v>466</v>
      </c>
      <c r="C138" s="8">
        <v>87000000</v>
      </c>
    </row>
    <row r="139" spans="1:3" x14ac:dyDescent="0.25">
      <c r="A139" s="39">
        <v>9111</v>
      </c>
      <c r="B139" s="39" t="s">
        <v>474</v>
      </c>
      <c r="C139" s="8">
        <v>33601444.019999996</v>
      </c>
    </row>
    <row r="140" spans="1:3" x14ac:dyDescent="0.25">
      <c r="A140" s="39">
        <v>9211</v>
      </c>
      <c r="B140" s="39" t="s">
        <v>475</v>
      </c>
      <c r="C140" s="8">
        <v>18500000</v>
      </c>
    </row>
    <row r="141" spans="1:3" x14ac:dyDescent="0.25">
      <c r="A141" s="39" t="s">
        <v>477</v>
      </c>
      <c r="C141" s="8">
        <v>3192327206.2800031</v>
      </c>
    </row>
  </sheetData>
  <pageMargins left="0.70866141732283472" right="0.70866141732283472" top="0.94488188976377963" bottom="0.74803149606299213" header="0.31496062992125984" footer="0.31496062992125984"/>
  <pageSetup scale="90" fitToHeight="0" orientation="landscape" verticalDpi="0" r:id="rId2"/>
  <headerFooter>
    <oddHeader>&amp;C&amp;"-,Negrita"MUNICIPIO DE TLAJOMULCO DE ZÚÑIGA, JALISCO
TERCERA MODIFICACIÓN AL PRESUPUESTO 2021
CLASIFICACIÓN POR OBJETO DEL GASTO</oddHeader>
  </headerFooter>
  <colBreaks count="1" manualBreakCount="1">
    <brk id="1" max="14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view="pageLayout" topLeftCell="A3" zoomScaleNormal="100" workbookViewId="0">
      <selection activeCell="C7" sqref="C7"/>
    </sheetView>
  </sheetViews>
  <sheetFormatPr baseColWidth="10" defaultColWidth="18.42578125" defaultRowHeight="15" x14ac:dyDescent="0.25"/>
  <cols>
    <col min="1" max="1" width="57.7109375" customWidth="1"/>
    <col min="2" max="2" width="51.5703125" customWidth="1"/>
    <col min="3" max="3" width="16.85546875" customWidth="1"/>
    <col min="4" max="4" width="17.140625" customWidth="1"/>
    <col min="5" max="5" width="14.42578125" customWidth="1"/>
  </cols>
  <sheetData>
    <row r="1" spans="1:4" s="23" customFormat="1" ht="14.65" hidden="1" x14ac:dyDescent="0.35">
      <c r="A1"/>
      <c r="B1"/>
      <c r="C1"/>
      <c r="D1"/>
    </row>
    <row r="2" spans="1:4" ht="14.65" hidden="1" x14ac:dyDescent="0.35"/>
    <row r="3" spans="1:4" s="25" customFormat="1" ht="14.45" x14ac:dyDescent="0.3">
      <c r="A3" s="221" t="s">
        <v>992</v>
      </c>
      <c r="B3" s="21" t="s">
        <v>991</v>
      </c>
      <c r="C3"/>
      <c r="D3"/>
    </row>
    <row r="4" spans="1:4" x14ac:dyDescent="0.25">
      <c r="A4" s="21" t="s">
        <v>991</v>
      </c>
      <c r="B4" s="39" t="s">
        <v>487</v>
      </c>
      <c r="C4" s="39" t="s">
        <v>486</v>
      </c>
      <c r="D4" s="39" t="s">
        <v>485</v>
      </c>
    </row>
    <row r="5" spans="1:4" ht="14.65" x14ac:dyDescent="0.35">
      <c r="A5" s="22">
        <v>1000</v>
      </c>
      <c r="B5" s="8"/>
      <c r="C5" s="8"/>
      <c r="D5" s="8"/>
    </row>
    <row r="6" spans="1:4" x14ac:dyDescent="0.25">
      <c r="A6" s="30" t="s">
        <v>44</v>
      </c>
      <c r="B6" s="8"/>
      <c r="C6" s="8">
        <v>1315906500</v>
      </c>
      <c r="D6" s="8"/>
    </row>
    <row r="7" spans="1:4" x14ac:dyDescent="0.25">
      <c r="A7" s="22">
        <v>2000</v>
      </c>
      <c r="B7" s="8"/>
      <c r="C7" s="8"/>
      <c r="D7" s="8"/>
    </row>
    <row r="8" spans="1:4" x14ac:dyDescent="0.25">
      <c r="A8" s="30" t="s">
        <v>95</v>
      </c>
      <c r="B8" s="8"/>
      <c r="C8" s="8">
        <v>180454722.80000001</v>
      </c>
      <c r="D8" s="8"/>
    </row>
    <row r="9" spans="1:4" x14ac:dyDescent="0.25">
      <c r="A9" s="22">
        <v>3000</v>
      </c>
      <c r="B9" s="8"/>
      <c r="C9" s="8"/>
      <c r="D9" s="8"/>
    </row>
    <row r="10" spans="1:4" ht="14.65" x14ac:dyDescent="0.35">
      <c r="A10" s="30" t="s">
        <v>261</v>
      </c>
      <c r="B10" s="8"/>
      <c r="C10" s="8">
        <v>980176661.10000062</v>
      </c>
      <c r="D10" s="8"/>
    </row>
    <row r="11" spans="1:4" x14ac:dyDescent="0.25">
      <c r="A11" s="22">
        <v>4000</v>
      </c>
      <c r="B11" s="8"/>
      <c r="C11" s="8"/>
      <c r="D11" s="8"/>
    </row>
    <row r="12" spans="1:4" x14ac:dyDescent="0.25">
      <c r="A12" s="30" t="s">
        <v>380</v>
      </c>
      <c r="B12" s="8"/>
      <c r="C12" s="8">
        <v>227446752.32000002</v>
      </c>
      <c r="D12" s="8"/>
    </row>
    <row r="13" spans="1:4" ht="14.65" x14ac:dyDescent="0.35">
      <c r="A13" s="22">
        <v>5000</v>
      </c>
      <c r="B13" s="8"/>
      <c r="C13" s="8"/>
      <c r="D13" s="8"/>
    </row>
    <row r="14" spans="1:4" x14ac:dyDescent="0.25">
      <c r="A14" s="30" t="s">
        <v>371</v>
      </c>
      <c r="B14" s="8"/>
      <c r="C14" s="8"/>
      <c r="D14" s="8">
        <v>133415867.69</v>
      </c>
    </row>
    <row r="15" spans="1:4" x14ac:dyDescent="0.25">
      <c r="A15" s="22">
        <v>6000</v>
      </c>
      <c r="B15" s="8"/>
      <c r="C15" s="8"/>
      <c r="D15" s="8"/>
    </row>
    <row r="16" spans="1:4" x14ac:dyDescent="0.25">
      <c r="A16" s="30" t="s">
        <v>457</v>
      </c>
      <c r="B16" s="8"/>
      <c r="C16" s="8"/>
      <c r="D16" s="8">
        <v>302825258.35000002</v>
      </c>
    </row>
    <row r="17" spans="1:4" x14ac:dyDescent="0.25">
      <c r="A17" s="22">
        <v>9000</v>
      </c>
      <c r="B17" s="8"/>
      <c r="C17" s="8"/>
      <c r="D17" s="8"/>
    </row>
    <row r="18" spans="1:4" x14ac:dyDescent="0.25">
      <c r="A18" s="30" t="s">
        <v>473</v>
      </c>
      <c r="B18" s="8">
        <v>52101444.019999996</v>
      </c>
      <c r="C18" s="8"/>
      <c r="D18" s="8"/>
    </row>
    <row r="19" spans="1:4" x14ac:dyDescent="0.25">
      <c r="A19" s="22" t="s">
        <v>477</v>
      </c>
      <c r="B19" s="8">
        <v>52101444.019999996</v>
      </c>
      <c r="C19" s="8">
        <v>2703984636.2200007</v>
      </c>
      <c r="D19" s="8">
        <v>436241126.04000002</v>
      </c>
    </row>
  </sheetData>
  <pageMargins left="0.70866141732283472" right="0.70866141732283472" top="0.94488188976377963" bottom="0.74803149606299213" header="0.31496062992125984" footer="0.31496062992125984"/>
  <pageSetup scale="85" orientation="landscape" verticalDpi="0" r:id="rId2"/>
  <headerFooter>
    <oddHeader>&amp;C&amp;"-,Negrita"MUNICIPIO DE TLAJOMULCO DE ZÚÑIGA, JALISCO
TERCERA MODIFICACIÓN AL PRESUPUESTO 2021
CLASIFICACIÓN ECONÓMICA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Layout" topLeftCell="A3" zoomScale="80" zoomScaleNormal="100" zoomScalePageLayoutView="80" workbookViewId="0">
      <selection activeCell="B18" sqref="B18"/>
    </sheetView>
  </sheetViews>
  <sheetFormatPr baseColWidth="10" defaultColWidth="18.42578125" defaultRowHeight="15" x14ac:dyDescent="0.25"/>
  <cols>
    <col min="1" max="1" width="54.5703125" customWidth="1"/>
    <col min="2" max="2" width="63.42578125" customWidth="1"/>
    <col min="3" max="3" width="103.42578125" customWidth="1"/>
    <col min="4" max="4" width="26.28515625" customWidth="1"/>
    <col min="5" max="5" width="14.42578125" customWidth="1"/>
  </cols>
  <sheetData>
    <row r="1" spans="1:4" s="23" customFormat="1" ht="14.65" hidden="1" x14ac:dyDescent="0.35">
      <c r="A1"/>
      <c r="B1"/>
      <c r="C1"/>
      <c r="D1"/>
    </row>
    <row r="2" spans="1:4" hidden="1" x14ac:dyDescent="0.25"/>
    <row r="3" spans="1:4" s="25" customFormat="1" x14ac:dyDescent="0.25">
      <c r="A3" s="35" t="s">
        <v>488</v>
      </c>
      <c r="B3" s="23" t="s">
        <v>478</v>
      </c>
    </row>
    <row r="4" spans="1:4" x14ac:dyDescent="0.25">
      <c r="A4" s="22" t="s">
        <v>34</v>
      </c>
      <c r="B4" s="8"/>
    </row>
    <row r="5" spans="1:4" x14ac:dyDescent="0.25">
      <c r="A5" s="30" t="s">
        <v>35</v>
      </c>
      <c r="B5" s="8">
        <v>2287396176.5500002</v>
      </c>
    </row>
    <row r="6" spans="1:4" x14ac:dyDescent="0.25">
      <c r="A6" s="22" t="s">
        <v>152</v>
      </c>
      <c r="B6" s="8"/>
    </row>
    <row r="7" spans="1:4" x14ac:dyDescent="0.25">
      <c r="A7" s="30" t="s">
        <v>153</v>
      </c>
      <c r="B7" s="8">
        <v>2462471.6</v>
      </c>
    </row>
    <row r="8" spans="1:4" x14ac:dyDescent="0.25">
      <c r="A8" s="22" t="s">
        <v>134</v>
      </c>
      <c r="B8" s="8"/>
    </row>
    <row r="9" spans="1:4" x14ac:dyDescent="0.25">
      <c r="A9" s="30" t="s">
        <v>135</v>
      </c>
      <c r="B9" s="8">
        <v>8392242.4499999993</v>
      </c>
    </row>
    <row r="10" spans="1:4" ht="14.65" x14ac:dyDescent="0.35">
      <c r="A10" s="22" t="s">
        <v>109</v>
      </c>
      <c r="B10" s="8"/>
    </row>
    <row r="11" spans="1:4" x14ac:dyDescent="0.25">
      <c r="A11" s="30" t="s">
        <v>110</v>
      </c>
      <c r="B11" s="8">
        <v>8017160.5599999996</v>
      </c>
    </row>
    <row r="12" spans="1:4" x14ac:dyDescent="0.25">
      <c r="A12" s="22" t="s">
        <v>290</v>
      </c>
      <c r="B12" s="8"/>
    </row>
    <row r="13" spans="1:4" x14ac:dyDescent="0.25">
      <c r="A13" s="30" t="s">
        <v>291</v>
      </c>
      <c r="B13" s="8">
        <v>129393598.14</v>
      </c>
    </row>
    <row r="14" spans="1:4" x14ac:dyDescent="0.25">
      <c r="A14" s="22" t="s">
        <v>173</v>
      </c>
      <c r="B14" s="8"/>
    </row>
    <row r="15" spans="1:4" x14ac:dyDescent="0.25">
      <c r="A15" s="30" t="s">
        <v>174</v>
      </c>
      <c r="B15" s="8">
        <v>1111476.73</v>
      </c>
    </row>
    <row r="16" spans="1:4" x14ac:dyDescent="0.25">
      <c r="A16" s="22" t="s">
        <v>117</v>
      </c>
      <c r="B16" s="8"/>
    </row>
    <row r="17" spans="1:2" x14ac:dyDescent="0.25">
      <c r="A17" s="30" t="s">
        <v>118</v>
      </c>
      <c r="B17" s="8">
        <v>471712734.99000007</v>
      </c>
    </row>
    <row r="18" spans="1:2" x14ac:dyDescent="0.25">
      <c r="A18" s="22" t="s">
        <v>396</v>
      </c>
      <c r="B18" s="8"/>
    </row>
    <row r="19" spans="1:2" x14ac:dyDescent="0.25">
      <c r="A19" s="30" t="s">
        <v>397</v>
      </c>
      <c r="B19" s="8">
        <v>15000000</v>
      </c>
    </row>
    <row r="20" spans="1:2" x14ac:dyDescent="0.25">
      <c r="A20" s="22" t="s">
        <v>345</v>
      </c>
      <c r="B20" s="8"/>
    </row>
    <row r="21" spans="1:2" x14ac:dyDescent="0.25">
      <c r="A21" s="30" t="s">
        <v>346</v>
      </c>
      <c r="B21" s="8">
        <v>25075455.390000001</v>
      </c>
    </row>
    <row r="22" spans="1:2" x14ac:dyDescent="0.25">
      <c r="A22" s="22" t="s">
        <v>405</v>
      </c>
      <c r="B22" s="8"/>
    </row>
    <row r="23" spans="1:2" x14ac:dyDescent="0.25">
      <c r="A23" s="30" t="s">
        <v>406</v>
      </c>
      <c r="B23" s="8">
        <v>59615914.649999999</v>
      </c>
    </row>
    <row r="24" spans="1:2" x14ac:dyDescent="0.25">
      <c r="A24" s="22" t="s">
        <v>373</v>
      </c>
      <c r="B24" s="8"/>
    </row>
    <row r="25" spans="1:2" x14ac:dyDescent="0.25">
      <c r="A25" s="30" t="s">
        <v>374</v>
      </c>
      <c r="B25" s="8">
        <v>6096877.2800000003</v>
      </c>
    </row>
    <row r="26" spans="1:2" x14ac:dyDescent="0.25">
      <c r="A26" s="22" t="s">
        <v>164</v>
      </c>
      <c r="B26" s="8"/>
    </row>
    <row r="27" spans="1:2" x14ac:dyDescent="0.25">
      <c r="A27" s="30" t="s">
        <v>165</v>
      </c>
      <c r="B27" s="8">
        <v>85268614.730000004</v>
      </c>
    </row>
    <row r="28" spans="1:2" x14ac:dyDescent="0.25">
      <c r="A28" s="22" t="s">
        <v>182</v>
      </c>
      <c r="B28" s="8"/>
    </row>
    <row r="29" spans="1:2" x14ac:dyDescent="0.25">
      <c r="A29" s="30" t="s">
        <v>183</v>
      </c>
      <c r="B29" s="8">
        <v>4698314.95</v>
      </c>
    </row>
    <row r="30" spans="1:2" ht="14.45" x14ac:dyDescent="0.3">
      <c r="A30" s="22" t="s">
        <v>143</v>
      </c>
      <c r="B30" s="8"/>
    </row>
    <row r="31" spans="1:2" x14ac:dyDescent="0.25">
      <c r="A31" s="30" t="s">
        <v>144</v>
      </c>
      <c r="B31" s="8">
        <v>88086168.25999999</v>
      </c>
    </row>
    <row r="32" spans="1:2" ht="14.45" x14ac:dyDescent="0.3">
      <c r="A32" s="22" t="s">
        <v>477</v>
      </c>
      <c r="B32" s="8">
        <v>3192327206.2799997</v>
      </c>
    </row>
  </sheetData>
  <pageMargins left="0.70866141732283472" right="0.70866141732283472" top="0.94488188976377963" bottom="0.74803149606299213" header="0.31496062992125984" footer="0.31496062992125984"/>
  <pageSetup orientation="landscape" verticalDpi="0" r:id="rId2"/>
  <headerFooter>
    <oddHeader>&amp;C&amp;"-,Negrita"MUNICIPIO DE TLAJOMULCO DE ZÚÑIGA, JALISCO
TERCERA MODIFICACIÓN AL PRESUPUESTO 2021
CLASIFICACIÓN FUNCIONAL DEL GASTO</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2"/>
  <sheetViews>
    <sheetView view="pageLayout" topLeftCell="A3" zoomScaleNormal="100" workbookViewId="0">
      <selection activeCell="B9" sqref="B9"/>
    </sheetView>
  </sheetViews>
  <sheetFormatPr baseColWidth="10" defaultColWidth="18.42578125" defaultRowHeight="15" x14ac:dyDescent="0.25"/>
  <cols>
    <col min="1" max="1" width="108.85546875" bestFit="1" customWidth="1"/>
    <col min="2" max="2" width="15.28515625" bestFit="1" customWidth="1"/>
    <col min="3" max="3" width="103.42578125" customWidth="1"/>
    <col min="4" max="4" width="26.28515625" customWidth="1"/>
    <col min="5" max="5" width="14.42578125" customWidth="1"/>
  </cols>
  <sheetData>
    <row r="1" spans="1:4" s="23" customFormat="1" ht="14.65" hidden="1" x14ac:dyDescent="0.35">
      <c r="A1" s="21" t="s">
        <v>15</v>
      </c>
      <c r="B1" s="39" t="s">
        <v>489</v>
      </c>
      <c r="C1"/>
      <c r="D1"/>
    </row>
    <row r="2" spans="1:4" ht="14.65" hidden="1" x14ac:dyDescent="0.35"/>
    <row r="3" spans="1:4" s="25" customFormat="1" ht="30" x14ac:dyDescent="0.25">
      <c r="A3" s="28" t="s">
        <v>991</v>
      </c>
      <c r="B3" s="23" t="s">
        <v>478</v>
      </c>
    </row>
    <row r="4" spans="1:4" x14ac:dyDescent="0.25">
      <c r="A4" s="22" t="s">
        <v>113</v>
      </c>
      <c r="B4" s="8"/>
    </row>
    <row r="5" spans="1:4" x14ac:dyDescent="0.25">
      <c r="A5" s="30" t="s">
        <v>114</v>
      </c>
      <c r="B5" s="8">
        <v>705998.14999999991</v>
      </c>
    </row>
    <row r="6" spans="1:4" x14ac:dyDescent="0.25">
      <c r="A6" s="30" t="s">
        <v>236</v>
      </c>
      <c r="B6" s="8">
        <v>624979.13</v>
      </c>
    </row>
    <row r="7" spans="1:4" x14ac:dyDescent="0.25">
      <c r="A7" s="30" t="s">
        <v>251</v>
      </c>
      <c r="B7" s="8">
        <v>1477801.84</v>
      </c>
    </row>
    <row r="8" spans="1:4" x14ac:dyDescent="0.25">
      <c r="A8" s="30" t="s">
        <v>292</v>
      </c>
      <c r="B8" s="8">
        <v>129393598.14</v>
      </c>
    </row>
    <row r="9" spans="1:4" x14ac:dyDescent="0.25">
      <c r="A9" s="30" t="s">
        <v>228</v>
      </c>
      <c r="B9" s="8">
        <v>127086.1</v>
      </c>
    </row>
    <row r="10" spans="1:4" ht="14.65" x14ac:dyDescent="0.35">
      <c r="A10" s="30" t="s">
        <v>204</v>
      </c>
      <c r="B10" s="8">
        <v>11942020.17</v>
      </c>
    </row>
    <row r="11" spans="1:4" x14ac:dyDescent="0.25">
      <c r="A11" s="30" t="s">
        <v>223</v>
      </c>
      <c r="B11" s="8">
        <v>6159766.25</v>
      </c>
    </row>
    <row r="12" spans="1:4" x14ac:dyDescent="0.25">
      <c r="A12" s="30" t="s">
        <v>215</v>
      </c>
      <c r="B12" s="8">
        <v>84354042.530000001</v>
      </c>
    </row>
    <row r="13" spans="1:4" x14ac:dyDescent="0.25">
      <c r="A13" s="30" t="s">
        <v>225</v>
      </c>
      <c r="B13" s="8">
        <v>7926154.9800000004</v>
      </c>
    </row>
    <row r="14" spans="1:4" x14ac:dyDescent="0.25">
      <c r="A14" s="30" t="s">
        <v>277</v>
      </c>
      <c r="B14" s="8">
        <v>6486012.4000000004</v>
      </c>
    </row>
    <row r="15" spans="1:4" x14ac:dyDescent="0.25">
      <c r="A15" s="30" t="s">
        <v>274</v>
      </c>
      <c r="B15" s="8">
        <v>5208381.4400000004</v>
      </c>
    </row>
    <row r="16" spans="1:4" x14ac:dyDescent="0.25">
      <c r="A16" s="30" t="s">
        <v>252</v>
      </c>
      <c r="B16" s="8">
        <v>73190.34</v>
      </c>
    </row>
    <row r="17" spans="1:2" x14ac:dyDescent="0.25">
      <c r="A17" s="30" t="s">
        <v>219</v>
      </c>
      <c r="B17" s="8">
        <v>16167857.77</v>
      </c>
    </row>
    <row r="18" spans="1:2" x14ac:dyDescent="0.25">
      <c r="A18" s="22" t="s">
        <v>129</v>
      </c>
      <c r="B18" s="8"/>
    </row>
    <row r="19" spans="1:2" x14ac:dyDescent="0.25">
      <c r="A19" s="30" t="s">
        <v>402</v>
      </c>
      <c r="B19" s="8">
        <v>15000000</v>
      </c>
    </row>
    <row r="20" spans="1:2" x14ac:dyDescent="0.25">
      <c r="A20" s="30" t="s">
        <v>170</v>
      </c>
      <c r="B20" s="8">
        <v>1016243.9</v>
      </c>
    </row>
    <row r="21" spans="1:2" x14ac:dyDescent="0.25">
      <c r="A21" s="30" t="s">
        <v>430</v>
      </c>
      <c r="B21" s="8">
        <v>3800000</v>
      </c>
    </row>
    <row r="22" spans="1:2" x14ac:dyDescent="0.25">
      <c r="A22" s="30" t="s">
        <v>419</v>
      </c>
      <c r="B22" s="8">
        <v>0</v>
      </c>
    </row>
    <row r="23" spans="1:2" ht="14.65" x14ac:dyDescent="0.35">
      <c r="A23" s="30" t="s">
        <v>424</v>
      </c>
      <c r="B23" s="8">
        <v>3000000</v>
      </c>
    </row>
    <row r="24" spans="1:2" ht="14.65" x14ac:dyDescent="0.35">
      <c r="A24" s="30" t="s">
        <v>422</v>
      </c>
      <c r="B24" s="8">
        <v>3000000</v>
      </c>
    </row>
    <row r="25" spans="1:2" ht="14.65" x14ac:dyDescent="0.35">
      <c r="A25" s="30" t="s">
        <v>302</v>
      </c>
      <c r="B25" s="8">
        <v>6814420</v>
      </c>
    </row>
    <row r="26" spans="1:2" x14ac:dyDescent="0.25">
      <c r="A26" s="30" t="s">
        <v>418</v>
      </c>
      <c r="B26" s="8">
        <v>34556528</v>
      </c>
    </row>
    <row r="27" spans="1:2" x14ac:dyDescent="0.25">
      <c r="A27" s="30" t="s">
        <v>347</v>
      </c>
      <c r="B27" s="8">
        <v>25075455.390000001</v>
      </c>
    </row>
    <row r="28" spans="1:2" ht="14.65" x14ac:dyDescent="0.35">
      <c r="A28" s="30" t="s">
        <v>130</v>
      </c>
      <c r="B28" s="8">
        <v>2037059.1300000001</v>
      </c>
    </row>
    <row r="29" spans="1:2" ht="14.65" x14ac:dyDescent="0.35">
      <c r="A29" s="30" t="s">
        <v>271</v>
      </c>
      <c r="B29" s="8">
        <v>26844328.830000002</v>
      </c>
    </row>
    <row r="30" spans="1:2" ht="14.65" x14ac:dyDescent="0.35">
      <c r="A30" s="22" t="s">
        <v>70</v>
      </c>
      <c r="B30" s="8"/>
    </row>
    <row r="31" spans="1:2" x14ac:dyDescent="0.25">
      <c r="A31" s="30" t="s">
        <v>71</v>
      </c>
      <c r="B31" s="8">
        <v>1151691.1700000002</v>
      </c>
    </row>
    <row r="32" spans="1:2" x14ac:dyDescent="0.25">
      <c r="A32" s="30" t="s">
        <v>338</v>
      </c>
      <c r="B32" s="8">
        <v>3023745.67</v>
      </c>
    </row>
    <row r="33" spans="1:2" x14ac:dyDescent="0.25">
      <c r="A33" s="30" t="s">
        <v>308</v>
      </c>
      <c r="B33" s="8">
        <v>51002972.560000002</v>
      </c>
    </row>
    <row r="34" spans="1:2" x14ac:dyDescent="0.25">
      <c r="A34" s="30" t="s">
        <v>315</v>
      </c>
      <c r="B34" s="8">
        <v>1536342.19</v>
      </c>
    </row>
    <row r="35" spans="1:2" x14ac:dyDescent="0.25">
      <c r="A35" s="30" t="s">
        <v>156</v>
      </c>
      <c r="B35" s="8">
        <v>2462471.6</v>
      </c>
    </row>
    <row r="36" spans="1:2" x14ac:dyDescent="0.25">
      <c r="A36" s="30" t="s">
        <v>425</v>
      </c>
      <c r="B36" s="8">
        <v>3423000</v>
      </c>
    </row>
    <row r="37" spans="1:2" x14ac:dyDescent="0.25">
      <c r="A37" s="30" t="s">
        <v>387</v>
      </c>
      <c r="B37" s="8">
        <v>6237094</v>
      </c>
    </row>
    <row r="38" spans="1:2" x14ac:dyDescent="0.25">
      <c r="A38" s="30" t="s">
        <v>408</v>
      </c>
      <c r="B38" s="8">
        <v>59615914.649999999</v>
      </c>
    </row>
    <row r="39" spans="1:2" x14ac:dyDescent="0.25">
      <c r="A39" s="22" t="s">
        <v>186</v>
      </c>
      <c r="B39" s="8"/>
    </row>
    <row r="40" spans="1:2" x14ac:dyDescent="0.25">
      <c r="A40" s="30" t="s">
        <v>187</v>
      </c>
      <c r="B40" s="8">
        <v>1181893.1499999999</v>
      </c>
    </row>
    <row r="41" spans="1:2" x14ac:dyDescent="0.25">
      <c r="A41" s="30" t="s">
        <v>412</v>
      </c>
      <c r="B41" s="8">
        <v>400000</v>
      </c>
    </row>
    <row r="42" spans="1:2" x14ac:dyDescent="0.25">
      <c r="A42" s="30" t="s">
        <v>416</v>
      </c>
      <c r="B42" s="8">
        <v>1800000</v>
      </c>
    </row>
    <row r="43" spans="1:2" x14ac:dyDescent="0.25">
      <c r="A43" s="30" t="s">
        <v>276</v>
      </c>
      <c r="B43" s="8">
        <v>1293965</v>
      </c>
    </row>
    <row r="44" spans="1:2" x14ac:dyDescent="0.25">
      <c r="A44" s="30" t="s">
        <v>417</v>
      </c>
      <c r="B44" s="8">
        <v>100000</v>
      </c>
    </row>
    <row r="45" spans="1:2" x14ac:dyDescent="0.25">
      <c r="A45" s="30" t="s">
        <v>232</v>
      </c>
      <c r="B45" s="8">
        <v>322456.8</v>
      </c>
    </row>
    <row r="46" spans="1:2" x14ac:dyDescent="0.25">
      <c r="A46" s="22" t="s">
        <v>177</v>
      </c>
      <c r="B46" s="8"/>
    </row>
    <row r="47" spans="1:2" x14ac:dyDescent="0.25">
      <c r="A47" s="30" t="s">
        <v>178</v>
      </c>
      <c r="B47" s="8">
        <v>1111476.73</v>
      </c>
    </row>
    <row r="48" spans="1:2" x14ac:dyDescent="0.25">
      <c r="A48" s="22" t="s">
        <v>91</v>
      </c>
      <c r="B48" s="8"/>
    </row>
    <row r="49" spans="1:2" x14ac:dyDescent="0.25">
      <c r="A49" s="30" t="s">
        <v>212</v>
      </c>
      <c r="B49" s="8">
        <v>16279107.189999999</v>
      </c>
    </row>
    <row r="50" spans="1:2" x14ac:dyDescent="0.25">
      <c r="A50" s="30" t="s">
        <v>92</v>
      </c>
      <c r="B50" s="8">
        <v>250281283.38</v>
      </c>
    </row>
    <row r="51" spans="1:2" x14ac:dyDescent="0.25">
      <c r="A51" s="30" t="s">
        <v>238</v>
      </c>
      <c r="B51" s="8">
        <v>2027025.76</v>
      </c>
    </row>
    <row r="52" spans="1:2" x14ac:dyDescent="0.25">
      <c r="A52" s="22" t="s">
        <v>40</v>
      </c>
      <c r="B52" s="8"/>
    </row>
    <row r="53" spans="1:2" x14ac:dyDescent="0.25">
      <c r="A53" s="30" t="s">
        <v>337</v>
      </c>
      <c r="B53" s="8">
        <v>52178955.010000005</v>
      </c>
    </row>
    <row r="54" spans="1:2" x14ac:dyDescent="0.25">
      <c r="A54" s="30" t="s">
        <v>377</v>
      </c>
      <c r="B54" s="8">
        <v>6096877.2800000003</v>
      </c>
    </row>
    <row r="55" spans="1:2" x14ac:dyDescent="0.25">
      <c r="A55" s="30" t="s">
        <v>393</v>
      </c>
      <c r="B55" s="8">
        <v>10000000</v>
      </c>
    </row>
    <row r="56" spans="1:2" x14ac:dyDescent="0.25">
      <c r="A56" s="30" t="s">
        <v>150</v>
      </c>
      <c r="B56" s="8">
        <v>211915912.78999999</v>
      </c>
    </row>
    <row r="57" spans="1:2" x14ac:dyDescent="0.25">
      <c r="A57" s="30" t="s">
        <v>145</v>
      </c>
      <c r="B57" s="8">
        <v>3530741.1300000004</v>
      </c>
    </row>
    <row r="58" spans="1:2" x14ac:dyDescent="0.25">
      <c r="A58" s="30" t="s">
        <v>247</v>
      </c>
      <c r="B58" s="8">
        <v>20133863.109999999</v>
      </c>
    </row>
    <row r="59" spans="1:2" x14ac:dyDescent="0.25">
      <c r="A59" s="30" t="s">
        <v>161</v>
      </c>
      <c r="B59" s="8">
        <v>3906204</v>
      </c>
    </row>
    <row r="60" spans="1:2" x14ac:dyDescent="0.25">
      <c r="A60" s="30" t="s">
        <v>268</v>
      </c>
      <c r="B60" s="8">
        <v>8605643.2199999988</v>
      </c>
    </row>
    <row r="61" spans="1:2" x14ac:dyDescent="0.25">
      <c r="A61" s="30" t="s">
        <v>106</v>
      </c>
      <c r="B61" s="8">
        <v>224558990.16000068</v>
      </c>
    </row>
    <row r="62" spans="1:2" x14ac:dyDescent="0.25">
      <c r="A62" s="30" t="s">
        <v>41</v>
      </c>
      <c r="B62" s="8">
        <v>1317158901.4200001</v>
      </c>
    </row>
    <row r="63" spans="1:2" x14ac:dyDescent="0.25">
      <c r="A63" s="30" t="s">
        <v>333</v>
      </c>
      <c r="B63" s="8">
        <v>7054799.0600000005</v>
      </c>
    </row>
    <row r="64" spans="1:2" x14ac:dyDescent="0.25">
      <c r="A64" s="30" t="s">
        <v>307</v>
      </c>
      <c r="B64" s="8">
        <v>32376472.119999997</v>
      </c>
    </row>
    <row r="65" spans="1:2" x14ac:dyDescent="0.25">
      <c r="A65" s="30" t="s">
        <v>311</v>
      </c>
      <c r="B65" s="8">
        <v>20063505.199999999</v>
      </c>
    </row>
    <row r="66" spans="1:2" x14ac:dyDescent="0.25">
      <c r="A66" s="22" t="s">
        <v>121</v>
      </c>
      <c r="B66" s="8"/>
    </row>
    <row r="67" spans="1:2" x14ac:dyDescent="0.25">
      <c r="A67" s="30" t="s">
        <v>122</v>
      </c>
      <c r="B67" s="8">
        <v>2956922.8799999999</v>
      </c>
    </row>
    <row r="68" spans="1:2" x14ac:dyDescent="0.25">
      <c r="A68" s="30" t="s">
        <v>207</v>
      </c>
      <c r="B68" s="8">
        <v>468755812.11000001</v>
      </c>
    </row>
    <row r="69" spans="1:2" x14ac:dyDescent="0.25">
      <c r="A69" s="22" t="s">
        <v>138</v>
      </c>
      <c r="B69" s="8"/>
    </row>
    <row r="70" spans="1:2" x14ac:dyDescent="0.25">
      <c r="A70" s="30" t="s">
        <v>267</v>
      </c>
      <c r="B70" s="8">
        <v>161145.03</v>
      </c>
    </row>
    <row r="71" spans="1:2" x14ac:dyDescent="0.25">
      <c r="A71" s="30" t="s">
        <v>139</v>
      </c>
      <c r="B71" s="8">
        <v>7831097.419999999</v>
      </c>
    </row>
    <row r="72" spans="1:2" x14ac:dyDescent="0.25">
      <c r="A72" s="22" t="s">
        <v>477</v>
      </c>
      <c r="B72" s="8">
        <v>3192327206.2800012</v>
      </c>
    </row>
  </sheetData>
  <pageMargins left="0.70866141732283472" right="0.70866141732283472" top="0.94488188976377963" bottom="0.74803149606299213" header="0.31496062992125984" footer="0.31496062992125984"/>
  <pageSetup scale="98" fitToHeight="0" orientation="landscape" verticalDpi="0" r:id="rId2"/>
  <headerFooter>
    <oddHeader>&amp;C&amp;"-,Negrita"MUNICIPIO DE TLAJOMULCO DE ZÚÑIGA, JALISCO
TERCERA MODIFICACIÓN AL PRESUPUESTO 2021
APOYOS Y SUBSIDIOS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3era Modificación</vt:lpstr>
      <vt:lpstr>LEY DE INGRESOS </vt:lpstr>
      <vt:lpstr>Fuente de Fin.</vt:lpstr>
      <vt:lpstr>Capitulo del gasto</vt:lpstr>
      <vt:lpstr>Deuda</vt:lpstr>
      <vt:lpstr>OBRA</vt:lpstr>
      <vt:lpstr>Administrativa</vt:lpstr>
      <vt:lpstr>Programas y Proyectos</vt:lpstr>
      <vt:lpstr>Estado del Presupuesto</vt:lpstr>
      <vt:lpstr>Tipo de Gasto</vt:lpstr>
      <vt:lpstr>Objeto del Gasto</vt:lpstr>
      <vt:lpstr>Economica</vt:lpstr>
      <vt:lpstr>Funcional</vt:lpstr>
      <vt:lpstr>Apoyos y subsidios</vt:lpstr>
      <vt:lpstr>'Fuente de Fin.'!Área_de_impresión</vt:lpstr>
      <vt:lpstr>'Programas y Proyectos'!Área_de_impresión</vt:lpstr>
      <vt:lpstr>'LEY DE INGRESOS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RODRIGUEZ RUBIO</dc:creator>
  <cp:lastModifiedBy>Likuit</cp:lastModifiedBy>
  <cp:lastPrinted>2021-12-08T19:06:53Z</cp:lastPrinted>
  <dcterms:created xsi:type="dcterms:W3CDTF">2021-12-04T23:12:07Z</dcterms:created>
  <dcterms:modified xsi:type="dcterms:W3CDTF">2022-01-04T20:04:05Z</dcterms:modified>
</cp:coreProperties>
</file>