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TLJ1487\Desktop\"/>
    </mc:Choice>
  </mc:AlternateContent>
  <xr:revisionPtr revIDLastSave="0" documentId="13_ncr:1_{B143FF62-CDEA-4FB1-84EF-CD99D830C0FB}" xr6:coauthVersionLast="47" xr6:coauthVersionMax="47" xr10:uidLastSave="{00000000-0000-0000-0000-000000000000}"/>
  <bookViews>
    <workbookView xWindow="28680" yWindow="-120" windowWidth="29040" windowHeight="15720" tabRatio="833" firstSheet="10" activeTab="6" xr2:uid="{00000000-000D-0000-FFFF-FFFF00000000}"/>
  </bookViews>
  <sheets>
    <sheet name="FUENTE" sheetId="5" state="hidden" r:id="rId1"/>
    <sheet name="CAPITULO" sheetId="4" state="hidden" r:id="rId2"/>
    <sheet name="Hoja4" sheetId="6" state="hidden" r:id="rId3"/>
    <sheet name="Hoja1" sheetId="22" state="hidden" r:id="rId4"/>
    <sheet name="BASE" sheetId="1" state="hidden" r:id="rId5"/>
    <sheet name="Cubo 06-03-26" sheetId="28" state="hidden" r:id="rId6"/>
    <sheet name="Multianual " sheetId="21" r:id="rId7"/>
    <sheet name="Fuente de Financiamiento" sheetId="8" r:id="rId8"/>
    <sheet name="Capitulo del Gasto" sheetId="24" r:id="rId9"/>
    <sheet name="Dependencia" sheetId="10" r:id="rId10"/>
    <sheet name="Objeto del gasto" sheetId="25" r:id="rId11"/>
    <sheet name="Economica" sheetId="11" r:id="rId12"/>
    <sheet name="Programa y Proyecto" sheetId="14" r:id="rId13"/>
    <sheet name="Apoyos y subsidios" sheetId="23" r:id="rId14"/>
    <sheet name="Funcional" sheetId="26" r:id="rId15"/>
    <sheet name="Tipo de Gasto" sheetId="15" r:id="rId16"/>
    <sheet name="Capitulo 6000" sheetId="16" r:id="rId17"/>
    <sheet name="Deuda Pública" sheetId="17" r:id="rId18"/>
    <sheet name="Programatica" sheetId="18" r:id="rId19"/>
    <sheet name="Estado del Presupuesto" sheetId="19" r:id="rId20"/>
    <sheet name="Ley de ingresos" sheetId="27" r:id="rId21"/>
  </sheets>
  <definedNames>
    <definedName name="_xlnm._FilterDatabase" localSheetId="4" hidden="1">BASE!$A$1:$AT$385</definedName>
    <definedName name="_xlnm._FilterDatabase" localSheetId="5" hidden="1">'Cubo 06-03-26'!$A$1:$AF$1</definedName>
    <definedName name="_xlnm.Print_Area" localSheetId="6">'Multianual '!$B$1:$I$41</definedName>
  </definedNames>
  <calcPr calcId="191029"/>
  <pivotCaches>
    <pivotCache cacheId="2" r:id="rId22"/>
    <pivotCache cacheId="3" r:id="rId23"/>
    <pivotCache cacheId="4" r:id="rId2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386" i="1" l="1"/>
  <c r="AN378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160" i="1"/>
  <c r="B183" i="1"/>
  <c r="B113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96" i="1"/>
  <c r="B108" i="1"/>
  <c r="B309" i="1"/>
  <c r="B110" i="1"/>
  <c r="B111" i="1"/>
  <c r="B112" i="1"/>
  <c r="B19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296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94" i="1"/>
  <c r="B164" i="1"/>
  <c r="B375" i="1"/>
  <c r="B56" i="1"/>
  <c r="B218" i="1"/>
  <c r="B156" i="1"/>
  <c r="B157" i="1"/>
  <c r="B158" i="1"/>
  <c r="B159" i="1"/>
  <c r="B152" i="1"/>
  <c r="B161" i="1"/>
  <c r="B162" i="1"/>
  <c r="B163" i="1"/>
  <c r="B176" i="1"/>
  <c r="B165" i="1"/>
  <c r="B166" i="1"/>
  <c r="B167" i="1"/>
  <c r="B168" i="1"/>
  <c r="B308" i="1"/>
  <c r="B170" i="1"/>
  <c r="B327" i="1"/>
  <c r="B350" i="1"/>
  <c r="B173" i="1"/>
  <c r="B174" i="1"/>
  <c r="B175" i="1"/>
  <c r="B187" i="1"/>
  <c r="B177" i="1"/>
  <c r="B178" i="1"/>
  <c r="B179" i="1"/>
  <c r="B180" i="1"/>
  <c r="B181" i="1"/>
  <c r="B182" i="1"/>
  <c r="B217" i="1"/>
  <c r="B184" i="1"/>
  <c r="B185" i="1"/>
  <c r="B186" i="1"/>
  <c r="B319" i="1"/>
  <c r="B188" i="1"/>
  <c r="B189" i="1"/>
  <c r="B190" i="1"/>
  <c r="B191" i="1"/>
  <c r="B192" i="1"/>
  <c r="B230" i="1"/>
  <c r="B220" i="1"/>
  <c r="B195" i="1"/>
  <c r="B224" i="1"/>
  <c r="B197" i="1"/>
  <c r="B169" i="1"/>
  <c r="B171" i="1"/>
  <c r="B200" i="1"/>
  <c r="B201" i="1"/>
  <c r="B202" i="1"/>
  <c r="B203" i="1"/>
  <c r="B204" i="1"/>
  <c r="B205" i="1"/>
  <c r="B206" i="1"/>
  <c r="B207" i="1"/>
  <c r="B208" i="1"/>
  <c r="B209" i="1"/>
  <c r="B320" i="1"/>
  <c r="B211" i="1"/>
  <c r="B212" i="1"/>
  <c r="B213" i="1"/>
  <c r="B214" i="1"/>
  <c r="B215" i="1"/>
  <c r="B216" i="1"/>
  <c r="B345" i="1"/>
  <c r="B199" i="1"/>
  <c r="B219" i="1"/>
  <c r="B210" i="1"/>
  <c r="B221" i="1"/>
  <c r="B222" i="1"/>
  <c r="B223" i="1"/>
  <c r="B321" i="1"/>
  <c r="B225" i="1"/>
  <c r="B370" i="1"/>
  <c r="B57" i="1"/>
  <c r="B228" i="1"/>
  <c r="B229" i="1"/>
  <c r="B365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324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172" i="1"/>
  <c r="B297" i="1"/>
  <c r="B298" i="1"/>
  <c r="B299" i="1"/>
  <c r="B151" i="1"/>
  <c r="B301" i="1"/>
  <c r="B302" i="1"/>
  <c r="B303" i="1"/>
  <c r="B304" i="1"/>
  <c r="B305" i="1"/>
  <c r="B300" i="1"/>
  <c r="B307" i="1"/>
  <c r="B153" i="1"/>
  <c r="B128" i="1"/>
  <c r="B310" i="1"/>
  <c r="B311" i="1"/>
  <c r="B312" i="1"/>
  <c r="B313" i="1"/>
  <c r="B314" i="1"/>
  <c r="B315" i="1"/>
  <c r="B316" i="1"/>
  <c r="B317" i="1"/>
  <c r="B318" i="1"/>
  <c r="B198" i="1"/>
  <c r="B354" i="1"/>
  <c r="B109" i="1"/>
  <c r="B322" i="1"/>
  <c r="B323" i="1"/>
  <c r="B226" i="1"/>
  <c r="B325" i="1"/>
  <c r="B326" i="1"/>
  <c r="B334" i="1"/>
  <c r="B328" i="1"/>
  <c r="B329" i="1"/>
  <c r="B330" i="1"/>
  <c r="B331" i="1"/>
  <c r="B227" i="1"/>
  <c r="B333" i="1"/>
  <c r="B278" i="1"/>
  <c r="B335" i="1"/>
  <c r="B336" i="1"/>
  <c r="B337" i="1"/>
  <c r="B338" i="1"/>
  <c r="B339" i="1"/>
  <c r="B340" i="1"/>
  <c r="B341" i="1"/>
  <c r="B342" i="1"/>
  <c r="B343" i="1"/>
  <c r="B344" i="1"/>
  <c r="B306" i="1"/>
  <c r="B346" i="1"/>
  <c r="B347" i="1"/>
  <c r="B348" i="1"/>
  <c r="B349" i="1"/>
  <c r="B364" i="1"/>
  <c r="B351" i="1"/>
  <c r="B352" i="1"/>
  <c r="B353" i="1"/>
  <c r="B154" i="1"/>
  <c r="B355" i="1"/>
  <c r="B356" i="1"/>
  <c r="B357" i="1"/>
  <c r="B358" i="1"/>
  <c r="B359" i="1"/>
  <c r="B360" i="1"/>
  <c r="B361" i="1"/>
  <c r="B362" i="1"/>
  <c r="B363" i="1"/>
  <c r="B155" i="1"/>
  <c r="B371" i="1"/>
  <c r="B366" i="1"/>
  <c r="B367" i="1"/>
  <c r="B368" i="1"/>
  <c r="B369" i="1"/>
  <c r="B381" i="1"/>
  <c r="B378" i="1"/>
  <c r="B372" i="1"/>
  <c r="B373" i="1"/>
  <c r="B374" i="1"/>
  <c r="B332" i="1"/>
  <c r="B376" i="1"/>
  <c r="B377" i="1"/>
  <c r="B58" i="1"/>
  <c r="B379" i="1"/>
  <c r="B380" i="1"/>
  <c r="B107" i="1"/>
  <c r="B382" i="1"/>
  <c r="B383" i="1"/>
  <c r="B384" i="1"/>
  <c r="B385" i="1"/>
  <c r="A3" i="28"/>
  <c r="A4" i="28"/>
  <c r="A5" i="28"/>
  <c r="A6" i="28"/>
  <c r="A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8" i="28"/>
  <c r="A29" i="28"/>
  <c r="A30" i="28"/>
  <c r="A31" i="28"/>
  <c r="A32" i="28"/>
  <c r="A33" i="28"/>
  <c r="A34" i="28"/>
  <c r="A35" i="28"/>
  <c r="A36" i="28"/>
  <c r="A37" i="28"/>
  <c r="A38" i="28"/>
  <c r="A39" i="28"/>
  <c r="A40" i="28"/>
  <c r="A41" i="28"/>
  <c r="A42" i="28"/>
  <c r="A43" i="28"/>
  <c r="A44" i="28"/>
  <c r="A45" i="28"/>
  <c r="A46" i="28"/>
  <c r="A47" i="28"/>
  <c r="A48" i="28"/>
  <c r="A49" i="28"/>
  <c r="A50" i="28"/>
  <c r="A51" i="28"/>
  <c r="A52" i="28"/>
  <c r="A53" i="28"/>
  <c r="A54" i="28"/>
  <c r="A55" i="28"/>
  <c r="A56" i="28"/>
  <c r="A57" i="28"/>
  <c r="A58" i="28"/>
  <c r="A59" i="28"/>
  <c r="A60" i="28"/>
  <c r="A61" i="28"/>
  <c r="A62" i="28"/>
  <c r="A63" i="28"/>
  <c r="A64" i="28"/>
  <c r="A65" i="28"/>
  <c r="A66" i="28"/>
  <c r="A67" i="28"/>
  <c r="A68" i="28"/>
  <c r="A69" i="28"/>
  <c r="A70" i="28"/>
  <c r="A71" i="28"/>
  <c r="A72" i="28"/>
  <c r="A73" i="28"/>
  <c r="A74" i="28"/>
  <c r="A75" i="28"/>
  <c r="A76" i="28"/>
  <c r="A77" i="28"/>
  <c r="A78" i="28"/>
  <c r="A79" i="28"/>
  <c r="A80" i="28"/>
  <c r="A81" i="28"/>
  <c r="A82" i="28"/>
  <c r="A83" i="28"/>
  <c r="A84" i="28"/>
  <c r="A85" i="28"/>
  <c r="A86" i="28"/>
  <c r="A87" i="28"/>
  <c r="A88" i="28"/>
  <c r="A89" i="28"/>
  <c r="A90" i="28"/>
  <c r="A91" i="28"/>
  <c r="A92" i="28"/>
  <c r="A93" i="28"/>
  <c r="A94" i="28"/>
  <c r="A95" i="28"/>
  <c r="A96" i="28"/>
  <c r="A97" i="28"/>
  <c r="A98" i="28"/>
  <c r="A99" i="28"/>
  <c r="A100" i="28"/>
  <c r="A101" i="28"/>
  <c r="A102" i="28"/>
  <c r="A103" i="28"/>
  <c r="A104" i="28"/>
  <c r="A105" i="28"/>
  <c r="A106" i="28"/>
  <c r="A107" i="28"/>
  <c r="A108" i="28"/>
  <c r="A109" i="28"/>
  <c r="A110" i="28"/>
  <c r="A111" i="28"/>
  <c r="A112" i="28"/>
  <c r="A113" i="28"/>
  <c r="A114" i="28"/>
  <c r="A115" i="28"/>
  <c r="A116" i="28"/>
  <c r="A117" i="28"/>
  <c r="A118" i="28"/>
  <c r="A119" i="28"/>
  <c r="A120" i="28"/>
  <c r="A121" i="28"/>
  <c r="A122" i="28"/>
  <c r="A123" i="28"/>
  <c r="A124" i="28"/>
  <c r="A125" i="28"/>
  <c r="A126" i="28"/>
  <c r="A127" i="28"/>
  <c r="A128" i="28"/>
  <c r="A129" i="28"/>
  <c r="A130" i="28"/>
  <c r="A131" i="28"/>
  <c r="A132" i="28"/>
  <c r="A133" i="28"/>
  <c r="A134" i="28"/>
  <c r="A135" i="28"/>
  <c r="A136" i="28"/>
  <c r="A137" i="28"/>
  <c r="A138" i="28"/>
  <c r="A139" i="28"/>
  <c r="A140" i="28"/>
  <c r="A141" i="28"/>
  <c r="A142" i="28"/>
  <c r="A143" i="28"/>
  <c r="A144" i="28"/>
  <c r="A145" i="28"/>
  <c r="A146" i="28"/>
  <c r="A147" i="28"/>
  <c r="A148" i="28"/>
  <c r="A149" i="28"/>
  <c r="A150" i="28"/>
  <c r="A151" i="28"/>
  <c r="A152" i="28"/>
  <c r="A153" i="28"/>
  <c r="A154" i="28"/>
  <c r="A155" i="28"/>
  <c r="A156" i="28"/>
  <c r="A157" i="28"/>
  <c r="A158" i="28"/>
  <c r="A159" i="28"/>
  <c r="A160" i="28"/>
  <c r="A161" i="28"/>
  <c r="A162" i="28"/>
  <c r="A163" i="28"/>
  <c r="A164" i="28"/>
  <c r="A165" i="28"/>
  <c r="A166" i="28"/>
  <c r="A167" i="28"/>
  <c r="A168" i="28"/>
  <c r="A169" i="28"/>
  <c r="A170" i="28"/>
  <c r="A171" i="28"/>
  <c r="A172" i="28"/>
  <c r="A173" i="28"/>
  <c r="A174" i="28"/>
  <c r="A175" i="28"/>
  <c r="A176" i="28"/>
  <c r="A177" i="28"/>
  <c r="A178" i="28"/>
  <c r="A179" i="28"/>
  <c r="A180" i="28"/>
  <c r="A181" i="28"/>
  <c r="A182" i="28"/>
  <c r="A183" i="28"/>
  <c r="A184" i="28"/>
  <c r="A185" i="28"/>
  <c r="A186" i="28"/>
  <c r="A187" i="28"/>
  <c r="A188" i="28"/>
  <c r="A189" i="28"/>
  <c r="A190" i="28"/>
  <c r="A191" i="28"/>
  <c r="A192" i="28"/>
  <c r="A193" i="28"/>
  <c r="A194" i="28"/>
  <c r="A195" i="28"/>
  <c r="A196" i="28"/>
  <c r="A197" i="28"/>
  <c r="A198" i="28"/>
  <c r="A199" i="28"/>
  <c r="A200" i="28"/>
  <c r="A201" i="28"/>
  <c r="A202" i="28"/>
  <c r="A203" i="28"/>
  <c r="A204" i="28"/>
  <c r="A205" i="28"/>
  <c r="A206" i="28"/>
  <c r="A207" i="28"/>
  <c r="A208" i="28"/>
  <c r="A209" i="28"/>
  <c r="A210" i="28"/>
  <c r="A211" i="28"/>
  <c r="A212" i="28"/>
  <c r="A213" i="28"/>
  <c r="A214" i="28"/>
  <c r="A215" i="28"/>
  <c r="A216" i="28"/>
  <c r="A217" i="28"/>
  <c r="A218" i="28"/>
  <c r="A219" i="28"/>
  <c r="A220" i="28"/>
  <c r="A221" i="28"/>
  <c r="A222" i="28"/>
  <c r="A223" i="28"/>
  <c r="A224" i="28"/>
  <c r="A225" i="28"/>
  <c r="A226" i="28"/>
  <c r="A227" i="28"/>
  <c r="A228" i="28"/>
  <c r="A229" i="28"/>
  <c r="A230" i="28"/>
  <c r="A231" i="28"/>
  <c r="A232" i="28"/>
  <c r="A233" i="28"/>
  <c r="A234" i="28"/>
  <c r="A235" i="28"/>
  <c r="A236" i="28"/>
  <c r="A237" i="28"/>
  <c r="A238" i="28"/>
  <c r="A239" i="28"/>
  <c r="A240" i="28"/>
  <c r="A241" i="28"/>
  <c r="A242" i="28"/>
  <c r="A243" i="28"/>
  <c r="A244" i="28"/>
  <c r="A245" i="28"/>
  <c r="A246" i="28"/>
  <c r="A247" i="28"/>
  <c r="A248" i="28"/>
  <c r="A249" i="28"/>
  <c r="A250" i="28"/>
  <c r="A251" i="28"/>
  <c r="A252" i="28"/>
  <c r="A253" i="28"/>
  <c r="A254" i="28"/>
  <c r="A255" i="28"/>
  <c r="A256" i="28"/>
  <c r="A257" i="28"/>
  <c r="A258" i="28"/>
  <c r="A259" i="28"/>
  <c r="A260" i="28"/>
  <c r="A261" i="28"/>
  <c r="A262" i="28"/>
  <c r="A263" i="28"/>
  <c r="A264" i="28"/>
  <c r="A265" i="28"/>
  <c r="A266" i="28"/>
  <c r="A267" i="28"/>
  <c r="A268" i="28"/>
  <c r="A269" i="28"/>
  <c r="A270" i="28"/>
  <c r="A271" i="28"/>
  <c r="A272" i="28"/>
  <c r="A273" i="28"/>
  <c r="A274" i="28"/>
  <c r="A275" i="28"/>
  <c r="A276" i="28"/>
  <c r="A277" i="28"/>
  <c r="A278" i="28"/>
  <c r="A279" i="28"/>
  <c r="A280" i="28"/>
  <c r="A281" i="28"/>
  <c r="A282" i="28"/>
  <c r="A283" i="28"/>
  <c r="A284" i="28"/>
  <c r="A285" i="28"/>
  <c r="A286" i="28"/>
  <c r="A287" i="28"/>
  <c r="A288" i="28"/>
  <c r="A289" i="28"/>
  <c r="A290" i="28"/>
  <c r="A291" i="28"/>
  <c r="A292" i="28"/>
  <c r="A293" i="28"/>
  <c r="A294" i="28"/>
  <c r="A295" i="28"/>
  <c r="A296" i="28"/>
  <c r="A297" i="28"/>
  <c r="A298" i="28"/>
  <c r="A299" i="28"/>
  <c r="A300" i="28"/>
  <c r="A301" i="28"/>
  <c r="A302" i="28"/>
  <c r="A303" i="28"/>
  <c r="A304" i="28"/>
  <c r="A305" i="28"/>
  <c r="A306" i="28"/>
  <c r="A307" i="28"/>
  <c r="A308" i="28"/>
  <c r="A309" i="28"/>
  <c r="A310" i="28"/>
  <c r="A311" i="28"/>
  <c r="A312" i="28"/>
  <c r="A313" i="28"/>
  <c r="A314" i="28"/>
  <c r="A315" i="28"/>
  <c r="A316" i="28"/>
  <c r="A317" i="28"/>
  <c r="A318" i="28"/>
  <c r="A319" i="28"/>
  <c r="A320" i="28"/>
  <c r="A321" i="28"/>
  <c r="A322" i="28"/>
  <c r="A323" i="28"/>
  <c r="A324" i="28"/>
  <c r="A325" i="28"/>
  <c r="A326" i="28"/>
  <c r="A327" i="28"/>
  <c r="A328" i="28"/>
  <c r="A329" i="28"/>
  <c r="A330" i="28"/>
  <c r="A331" i="28"/>
  <c r="A332" i="28"/>
  <c r="A333" i="28"/>
  <c r="A334" i="28"/>
  <c r="A335" i="28"/>
  <c r="A336" i="28"/>
  <c r="A337" i="28"/>
  <c r="A338" i="28"/>
  <c r="A339" i="28"/>
  <c r="A340" i="28"/>
  <c r="A341" i="28"/>
  <c r="A342" i="28"/>
  <c r="A343" i="28"/>
  <c r="A344" i="28"/>
  <c r="A345" i="28"/>
  <c r="A346" i="28"/>
  <c r="A347" i="28"/>
  <c r="A348" i="28"/>
  <c r="A349" i="28"/>
  <c r="A350" i="28"/>
  <c r="A351" i="28"/>
  <c r="A352" i="28"/>
  <c r="A353" i="28"/>
  <c r="A354" i="28"/>
  <c r="A355" i="28"/>
  <c r="A356" i="28"/>
  <c r="A357" i="28"/>
  <c r="A358" i="28"/>
  <c r="A359" i="28"/>
  <c r="A360" i="28"/>
  <c r="A2" i="28"/>
  <c r="B2" i="1"/>
  <c r="AO345" i="1"/>
  <c r="AM345" i="1"/>
  <c r="AK345" i="1"/>
  <c r="AI345" i="1"/>
  <c r="AG345" i="1"/>
  <c r="E303" i="27"/>
  <c r="E302" i="27"/>
  <c r="E301" i="27"/>
  <c r="E300" i="27"/>
  <c r="E299" i="27"/>
  <c r="E298" i="27" s="1"/>
  <c r="E297" i="27" s="1"/>
  <c r="D299" i="27"/>
  <c r="D298" i="27" s="1"/>
  <c r="D297" i="27" s="1"/>
  <c r="C299" i="27"/>
  <c r="C298" i="27" s="1"/>
  <c r="C297" i="27" s="1"/>
  <c r="E294" i="27"/>
  <c r="E292" i="27"/>
  <c r="E291" i="27" s="1"/>
  <c r="E290" i="27" s="1"/>
  <c r="D291" i="27"/>
  <c r="D290" i="27" s="1"/>
  <c r="C291" i="27"/>
  <c r="C290" i="27" s="1"/>
  <c r="E289" i="27"/>
  <c r="E288" i="27"/>
  <c r="E287" i="27" s="1"/>
  <c r="D288" i="27"/>
  <c r="C288" i="27"/>
  <c r="D287" i="27"/>
  <c r="D286" i="27" s="1"/>
  <c r="C287" i="27"/>
  <c r="C286" i="27" s="1"/>
  <c r="E284" i="27"/>
  <c r="E283" i="27"/>
  <c r="E282" i="27"/>
  <c r="E281" i="27"/>
  <c r="E280" i="27"/>
  <c r="E279" i="27" s="1"/>
  <c r="E278" i="27" s="1"/>
  <c r="D279" i="27"/>
  <c r="D278" i="27" s="1"/>
  <c r="C279" i="27"/>
  <c r="C278" i="27" s="1"/>
  <c r="E277" i="27"/>
  <c r="E276" i="27"/>
  <c r="E275" i="27"/>
  <c r="E274" i="27"/>
  <c r="E273" i="27" s="1"/>
  <c r="D274" i="27"/>
  <c r="D273" i="27" s="1"/>
  <c r="C274" i="27"/>
  <c r="C273" i="27" s="1"/>
  <c r="E272" i="27"/>
  <c r="E271" i="27"/>
  <c r="E270" i="27"/>
  <c r="E269" i="27"/>
  <c r="D268" i="27"/>
  <c r="C268" i="27"/>
  <c r="D267" i="27"/>
  <c r="C267" i="27"/>
  <c r="E266" i="27"/>
  <c r="E265" i="27" s="1"/>
  <c r="D265" i="27"/>
  <c r="C265" i="27"/>
  <c r="E264" i="27"/>
  <c r="E263" i="27"/>
  <c r="E262" i="27"/>
  <c r="E261" i="27"/>
  <c r="E260" i="27"/>
  <c r="E259" i="27"/>
  <c r="E258" i="27"/>
  <c r="E257" i="27"/>
  <c r="E256" i="27"/>
  <c r="E255" i="27"/>
  <c r="E254" i="27"/>
  <c r="D253" i="27"/>
  <c r="C253" i="27"/>
  <c r="C252" i="27" s="1"/>
  <c r="E250" i="27"/>
  <c r="E249" i="27" s="1"/>
  <c r="E248" i="27" s="1"/>
  <c r="E239" i="27" s="1"/>
  <c r="D249" i="27"/>
  <c r="D248" i="27" s="1"/>
  <c r="D239" i="27" s="1"/>
  <c r="C249" i="27"/>
  <c r="C248" i="27" s="1"/>
  <c r="C239" i="27" s="1"/>
  <c r="E238" i="27"/>
  <c r="E237" i="27"/>
  <c r="D237" i="27"/>
  <c r="C237" i="27"/>
  <c r="C236" i="27" s="1"/>
  <c r="E236" i="27"/>
  <c r="D236" i="27"/>
  <c r="E235" i="27"/>
  <c r="E234" i="27" s="1"/>
  <c r="E233" i="27" s="1"/>
  <c r="D234" i="27"/>
  <c r="C234" i="27"/>
  <c r="D233" i="27"/>
  <c r="C233" i="27"/>
  <c r="E231" i="27"/>
  <c r="E230" i="27" s="1"/>
  <c r="D230" i="27"/>
  <c r="C230" i="27"/>
  <c r="E229" i="27"/>
  <c r="E228" i="27"/>
  <c r="D228" i="27"/>
  <c r="C228" i="27"/>
  <c r="E227" i="27"/>
  <c r="E226" i="27"/>
  <c r="D226" i="27"/>
  <c r="C226" i="27"/>
  <c r="E225" i="27"/>
  <c r="E224" i="27" s="1"/>
  <c r="D224" i="27"/>
  <c r="C224" i="27"/>
  <c r="E223" i="27"/>
  <c r="E222" i="27"/>
  <c r="D222" i="27"/>
  <c r="C222" i="27"/>
  <c r="E221" i="27"/>
  <c r="E220" i="27"/>
  <c r="D220" i="27"/>
  <c r="C220" i="27"/>
  <c r="E219" i="27"/>
  <c r="E218" i="27" s="1"/>
  <c r="D218" i="27"/>
  <c r="C218" i="27"/>
  <c r="E214" i="27"/>
  <c r="E213" i="27"/>
  <c r="E212" i="27"/>
  <c r="E211" i="27"/>
  <c r="E210" i="27"/>
  <c r="E209" i="27"/>
  <c r="E208" i="27"/>
  <c r="E207" i="27"/>
  <c r="E205" i="27" s="1"/>
  <c r="E206" i="27"/>
  <c r="D205" i="27"/>
  <c r="C205" i="27"/>
  <c r="E204" i="27"/>
  <c r="E203" i="27"/>
  <c r="E202" i="27"/>
  <c r="E201" i="27"/>
  <c r="D200" i="27"/>
  <c r="C200" i="27"/>
  <c r="E199" i="27"/>
  <c r="E198" i="27"/>
  <c r="E197" i="27"/>
  <c r="E196" i="27"/>
  <c r="E195" i="27"/>
  <c r="E194" i="27" s="1"/>
  <c r="D194" i="27"/>
  <c r="D193" i="27" s="1"/>
  <c r="D192" i="27" s="1"/>
  <c r="C194" i="27"/>
  <c r="C193" i="27" s="1"/>
  <c r="C192" i="27" s="1"/>
  <c r="E191" i="27"/>
  <c r="E190" i="27" s="1"/>
  <c r="E189" i="27" s="1"/>
  <c r="D190" i="27"/>
  <c r="C190" i="27"/>
  <c r="D189" i="27"/>
  <c r="C189" i="27"/>
  <c r="E188" i="27"/>
  <c r="E187" i="27"/>
  <c r="D187" i="27"/>
  <c r="C187" i="27"/>
  <c r="E186" i="27"/>
  <c r="E185" i="27" s="1"/>
  <c r="D185" i="27"/>
  <c r="C185" i="27"/>
  <c r="E184" i="27"/>
  <c r="E183" i="27"/>
  <c r="E182" i="27"/>
  <c r="E181" i="27"/>
  <c r="D181" i="27"/>
  <c r="C181" i="27"/>
  <c r="E180" i="27"/>
  <c r="E179" i="27"/>
  <c r="D179" i="27"/>
  <c r="C179" i="27"/>
  <c r="E178" i="27"/>
  <c r="E177" i="27" s="1"/>
  <c r="D177" i="27"/>
  <c r="C177" i="27"/>
  <c r="E176" i="27"/>
  <c r="E175" i="27" s="1"/>
  <c r="E174" i="27" s="1"/>
  <c r="D175" i="27"/>
  <c r="C175" i="27"/>
  <c r="E173" i="27"/>
  <c r="E172" i="27"/>
  <c r="E171" i="27"/>
  <c r="E170" i="27"/>
  <c r="E169" i="27"/>
  <c r="D168" i="27"/>
  <c r="D167" i="27" s="1"/>
  <c r="C168" i="27"/>
  <c r="C167" i="27"/>
  <c r="E166" i="27"/>
  <c r="E165" i="27"/>
  <c r="E164" i="27"/>
  <c r="E163" i="27"/>
  <c r="E162" i="27"/>
  <c r="E161" i="27"/>
  <c r="E160" i="27"/>
  <c r="D160" i="27"/>
  <c r="C160" i="27"/>
  <c r="E159" i="27"/>
  <c r="E158" i="27"/>
  <c r="E157" i="27"/>
  <c r="E156" i="27"/>
  <c r="E155" i="27" s="1"/>
  <c r="D155" i="27"/>
  <c r="C155" i="27"/>
  <c r="E154" i="27"/>
  <c r="E153" i="27"/>
  <c r="E152" i="27"/>
  <c r="E151" i="27"/>
  <c r="D151" i="27"/>
  <c r="C151" i="27"/>
  <c r="E150" i="27"/>
  <c r="E149" i="27"/>
  <c r="E148" i="27"/>
  <c r="E147" i="27"/>
  <c r="E146" i="27"/>
  <c r="E145" i="27"/>
  <c r="E144" i="27"/>
  <c r="E143" i="27"/>
  <c r="D142" i="27"/>
  <c r="C142" i="27"/>
  <c r="E141" i="27"/>
  <c r="E140" i="27"/>
  <c r="E139" i="27"/>
  <c r="E138" i="27"/>
  <c r="E137" i="27"/>
  <c r="E136" i="27"/>
  <c r="E135" i="27"/>
  <c r="E134" i="27"/>
  <c r="E133" i="27"/>
  <c r="D132" i="27"/>
  <c r="C132" i="27"/>
  <c r="E131" i="27"/>
  <c r="E130" i="27"/>
  <c r="E129" i="27"/>
  <c r="E128" i="27"/>
  <c r="E127" i="27"/>
  <c r="E126" i="27"/>
  <c r="D125" i="27"/>
  <c r="C125" i="27"/>
  <c r="E124" i="27"/>
  <c r="E123" i="27"/>
  <c r="E120" i="27" s="1"/>
  <c r="E122" i="27"/>
  <c r="E121" i="27"/>
  <c r="D120" i="27"/>
  <c r="C120" i="27"/>
  <c r="E119" i="27"/>
  <c r="E118" i="27"/>
  <c r="E117" i="27"/>
  <c r="E116" i="27" s="1"/>
  <c r="D116" i="27"/>
  <c r="C116" i="27"/>
  <c r="E115" i="27"/>
  <c r="E114" i="27"/>
  <c r="E113" i="27"/>
  <c r="E112" i="27" s="1"/>
  <c r="D112" i="27"/>
  <c r="C112" i="27"/>
  <c r="E111" i="27"/>
  <c r="E110" i="27"/>
  <c r="E109" i="27"/>
  <c r="E108" i="27"/>
  <c r="E107" i="27"/>
  <c r="E106" i="27"/>
  <c r="D106" i="27"/>
  <c r="C106" i="27"/>
  <c r="E105" i="27"/>
  <c r="E104" i="27"/>
  <c r="E103" i="27"/>
  <c r="E101" i="27" s="1"/>
  <c r="E102" i="27"/>
  <c r="D101" i="27"/>
  <c r="C101" i="27"/>
  <c r="E100" i="27"/>
  <c r="E99" i="27"/>
  <c r="E98" i="27"/>
  <c r="E97" i="27"/>
  <c r="E96" i="27"/>
  <c r="E95" i="27"/>
  <c r="E94" i="27"/>
  <c r="E93" i="27"/>
  <c r="D93" i="27"/>
  <c r="C93" i="27"/>
  <c r="E92" i="27"/>
  <c r="E91" i="27"/>
  <c r="E90" i="27"/>
  <c r="E89" i="27" s="1"/>
  <c r="D89" i="27"/>
  <c r="C89" i="27"/>
  <c r="E88" i="27"/>
  <c r="E87" i="27"/>
  <c r="E86" i="27"/>
  <c r="E85" i="27"/>
  <c r="E84" i="27"/>
  <c r="D84" i="27"/>
  <c r="C84" i="27"/>
  <c r="E82" i="27"/>
  <c r="E81" i="27"/>
  <c r="E80" i="27"/>
  <c r="E79" i="27"/>
  <c r="E78" i="27"/>
  <c r="E77" i="27" s="1"/>
  <c r="D77" i="27"/>
  <c r="C77" i="27"/>
  <c r="E76" i="27"/>
  <c r="E75" i="27"/>
  <c r="E74" i="27"/>
  <c r="E73" i="27"/>
  <c r="E72" i="27"/>
  <c r="D72" i="27"/>
  <c r="D63" i="27" s="1"/>
  <c r="C72" i="27"/>
  <c r="C63" i="27" s="1"/>
  <c r="E71" i="27"/>
  <c r="E70" i="27" s="1"/>
  <c r="D70" i="27"/>
  <c r="C70" i="27"/>
  <c r="E69" i="27"/>
  <c r="E68" i="27"/>
  <c r="E67" i="27"/>
  <c r="E66" i="27"/>
  <c r="E65" i="27"/>
  <c r="D64" i="27"/>
  <c r="C64" i="27"/>
  <c r="E60" i="27"/>
  <c r="E59" i="27"/>
  <c r="E58" i="27" s="1"/>
  <c r="E57" i="27" s="1"/>
  <c r="D59" i="27"/>
  <c r="D58" i="27" s="1"/>
  <c r="D57" i="27" s="1"/>
  <c r="C59" i="27"/>
  <c r="C58" i="27" s="1"/>
  <c r="C57" i="27" s="1"/>
  <c r="E51" i="27"/>
  <c r="D51" i="27"/>
  <c r="C51" i="27"/>
  <c r="E49" i="27"/>
  <c r="E48" i="27"/>
  <c r="E47" i="27"/>
  <c r="D47" i="27"/>
  <c r="C47" i="27"/>
  <c r="E46" i="27"/>
  <c r="D46" i="27"/>
  <c r="C46" i="27"/>
  <c r="E45" i="27"/>
  <c r="E44" i="27" s="1"/>
  <c r="D44" i="27"/>
  <c r="C44" i="27"/>
  <c r="E43" i="27"/>
  <c r="E42" i="27" s="1"/>
  <c r="D42" i="27"/>
  <c r="C42" i="27"/>
  <c r="E41" i="27"/>
  <c r="E40" i="27"/>
  <c r="E39" i="27"/>
  <c r="E38" i="27"/>
  <c r="D38" i="27"/>
  <c r="C38" i="27"/>
  <c r="E37" i="27"/>
  <c r="E36" i="27" s="1"/>
  <c r="D36" i="27"/>
  <c r="C36" i="27"/>
  <c r="E35" i="27"/>
  <c r="E34" i="27" s="1"/>
  <c r="D34" i="27"/>
  <c r="C34" i="27"/>
  <c r="E33" i="27"/>
  <c r="E32" i="27"/>
  <c r="D32" i="27"/>
  <c r="C32" i="27"/>
  <c r="E26" i="27"/>
  <c r="E25" i="27"/>
  <c r="E24" i="27"/>
  <c r="D23" i="27"/>
  <c r="C23" i="27"/>
  <c r="E22" i="27"/>
  <c r="E21" i="27"/>
  <c r="E20" i="27" s="1"/>
  <c r="D20" i="27"/>
  <c r="C20" i="27"/>
  <c r="E19" i="27"/>
  <c r="E18" i="27"/>
  <c r="E17" i="27"/>
  <c r="D17" i="27"/>
  <c r="C17" i="27"/>
  <c r="C16" i="27" s="1"/>
  <c r="D16" i="27"/>
  <c r="E15" i="27"/>
  <c r="E14" i="27"/>
  <c r="E13" i="27"/>
  <c r="E12" i="27"/>
  <c r="E11" i="27"/>
  <c r="E10" i="27"/>
  <c r="E9" i="27"/>
  <c r="E8" i="27"/>
  <c r="E7" i="27" s="1"/>
  <c r="D8" i="27"/>
  <c r="C8" i="27"/>
  <c r="D7" i="27"/>
  <c r="C7" i="27"/>
  <c r="B16" i="5"/>
  <c r="E217" i="27" l="1"/>
  <c r="D252" i="27"/>
  <c r="D251" i="27" s="1"/>
  <c r="C31" i="27"/>
  <c r="C6" i="27" s="1"/>
  <c r="D31" i="27"/>
  <c r="D6" i="27" s="1"/>
  <c r="E64" i="27"/>
  <c r="E63" i="27" s="1"/>
  <c r="E200" i="27"/>
  <c r="E253" i="27"/>
  <c r="E252" i="27" s="1"/>
  <c r="E251" i="27" s="1"/>
  <c r="E268" i="27"/>
  <c r="E267" i="27" s="1"/>
  <c r="E168" i="27"/>
  <c r="E167" i="27" s="1"/>
  <c r="D83" i="27"/>
  <c r="D62" i="27" s="1"/>
  <c r="D5" i="27" s="1"/>
  <c r="E125" i="27"/>
  <c r="E83" i="27" s="1"/>
  <c r="E62" i="27" s="1"/>
  <c r="C174" i="27"/>
  <c r="C83" i="27"/>
  <c r="C62" i="27" s="1"/>
  <c r="C5" i="27" s="1"/>
  <c r="D174" i="27"/>
  <c r="E132" i="27"/>
  <c r="C217" i="27"/>
  <c r="C216" i="27" s="1"/>
  <c r="C251" i="27"/>
  <c r="E31" i="27"/>
  <c r="E23" i="27"/>
  <c r="E16" i="27" s="1"/>
  <c r="E142" i="27"/>
  <c r="D217" i="27"/>
  <c r="D216" i="27" s="1"/>
  <c r="E193" i="27"/>
  <c r="E192" i="27" s="1"/>
  <c r="E6" i="27"/>
  <c r="E286" i="27"/>
  <c r="E216" i="27"/>
  <c r="AN371" i="1"/>
  <c r="G6" i="27" l="1"/>
  <c r="E5" i="27"/>
  <c r="AN383" i="1"/>
  <c r="AO380" i="1"/>
  <c r="AO379" i="1"/>
  <c r="AO107" i="1"/>
  <c r="AO153" i="1"/>
  <c r="AM153" i="1"/>
  <c r="AK153" i="1"/>
  <c r="AI153" i="1"/>
  <c r="AG153" i="1"/>
  <c r="E29" i="21"/>
  <c r="AC383" i="1"/>
  <c r="AD383" i="1"/>
  <c r="I41" i="21"/>
  <c r="H41" i="21"/>
  <c r="G41" i="21"/>
  <c r="F41" i="21"/>
  <c r="E40" i="21"/>
  <c r="E39" i="21"/>
  <c r="E38" i="21"/>
  <c r="E37" i="21"/>
  <c r="E36" i="21"/>
  <c r="E33" i="21"/>
  <c r="E32" i="21"/>
  <c r="E31" i="21"/>
  <c r="E30" i="21"/>
  <c r="E28" i="21"/>
  <c r="I16" i="21"/>
  <c r="H16" i="21"/>
  <c r="G16" i="21"/>
  <c r="F15" i="21"/>
  <c r="F14" i="21"/>
  <c r="F13" i="21"/>
  <c r="F12" i="21"/>
  <c r="F11" i="21"/>
  <c r="F10" i="21"/>
  <c r="F9" i="21"/>
  <c r="F8" i="21"/>
  <c r="F7" i="21"/>
  <c r="F6" i="21"/>
  <c r="F5" i="21"/>
  <c r="F4" i="21"/>
  <c r="E41" i="21" l="1"/>
  <c r="F16" i="21"/>
  <c r="AE383" i="1"/>
  <c r="AF383" i="1"/>
  <c r="AH383" i="1"/>
  <c r="AJ383" i="1"/>
  <c r="AL383" i="1"/>
  <c r="AO3" i="1"/>
  <c r="AO4" i="1"/>
  <c r="AO5" i="1"/>
  <c r="AO6" i="1"/>
  <c r="AO7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160" i="1"/>
  <c r="AO183" i="1"/>
  <c r="AO113" i="1"/>
  <c r="AO59" i="1"/>
  <c r="AO60" i="1"/>
  <c r="AO61" i="1"/>
  <c r="AO62" i="1"/>
  <c r="AO63" i="1"/>
  <c r="AO64" i="1"/>
  <c r="AO65" i="1"/>
  <c r="AO66" i="1"/>
  <c r="AO67" i="1"/>
  <c r="AO68" i="1"/>
  <c r="AO69" i="1"/>
  <c r="AO70" i="1"/>
  <c r="AO71" i="1"/>
  <c r="AO72" i="1"/>
  <c r="AO73" i="1"/>
  <c r="AO74" i="1"/>
  <c r="AO75" i="1"/>
  <c r="AO76" i="1"/>
  <c r="AO77" i="1"/>
  <c r="AO78" i="1"/>
  <c r="AO79" i="1"/>
  <c r="AO80" i="1"/>
  <c r="AO81" i="1"/>
  <c r="AO82" i="1"/>
  <c r="AO83" i="1"/>
  <c r="AO84" i="1"/>
  <c r="AO85" i="1"/>
  <c r="AO86" i="1"/>
  <c r="AO87" i="1"/>
  <c r="AO88" i="1"/>
  <c r="AO89" i="1"/>
  <c r="AO90" i="1"/>
  <c r="AO91" i="1"/>
  <c r="AO92" i="1"/>
  <c r="AO93" i="1"/>
  <c r="AO94" i="1"/>
  <c r="AO95" i="1"/>
  <c r="AO96" i="1"/>
  <c r="AO97" i="1"/>
  <c r="AO98" i="1"/>
  <c r="AO99" i="1"/>
  <c r="AO100" i="1"/>
  <c r="AO101" i="1"/>
  <c r="AO102" i="1"/>
  <c r="AO103" i="1"/>
  <c r="AO104" i="1"/>
  <c r="AO105" i="1"/>
  <c r="AO106" i="1"/>
  <c r="AO196" i="1"/>
  <c r="AO108" i="1"/>
  <c r="AO309" i="1"/>
  <c r="AO110" i="1"/>
  <c r="AO111" i="1"/>
  <c r="AO112" i="1"/>
  <c r="AO193" i="1"/>
  <c r="AO114" i="1"/>
  <c r="AO115" i="1"/>
  <c r="AO116" i="1"/>
  <c r="AO117" i="1"/>
  <c r="AO118" i="1"/>
  <c r="AO119" i="1"/>
  <c r="AO120" i="1"/>
  <c r="AO121" i="1"/>
  <c r="AO122" i="1"/>
  <c r="AO123" i="1"/>
  <c r="AO124" i="1"/>
  <c r="AO125" i="1"/>
  <c r="AO126" i="1"/>
  <c r="AO127" i="1"/>
  <c r="AO296" i="1"/>
  <c r="AO129" i="1"/>
  <c r="AO130" i="1"/>
  <c r="AO131" i="1"/>
  <c r="AO132" i="1"/>
  <c r="AO133" i="1"/>
  <c r="AO134" i="1"/>
  <c r="AO135" i="1"/>
  <c r="AO136" i="1"/>
  <c r="AO137" i="1"/>
  <c r="AO138" i="1"/>
  <c r="AO139" i="1"/>
  <c r="AO140" i="1"/>
  <c r="AO141" i="1"/>
  <c r="AO142" i="1"/>
  <c r="AO143" i="1"/>
  <c r="AO144" i="1"/>
  <c r="AO145" i="1"/>
  <c r="AO146" i="1"/>
  <c r="AO147" i="1"/>
  <c r="AO148" i="1"/>
  <c r="AO149" i="1"/>
  <c r="AO150" i="1"/>
  <c r="AO194" i="1"/>
  <c r="AO164" i="1"/>
  <c r="AO375" i="1"/>
  <c r="AO56" i="1"/>
  <c r="AO218" i="1"/>
  <c r="AO156" i="1"/>
  <c r="AO157" i="1"/>
  <c r="AO158" i="1"/>
  <c r="AO159" i="1"/>
  <c r="AO152" i="1"/>
  <c r="AO161" i="1"/>
  <c r="AO162" i="1"/>
  <c r="AO163" i="1"/>
  <c r="AO176" i="1"/>
  <c r="AO165" i="1"/>
  <c r="AO166" i="1"/>
  <c r="AO167" i="1"/>
  <c r="AO168" i="1"/>
  <c r="AO308" i="1"/>
  <c r="AO170" i="1"/>
  <c r="AO327" i="1"/>
  <c r="AO350" i="1"/>
  <c r="AO173" i="1"/>
  <c r="AO174" i="1"/>
  <c r="AO175" i="1"/>
  <c r="AO187" i="1"/>
  <c r="AO177" i="1"/>
  <c r="AO178" i="1"/>
  <c r="AO179" i="1"/>
  <c r="AO180" i="1"/>
  <c r="AO181" i="1"/>
  <c r="AO182" i="1"/>
  <c r="AO217" i="1"/>
  <c r="AO184" i="1"/>
  <c r="AO185" i="1"/>
  <c r="AO186" i="1"/>
  <c r="AO319" i="1"/>
  <c r="AO188" i="1"/>
  <c r="AO189" i="1"/>
  <c r="AO190" i="1"/>
  <c r="AO191" i="1"/>
  <c r="AO192" i="1"/>
  <c r="AO230" i="1"/>
  <c r="AO220" i="1"/>
  <c r="AO195" i="1"/>
  <c r="AO224" i="1"/>
  <c r="AO197" i="1"/>
  <c r="AO169" i="1"/>
  <c r="AO171" i="1"/>
  <c r="AO200" i="1"/>
  <c r="AO201" i="1"/>
  <c r="AO202" i="1"/>
  <c r="AO203" i="1"/>
  <c r="AO204" i="1"/>
  <c r="AO205" i="1"/>
  <c r="AO206" i="1"/>
  <c r="AO207" i="1"/>
  <c r="AO208" i="1"/>
  <c r="AO209" i="1"/>
  <c r="AO320" i="1"/>
  <c r="AO211" i="1"/>
  <c r="AO212" i="1"/>
  <c r="AO213" i="1"/>
  <c r="AO214" i="1"/>
  <c r="AO215" i="1"/>
  <c r="AO216" i="1"/>
  <c r="AO199" i="1"/>
  <c r="AO219" i="1"/>
  <c r="AO210" i="1"/>
  <c r="AO221" i="1"/>
  <c r="AO222" i="1"/>
  <c r="AO223" i="1"/>
  <c r="AO321" i="1"/>
  <c r="AO225" i="1"/>
  <c r="AO370" i="1"/>
  <c r="AO57" i="1"/>
  <c r="AO228" i="1"/>
  <c r="AO229" i="1"/>
  <c r="AO365" i="1"/>
  <c r="AO231" i="1"/>
  <c r="AO232" i="1"/>
  <c r="AO233" i="1"/>
  <c r="AO234" i="1"/>
  <c r="AO235" i="1"/>
  <c r="AO236" i="1"/>
  <c r="AO237" i="1"/>
  <c r="AO238" i="1"/>
  <c r="AO239" i="1"/>
  <c r="AO240" i="1"/>
  <c r="AO241" i="1"/>
  <c r="AO242" i="1"/>
  <c r="AO243" i="1"/>
  <c r="AO244" i="1"/>
  <c r="AO245" i="1"/>
  <c r="AO246" i="1"/>
  <c r="AO247" i="1"/>
  <c r="AO248" i="1"/>
  <c r="AO249" i="1"/>
  <c r="AO250" i="1"/>
  <c r="AO251" i="1"/>
  <c r="AO252" i="1"/>
  <c r="AO253" i="1"/>
  <c r="AO254" i="1"/>
  <c r="AO255" i="1"/>
  <c r="AO256" i="1"/>
  <c r="AO257" i="1"/>
  <c r="AO258" i="1"/>
  <c r="AO259" i="1"/>
  <c r="AO260" i="1"/>
  <c r="AO261" i="1"/>
  <c r="AO262" i="1"/>
  <c r="AO263" i="1"/>
  <c r="AO264" i="1"/>
  <c r="AO265" i="1"/>
  <c r="AO266" i="1"/>
  <c r="AO267" i="1"/>
  <c r="AO268" i="1"/>
  <c r="AO269" i="1"/>
  <c r="AO270" i="1"/>
  <c r="AO271" i="1"/>
  <c r="AO272" i="1"/>
  <c r="AO273" i="1"/>
  <c r="AO274" i="1"/>
  <c r="AO275" i="1"/>
  <c r="AO276" i="1"/>
  <c r="AO277" i="1"/>
  <c r="AO324" i="1"/>
  <c r="AO279" i="1"/>
  <c r="AO280" i="1"/>
  <c r="AO281" i="1"/>
  <c r="AO282" i="1"/>
  <c r="AO283" i="1"/>
  <c r="AO284" i="1"/>
  <c r="AO285" i="1"/>
  <c r="AO286" i="1"/>
  <c r="AO287" i="1"/>
  <c r="AO288" i="1"/>
  <c r="AO289" i="1"/>
  <c r="AO290" i="1"/>
  <c r="AO291" i="1"/>
  <c r="AO292" i="1"/>
  <c r="AO293" i="1"/>
  <c r="AO294" i="1"/>
  <c r="AO295" i="1"/>
  <c r="AO172" i="1"/>
  <c r="AO297" i="1"/>
  <c r="AO298" i="1"/>
  <c r="AO299" i="1"/>
  <c r="AO151" i="1"/>
  <c r="AO301" i="1"/>
  <c r="AO302" i="1"/>
  <c r="AO303" i="1"/>
  <c r="AO304" i="1"/>
  <c r="AO305" i="1"/>
  <c r="AO300" i="1"/>
  <c r="AO307" i="1"/>
  <c r="AO128" i="1"/>
  <c r="AO310" i="1"/>
  <c r="AO311" i="1"/>
  <c r="AO312" i="1"/>
  <c r="AO313" i="1"/>
  <c r="AO314" i="1"/>
  <c r="AO315" i="1"/>
  <c r="AO316" i="1"/>
  <c r="AO317" i="1"/>
  <c r="AO318" i="1"/>
  <c r="AO198" i="1"/>
  <c r="AO354" i="1"/>
  <c r="AO109" i="1"/>
  <c r="AO322" i="1"/>
  <c r="AO323" i="1"/>
  <c r="AO226" i="1"/>
  <c r="AO325" i="1"/>
  <c r="AO326" i="1"/>
  <c r="AO334" i="1"/>
  <c r="AO328" i="1"/>
  <c r="AO329" i="1"/>
  <c r="AO330" i="1"/>
  <c r="AO331" i="1"/>
  <c r="AO227" i="1"/>
  <c r="AO333" i="1"/>
  <c r="AO278" i="1"/>
  <c r="AO335" i="1"/>
  <c r="AO336" i="1"/>
  <c r="AO337" i="1"/>
  <c r="AO338" i="1"/>
  <c r="AO339" i="1"/>
  <c r="AO340" i="1"/>
  <c r="AO341" i="1"/>
  <c r="AO342" i="1"/>
  <c r="AO343" i="1"/>
  <c r="AO344" i="1"/>
  <c r="AO306" i="1"/>
  <c r="AO346" i="1"/>
  <c r="AO347" i="1"/>
  <c r="AO348" i="1"/>
  <c r="AO349" i="1"/>
  <c r="AO364" i="1"/>
  <c r="AO351" i="1"/>
  <c r="AO352" i="1"/>
  <c r="AO353" i="1"/>
  <c r="AO154" i="1"/>
  <c r="AO355" i="1"/>
  <c r="AO356" i="1"/>
  <c r="AO357" i="1"/>
  <c r="AO358" i="1"/>
  <c r="AO359" i="1"/>
  <c r="AO360" i="1"/>
  <c r="AO361" i="1"/>
  <c r="AO362" i="1"/>
  <c r="AO363" i="1"/>
  <c r="AO155" i="1"/>
  <c r="AO371" i="1"/>
  <c r="AO366" i="1"/>
  <c r="AO367" i="1"/>
  <c r="AO368" i="1"/>
  <c r="AO369" i="1"/>
  <c r="AO381" i="1"/>
  <c r="AO378" i="1"/>
  <c r="AO372" i="1"/>
  <c r="AO373" i="1"/>
  <c r="AO374" i="1"/>
  <c r="AO332" i="1"/>
  <c r="AO376" i="1"/>
  <c r="AO377" i="1"/>
  <c r="AO58" i="1"/>
  <c r="AM377" i="1"/>
  <c r="AM376" i="1"/>
  <c r="G9" i="5"/>
  <c r="G8" i="5"/>
  <c r="AO385" i="1" l="1"/>
  <c r="AO386" i="1"/>
  <c r="AO383" i="1"/>
  <c r="AM154" i="1"/>
  <c r="AK154" i="1"/>
  <c r="AI154" i="1"/>
  <c r="AG154" i="1"/>
  <c r="AM319" i="1"/>
  <c r="AK319" i="1"/>
  <c r="AI319" i="1"/>
  <c r="AG319" i="1"/>
  <c r="AM306" i="1"/>
  <c r="AK306" i="1"/>
  <c r="AI306" i="1"/>
  <c r="AG306" i="1"/>
  <c r="AM169" i="1"/>
  <c r="AK169" i="1"/>
  <c r="AI169" i="1"/>
  <c r="AG169" i="1"/>
  <c r="AM278" i="1"/>
  <c r="AK278" i="1"/>
  <c r="AI278" i="1"/>
  <c r="AG278" i="1"/>
  <c r="AM305" i="1"/>
  <c r="AK305" i="1"/>
  <c r="AI305" i="1"/>
  <c r="AG305" i="1"/>
  <c r="G7" i="5"/>
  <c r="F6" i="5"/>
  <c r="AK370" i="1" l="1"/>
  <c r="AI370" i="1"/>
  <c r="AK183" i="1"/>
  <c r="AI183" i="1"/>
  <c r="AG183" i="1"/>
  <c r="AM160" i="1"/>
  <c r="AK160" i="1"/>
  <c r="AI160" i="1"/>
  <c r="AG160" i="1"/>
  <c r="AK193" i="1"/>
  <c r="AI193" i="1"/>
  <c r="AG193" i="1"/>
  <c r="AM364" i="1"/>
  <c r="AK364" i="1"/>
  <c r="AI364" i="1"/>
  <c r="AG364" i="1"/>
  <c r="AM354" i="1"/>
  <c r="AK354" i="1"/>
  <c r="AI354" i="1"/>
  <c r="AG354" i="1"/>
  <c r="AM198" i="1"/>
  <c r="AK198" i="1"/>
  <c r="AI198" i="1"/>
  <c r="AG198" i="1"/>
  <c r="AD382" i="1"/>
  <c r="AE382" i="1"/>
  <c r="AF382" i="1"/>
  <c r="AH382" i="1"/>
  <c r="AJ382" i="1"/>
  <c r="AL382" i="1"/>
  <c r="AC382" i="1"/>
  <c r="AO2" i="1"/>
  <c r="AK164" i="1"/>
  <c r="AI164" i="1"/>
  <c r="AK194" i="1"/>
  <c r="AI194" i="1"/>
  <c r="AG99" i="1"/>
  <c r="AG102" i="1"/>
  <c r="AG110" i="1"/>
  <c r="AG117" i="1"/>
  <c r="AG129" i="1"/>
  <c r="AG144" i="1"/>
  <c r="AG212" i="1"/>
  <c r="AG219" i="1"/>
  <c r="AG240" i="1"/>
  <c r="AG333" i="1"/>
  <c r="AG346" i="1"/>
  <c r="AG39" i="1"/>
  <c r="AG55" i="1"/>
  <c r="AG175" i="1"/>
  <c r="AG197" i="1"/>
  <c r="AG203" i="1"/>
  <c r="AG43" i="1"/>
  <c r="AG79" i="1"/>
  <c r="AG142" i="1"/>
  <c r="AG156" i="1"/>
  <c r="AG158" i="1"/>
  <c r="AG161" i="1"/>
  <c r="AG165" i="1"/>
  <c r="AG166" i="1"/>
  <c r="AG180" i="1"/>
  <c r="AG192" i="1"/>
  <c r="AG213" i="1"/>
  <c r="AG215" i="1"/>
  <c r="AG326" i="1"/>
  <c r="AG335" i="1"/>
  <c r="AG347" i="1"/>
  <c r="AG352" i="1"/>
  <c r="AG353" i="1"/>
  <c r="AG356" i="1"/>
  <c r="AG45" i="1"/>
  <c r="AG96" i="1"/>
  <c r="AG100" i="1"/>
  <c r="AG103" i="1"/>
  <c r="AG111" i="1"/>
  <c r="AG118" i="1"/>
  <c r="AG230" i="1"/>
  <c r="AG216" i="1"/>
  <c r="AG228" i="1"/>
  <c r="AG334" i="1"/>
  <c r="AG329" i="1"/>
  <c r="AG336" i="1"/>
  <c r="AG46" i="1"/>
  <c r="AG119" i="1"/>
  <c r="AG130" i="1"/>
  <c r="AG112" i="1"/>
  <c r="AG52" i="1"/>
  <c r="AG127" i="1"/>
  <c r="AG159" i="1"/>
  <c r="AG186" i="1"/>
  <c r="AG220" i="1"/>
  <c r="AG275" i="1"/>
  <c r="AG282" i="1"/>
  <c r="AG113" i="1"/>
  <c r="AG64" i="1"/>
  <c r="AG241" i="1"/>
  <c r="AG242" i="1"/>
  <c r="AG284" i="1"/>
  <c r="AG243" i="1"/>
  <c r="AG59" i="1"/>
  <c r="AG170" i="1"/>
  <c r="AG244" i="1"/>
  <c r="AG245" i="1"/>
  <c r="AG246" i="1"/>
  <c r="AG247" i="1"/>
  <c r="AG248" i="1"/>
  <c r="AG249" i="1"/>
  <c r="AG250" i="1"/>
  <c r="AG251" i="1"/>
  <c r="AG297" i="1"/>
  <c r="AG298" i="1"/>
  <c r="AG114" i="1"/>
  <c r="AG65" i="1"/>
  <c r="AG101" i="1"/>
  <c r="AG104" i="1"/>
  <c r="AG120" i="1"/>
  <c r="AG131" i="1"/>
  <c r="AG252" i="1"/>
  <c r="AG328" i="1"/>
  <c r="AG348" i="1"/>
  <c r="AG299" i="1"/>
  <c r="AG312" i="1"/>
  <c r="AG313" i="1"/>
  <c r="AG314" i="1"/>
  <c r="AG315" i="1"/>
  <c r="AG40" i="1"/>
  <c r="AG60" i="1"/>
  <c r="AG171" i="1"/>
  <c r="AG53" i="1"/>
  <c r="AG276" i="1"/>
  <c r="AG280" i="1"/>
  <c r="AG41" i="1"/>
  <c r="AG44" i="1"/>
  <c r="AG47" i="1"/>
  <c r="AG54" i="1"/>
  <c r="AG61" i="1"/>
  <c r="AG76" i="1"/>
  <c r="AG80" i="1"/>
  <c r="AG87" i="1"/>
  <c r="AG121" i="1"/>
  <c r="AG132" i="1"/>
  <c r="AG140" i="1"/>
  <c r="AG143" i="1"/>
  <c r="AG145" i="1"/>
  <c r="AG163" i="1"/>
  <c r="AG187" i="1"/>
  <c r="AG181" i="1"/>
  <c r="AG188" i="1"/>
  <c r="AG200" i="1"/>
  <c r="AG201" i="1"/>
  <c r="AG202" i="1"/>
  <c r="AG208" i="1"/>
  <c r="AG235" i="1"/>
  <c r="AG237" i="1"/>
  <c r="AG277" i="1"/>
  <c r="AG281" i="1"/>
  <c r="AG226" i="1"/>
  <c r="AG351" i="1"/>
  <c r="AG355" i="1"/>
  <c r="AG357" i="1"/>
  <c r="AG373" i="1"/>
  <c r="AG374" i="1"/>
  <c r="AG332" i="1"/>
  <c r="AG195" i="1"/>
  <c r="AG285" i="1"/>
  <c r="AG42" i="1"/>
  <c r="AG48" i="1"/>
  <c r="AG62" i="1"/>
  <c r="AG70" i="1"/>
  <c r="AG73" i="1"/>
  <c r="AG78" i="1"/>
  <c r="AG81" i="1"/>
  <c r="AG88" i="1"/>
  <c r="AG91" i="1"/>
  <c r="AG196" i="1"/>
  <c r="AG133" i="1"/>
  <c r="AG141" i="1"/>
  <c r="AG146" i="1"/>
  <c r="AG147" i="1"/>
  <c r="AG150" i="1"/>
  <c r="AG157" i="1"/>
  <c r="AG152" i="1"/>
  <c r="AG176" i="1"/>
  <c r="AG327" i="1"/>
  <c r="AG173" i="1"/>
  <c r="AG177" i="1"/>
  <c r="AG182" i="1"/>
  <c r="AG217" i="1"/>
  <c r="AG191" i="1"/>
  <c r="AG204" i="1"/>
  <c r="AG205" i="1"/>
  <c r="AG207" i="1"/>
  <c r="AG209" i="1"/>
  <c r="AG214" i="1"/>
  <c r="AG199" i="1"/>
  <c r="AG210" i="1"/>
  <c r="AG253" i="1"/>
  <c r="AG272" i="1"/>
  <c r="AG283" i="1"/>
  <c r="AG109" i="1"/>
  <c r="AG322" i="1"/>
  <c r="AG325" i="1"/>
  <c r="AG227" i="1"/>
  <c r="AG337" i="1"/>
  <c r="AG108" i="1"/>
  <c r="AG63" i="1"/>
  <c r="AG82" i="1"/>
  <c r="AG174" i="1"/>
  <c r="AG229" i="1"/>
  <c r="AG254" i="1"/>
  <c r="AG255" i="1"/>
  <c r="AG256" i="1"/>
  <c r="AG323" i="1"/>
  <c r="AG224" i="1"/>
  <c r="AG115" i="1"/>
  <c r="AG189" i="1"/>
  <c r="AG236" i="1"/>
  <c r="AG238" i="1"/>
  <c r="AG316" i="1"/>
  <c r="AG231" i="1"/>
  <c r="AG232" i="1"/>
  <c r="AG233" i="1"/>
  <c r="AG234" i="1"/>
  <c r="AG106" i="1"/>
  <c r="AG116" i="1"/>
  <c r="AG134" i="1"/>
  <c r="AG190" i="1"/>
  <c r="AG338" i="1"/>
  <c r="AG49" i="1"/>
  <c r="AG71" i="1"/>
  <c r="AG74" i="1"/>
  <c r="AG89" i="1"/>
  <c r="AG92" i="1"/>
  <c r="AG122" i="1"/>
  <c r="AG135" i="1"/>
  <c r="AG148" i="1"/>
  <c r="AG320" i="1"/>
  <c r="AG221" i="1"/>
  <c r="AG340" i="1"/>
  <c r="AG50" i="1"/>
  <c r="AG66" i="1"/>
  <c r="AG97" i="1"/>
  <c r="AG123" i="1"/>
  <c r="AG136" i="1"/>
  <c r="AG222" i="1"/>
  <c r="AG331" i="1"/>
  <c r="AG211" i="1"/>
  <c r="AG257" i="1"/>
  <c r="AG51" i="1"/>
  <c r="AG258" i="1"/>
  <c r="AG341" i="1"/>
  <c r="AG93" i="1"/>
  <c r="AG98" i="1"/>
  <c r="AG259" i="1"/>
  <c r="AG260" i="1"/>
  <c r="AG311" i="1"/>
  <c r="AG342" i="1"/>
  <c r="AG151" i="1"/>
  <c r="AG349" i="1"/>
  <c r="AG239" i="1"/>
  <c r="AG261" i="1"/>
  <c r="AG262" i="1"/>
  <c r="AG301" i="1"/>
  <c r="AG94" i="1"/>
  <c r="AG302" i="1"/>
  <c r="AG310" i="1"/>
  <c r="AG303" i="1"/>
  <c r="AG304" i="1"/>
  <c r="AG300" i="1"/>
  <c r="AG317" i="1"/>
  <c r="AG318" i="1"/>
  <c r="AG358" i="1"/>
  <c r="AG359" i="1"/>
  <c r="AG363" i="1"/>
  <c r="AG155" i="1"/>
  <c r="AG368" i="1"/>
  <c r="AG360" i="1"/>
  <c r="AG369" i="1"/>
  <c r="AG361" i="1"/>
  <c r="AG371" i="1"/>
  <c r="AG381" i="1"/>
  <c r="AG29" i="1"/>
  <c r="AG32" i="1"/>
  <c r="AG5" i="1"/>
  <c r="AG30" i="1"/>
  <c r="AG268" i="1"/>
  <c r="AG279" i="1"/>
  <c r="AG68" i="1"/>
  <c r="AG69" i="1"/>
  <c r="AG263" i="1"/>
  <c r="AG343" i="1"/>
  <c r="AG124" i="1"/>
  <c r="AG137" i="1"/>
  <c r="AG206" i="1"/>
  <c r="AG292" i="1"/>
  <c r="AG293" i="1"/>
  <c r="AG294" i="1"/>
  <c r="AG307" i="1"/>
  <c r="AG295" i="1"/>
  <c r="AG72" i="1"/>
  <c r="AG75" i="1"/>
  <c r="AG83" i="1"/>
  <c r="AG90" i="1"/>
  <c r="AG95" i="1"/>
  <c r="AG105" i="1"/>
  <c r="AG125" i="1"/>
  <c r="AG138" i="1"/>
  <c r="AG149" i="1"/>
  <c r="AG375" i="1"/>
  <c r="AG350" i="1"/>
  <c r="AG178" i="1"/>
  <c r="AG179" i="1"/>
  <c r="AG223" i="1"/>
  <c r="AG321" i="1"/>
  <c r="AG274" i="1"/>
  <c r="AG77" i="1"/>
  <c r="AG264" i="1"/>
  <c r="AG265" i="1"/>
  <c r="AG344" i="1"/>
  <c r="AG172" i="1"/>
  <c r="AG128" i="1"/>
  <c r="AG84" i="1"/>
  <c r="AG85" i="1"/>
  <c r="AG86" i="1"/>
  <c r="AG126" i="1"/>
  <c r="AG139" i="1"/>
  <c r="AG225" i="1"/>
  <c r="AG184" i="1"/>
  <c r="AG266" i="1"/>
  <c r="AG267" i="1"/>
  <c r="AG286" i="1"/>
  <c r="AG287" i="1"/>
  <c r="AG288" i="1"/>
  <c r="AG289" i="1"/>
  <c r="AG290" i="1"/>
  <c r="AG291" i="1"/>
  <c r="AG33" i="1"/>
  <c r="AG6" i="1"/>
  <c r="AG7" i="1"/>
  <c r="AG8" i="1"/>
  <c r="AG11" i="1"/>
  <c r="AG15" i="1"/>
  <c r="AG16" i="1"/>
  <c r="AG17" i="1"/>
  <c r="AG20" i="1"/>
  <c r="AG23" i="1"/>
  <c r="AG26" i="1"/>
  <c r="AG31" i="1"/>
  <c r="AG34" i="1"/>
  <c r="AG37" i="1"/>
  <c r="AG167" i="1"/>
  <c r="AG162" i="1"/>
  <c r="AG365" i="1"/>
  <c r="AG296" i="1"/>
  <c r="AG185" i="1"/>
  <c r="AG330" i="1"/>
  <c r="AG58" i="1"/>
  <c r="AG107" i="1"/>
  <c r="AG309" i="1"/>
  <c r="AG168" i="1"/>
  <c r="AG308" i="1"/>
  <c r="AG362" i="1"/>
  <c r="AG378" i="1"/>
  <c r="AG56" i="1"/>
  <c r="AG57" i="1"/>
  <c r="AG218" i="1"/>
  <c r="AG269" i="1"/>
  <c r="AG270" i="1"/>
  <c r="AG271" i="1"/>
  <c r="AG367" i="1"/>
  <c r="AG372" i="1"/>
  <c r="AG3" i="1"/>
  <c r="AG9" i="1"/>
  <c r="AG12" i="1"/>
  <c r="AG18" i="1"/>
  <c r="AG21" i="1"/>
  <c r="AG24" i="1"/>
  <c r="AG27" i="1"/>
  <c r="AG35" i="1"/>
  <c r="AG2" i="1"/>
  <c r="AG4" i="1"/>
  <c r="AG10" i="1"/>
  <c r="AG13" i="1"/>
  <c r="AG14" i="1"/>
  <c r="AG19" i="1"/>
  <c r="AG22" i="1"/>
  <c r="AG25" i="1"/>
  <c r="AG28" i="1"/>
  <c r="AG36" i="1"/>
  <c r="AG38" i="1"/>
  <c r="AG67" i="1"/>
  <c r="AI99" i="1"/>
  <c r="AI102" i="1"/>
  <c r="AI110" i="1"/>
  <c r="AI117" i="1"/>
  <c r="AI129" i="1"/>
  <c r="AI144" i="1"/>
  <c r="AI212" i="1"/>
  <c r="AI219" i="1"/>
  <c r="AI240" i="1"/>
  <c r="AI333" i="1"/>
  <c r="AI346" i="1"/>
  <c r="AI39" i="1"/>
  <c r="AI55" i="1"/>
  <c r="AI175" i="1"/>
  <c r="AI197" i="1"/>
  <c r="AI203" i="1"/>
  <c r="AI43" i="1"/>
  <c r="AI79" i="1"/>
  <c r="AI142" i="1"/>
  <c r="AI156" i="1"/>
  <c r="AI158" i="1"/>
  <c r="AI161" i="1"/>
  <c r="AI165" i="1"/>
  <c r="AI166" i="1"/>
  <c r="AI180" i="1"/>
  <c r="AI192" i="1"/>
  <c r="AI213" i="1"/>
  <c r="AI215" i="1"/>
  <c r="AI326" i="1"/>
  <c r="AI335" i="1"/>
  <c r="AI347" i="1"/>
  <c r="AI352" i="1"/>
  <c r="AI353" i="1"/>
  <c r="AI356" i="1"/>
  <c r="AI45" i="1"/>
  <c r="AI96" i="1"/>
  <c r="AI100" i="1"/>
  <c r="AI103" i="1"/>
  <c r="AI111" i="1"/>
  <c r="AI118" i="1"/>
  <c r="AI230" i="1"/>
  <c r="AI216" i="1"/>
  <c r="AI228" i="1"/>
  <c r="AI334" i="1"/>
  <c r="AI329" i="1"/>
  <c r="AI336" i="1"/>
  <c r="AI46" i="1"/>
  <c r="AI119" i="1"/>
  <c r="AI130" i="1"/>
  <c r="AI112" i="1"/>
  <c r="AI52" i="1"/>
  <c r="AI127" i="1"/>
  <c r="AI159" i="1"/>
  <c r="AI186" i="1"/>
  <c r="AI220" i="1"/>
  <c r="AI275" i="1"/>
  <c r="AI282" i="1"/>
  <c r="AI113" i="1"/>
  <c r="AI64" i="1"/>
  <c r="AI241" i="1"/>
  <c r="AI242" i="1"/>
  <c r="AI284" i="1"/>
  <c r="AI243" i="1"/>
  <c r="AI59" i="1"/>
  <c r="AI170" i="1"/>
  <c r="AI244" i="1"/>
  <c r="AI245" i="1"/>
  <c r="AI246" i="1"/>
  <c r="AI247" i="1"/>
  <c r="AI248" i="1"/>
  <c r="AI249" i="1"/>
  <c r="AI250" i="1"/>
  <c r="AI251" i="1"/>
  <c r="AI297" i="1"/>
  <c r="AI298" i="1"/>
  <c r="AI114" i="1"/>
  <c r="AI65" i="1"/>
  <c r="AI101" i="1"/>
  <c r="AI104" i="1"/>
  <c r="AI120" i="1"/>
  <c r="AI131" i="1"/>
  <c r="AI252" i="1"/>
  <c r="AI328" i="1"/>
  <c r="AI348" i="1"/>
  <c r="AI299" i="1"/>
  <c r="AI312" i="1"/>
  <c r="AI313" i="1"/>
  <c r="AI314" i="1"/>
  <c r="AI315" i="1"/>
  <c r="AI40" i="1"/>
  <c r="AI60" i="1"/>
  <c r="AI171" i="1"/>
  <c r="AI53" i="1"/>
  <c r="AI276" i="1"/>
  <c r="AI280" i="1"/>
  <c r="AI41" i="1"/>
  <c r="AI44" i="1"/>
  <c r="AI47" i="1"/>
  <c r="AI54" i="1"/>
  <c r="AI61" i="1"/>
  <c r="AI76" i="1"/>
  <c r="AI80" i="1"/>
  <c r="AI87" i="1"/>
  <c r="AI121" i="1"/>
  <c r="AI132" i="1"/>
  <c r="AI140" i="1"/>
  <c r="AI143" i="1"/>
  <c r="AI145" i="1"/>
  <c r="AI163" i="1"/>
  <c r="AI187" i="1"/>
  <c r="AI181" i="1"/>
  <c r="AI188" i="1"/>
  <c r="AI200" i="1"/>
  <c r="AI201" i="1"/>
  <c r="AI202" i="1"/>
  <c r="AI208" i="1"/>
  <c r="AI235" i="1"/>
  <c r="AI237" i="1"/>
  <c r="AI277" i="1"/>
  <c r="AI281" i="1"/>
  <c r="AI226" i="1"/>
  <c r="AI351" i="1"/>
  <c r="AI355" i="1"/>
  <c r="AI357" i="1"/>
  <c r="AI373" i="1"/>
  <c r="AI374" i="1"/>
  <c r="AI332" i="1"/>
  <c r="AI195" i="1"/>
  <c r="AI285" i="1"/>
  <c r="AI42" i="1"/>
  <c r="AI48" i="1"/>
  <c r="AI62" i="1"/>
  <c r="AI70" i="1"/>
  <c r="AI73" i="1"/>
  <c r="AI78" i="1"/>
  <c r="AI81" i="1"/>
  <c r="AI88" i="1"/>
  <c r="AI91" i="1"/>
  <c r="AI196" i="1"/>
  <c r="AI133" i="1"/>
  <c r="AI141" i="1"/>
  <c r="AI146" i="1"/>
  <c r="AI147" i="1"/>
  <c r="AI150" i="1"/>
  <c r="AI157" i="1"/>
  <c r="AI152" i="1"/>
  <c r="AI176" i="1"/>
  <c r="AI327" i="1"/>
  <c r="AI173" i="1"/>
  <c r="AI177" i="1"/>
  <c r="AI182" i="1"/>
  <c r="AI217" i="1"/>
  <c r="AI191" i="1"/>
  <c r="AI204" i="1"/>
  <c r="AI205" i="1"/>
  <c r="AI207" i="1"/>
  <c r="AI209" i="1"/>
  <c r="AI214" i="1"/>
  <c r="AI199" i="1"/>
  <c r="AI210" i="1"/>
  <c r="AI253" i="1"/>
  <c r="AI272" i="1"/>
  <c r="AI283" i="1"/>
  <c r="AI109" i="1"/>
  <c r="AI322" i="1"/>
  <c r="AI325" i="1"/>
  <c r="AI227" i="1"/>
  <c r="AI337" i="1"/>
  <c r="AI108" i="1"/>
  <c r="AI63" i="1"/>
  <c r="AI82" i="1"/>
  <c r="AI174" i="1"/>
  <c r="AI229" i="1"/>
  <c r="AI254" i="1"/>
  <c r="AI255" i="1"/>
  <c r="AI256" i="1"/>
  <c r="AI323" i="1"/>
  <c r="AI224" i="1"/>
  <c r="AI115" i="1"/>
  <c r="AI189" i="1"/>
  <c r="AI236" i="1"/>
  <c r="AI238" i="1"/>
  <c r="AI316" i="1"/>
  <c r="AI231" i="1"/>
  <c r="AI232" i="1"/>
  <c r="AI233" i="1"/>
  <c r="AI234" i="1"/>
  <c r="AI106" i="1"/>
  <c r="AI116" i="1"/>
  <c r="AI134" i="1"/>
  <c r="AI190" i="1"/>
  <c r="AI338" i="1"/>
  <c r="AI49" i="1"/>
  <c r="AI71" i="1"/>
  <c r="AI74" i="1"/>
  <c r="AI89" i="1"/>
  <c r="AI92" i="1"/>
  <c r="AI122" i="1"/>
  <c r="AI135" i="1"/>
  <c r="AI148" i="1"/>
  <c r="AI320" i="1"/>
  <c r="AI221" i="1"/>
  <c r="AI340" i="1"/>
  <c r="AI50" i="1"/>
  <c r="AI66" i="1"/>
  <c r="AI97" i="1"/>
  <c r="AI123" i="1"/>
  <c r="AI136" i="1"/>
  <c r="AI222" i="1"/>
  <c r="AI331" i="1"/>
  <c r="AI211" i="1"/>
  <c r="AI257" i="1"/>
  <c r="AI51" i="1"/>
  <c r="AI258" i="1"/>
  <c r="AI341" i="1"/>
  <c r="AI93" i="1"/>
  <c r="AI98" i="1"/>
  <c r="AI259" i="1"/>
  <c r="AI260" i="1"/>
  <c r="AI311" i="1"/>
  <c r="AI342" i="1"/>
  <c r="AI151" i="1"/>
  <c r="AI349" i="1"/>
  <c r="AI239" i="1"/>
  <c r="AI261" i="1"/>
  <c r="AI262" i="1"/>
  <c r="AI301" i="1"/>
  <c r="AI94" i="1"/>
  <c r="AI302" i="1"/>
  <c r="AI310" i="1"/>
  <c r="AI303" i="1"/>
  <c r="AI304" i="1"/>
  <c r="AI300" i="1"/>
  <c r="AI317" i="1"/>
  <c r="AI318" i="1"/>
  <c r="AI358" i="1"/>
  <c r="AI359" i="1"/>
  <c r="AI363" i="1"/>
  <c r="AI155" i="1"/>
  <c r="AI368" i="1"/>
  <c r="AI360" i="1"/>
  <c r="AI369" i="1"/>
  <c r="AI361" i="1"/>
  <c r="AI371" i="1"/>
  <c r="AI381" i="1"/>
  <c r="AI29" i="1"/>
  <c r="AI32" i="1"/>
  <c r="AI5" i="1"/>
  <c r="AI30" i="1"/>
  <c r="AI268" i="1"/>
  <c r="AI279" i="1"/>
  <c r="AI68" i="1"/>
  <c r="AI69" i="1"/>
  <c r="AI263" i="1"/>
  <c r="AI343" i="1"/>
  <c r="AI124" i="1"/>
  <c r="AI137" i="1"/>
  <c r="AI206" i="1"/>
  <c r="AI292" i="1"/>
  <c r="AI293" i="1"/>
  <c r="AI294" i="1"/>
  <c r="AI307" i="1"/>
  <c r="AI295" i="1"/>
  <c r="AI72" i="1"/>
  <c r="AI75" i="1"/>
  <c r="AI83" i="1"/>
  <c r="AI90" i="1"/>
  <c r="AI95" i="1"/>
  <c r="AI105" i="1"/>
  <c r="AI125" i="1"/>
  <c r="AI138" i="1"/>
  <c r="AI149" i="1"/>
  <c r="AI375" i="1"/>
  <c r="AI350" i="1"/>
  <c r="AI178" i="1"/>
  <c r="AI179" i="1"/>
  <c r="AI223" i="1"/>
  <c r="AI321" i="1"/>
  <c r="AI274" i="1"/>
  <c r="AI77" i="1"/>
  <c r="AI264" i="1"/>
  <c r="AI265" i="1"/>
  <c r="AI344" i="1"/>
  <c r="AI172" i="1"/>
  <c r="AI128" i="1"/>
  <c r="AI84" i="1"/>
  <c r="AI85" i="1"/>
  <c r="AI86" i="1"/>
  <c r="AI126" i="1"/>
  <c r="AI139" i="1"/>
  <c r="AI225" i="1"/>
  <c r="AI184" i="1"/>
  <c r="AI266" i="1"/>
  <c r="AI267" i="1"/>
  <c r="AI286" i="1"/>
  <c r="AI287" i="1"/>
  <c r="AI288" i="1"/>
  <c r="AI289" i="1"/>
  <c r="AI290" i="1"/>
  <c r="AI291" i="1"/>
  <c r="AI33" i="1"/>
  <c r="AI6" i="1"/>
  <c r="AI7" i="1"/>
  <c r="AI8" i="1"/>
  <c r="AI11" i="1"/>
  <c r="AI15" i="1"/>
  <c r="AI16" i="1"/>
  <c r="AI17" i="1"/>
  <c r="AI20" i="1"/>
  <c r="AI23" i="1"/>
  <c r="AI26" i="1"/>
  <c r="AI31" i="1"/>
  <c r="AI34" i="1"/>
  <c r="AI37" i="1"/>
  <c r="AI167" i="1"/>
  <c r="AI162" i="1"/>
  <c r="AI365" i="1"/>
  <c r="AI296" i="1"/>
  <c r="AI185" i="1"/>
  <c r="AI330" i="1"/>
  <c r="AI58" i="1"/>
  <c r="AI107" i="1"/>
  <c r="AI309" i="1"/>
  <c r="AI168" i="1"/>
  <c r="AI308" i="1"/>
  <c r="AI362" i="1"/>
  <c r="AI378" i="1"/>
  <c r="AI56" i="1"/>
  <c r="AI57" i="1"/>
  <c r="AI218" i="1"/>
  <c r="AI269" i="1"/>
  <c r="AI270" i="1"/>
  <c r="AI271" i="1"/>
  <c r="AI367" i="1"/>
  <c r="AI372" i="1"/>
  <c r="AI3" i="1"/>
  <c r="AI9" i="1"/>
  <c r="AI12" i="1"/>
  <c r="AI18" i="1"/>
  <c r="AI21" i="1"/>
  <c r="AI24" i="1"/>
  <c r="AI27" i="1"/>
  <c r="AI35" i="1"/>
  <c r="AI2" i="1"/>
  <c r="AI4" i="1"/>
  <c r="AI10" i="1"/>
  <c r="AI13" i="1"/>
  <c r="AI14" i="1"/>
  <c r="AI19" i="1"/>
  <c r="AI22" i="1"/>
  <c r="AI25" i="1"/>
  <c r="AI28" i="1"/>
  <c r="AI36" i="1"/>
  <c r="AI38" i="1"/>
  <c r="AI67" i="1"/>
  <c r="AK99" i="1"/>
  <c r="AK102" i="1"/>
  <c r="AK110" i="1"/>
  <c r="AK117" i="1"/>
  <c r="AK129" i="1"/>
  <c r="AK144" i="1"/>
  <c r="AK212" i="1"/>
  <c r="AK219" i="1"/>
  <c r="AK240" i="1"/>
  <c r="AK333" i="1"/>
  <c r="AK346" i="1"/>
  <c r="AK39" i="1"/>
  <c r="AK55" i="1"/>
  <c r="AK175" i="1"/>
  <c r="AK197" i="1"/>
  <c r="AK203" i="1"/>
  <c r="AK43" i="1"/>
  <c r="AK79" i="1"/>
  <c r="AK142" i="1"/>
  <c r="AK156" i="1"/>
  <c r="AK158" i="1"/>
  <c r="AK161" i="1"/>
  <c r="AK165" i="1"/>
  <c r="AK166" i="1"/>
  <c r="AK180" i="1"/>
  <c r="AK192" i="1"/>
  <c r="AK213" i="1"/>
  <c r="AK215" i="1"/>
  <c r="AK326" i="1"/>
  <c r="AK335" i="1"/>
  <c r="AK347" i="1"/>
  <c r="AK352" i="1"/>
  <c r="AK353" i="1"/>
  <c r="AK356" i="1"/>
  <c r="AK45" i="1"/>
  <c r="AK96" i="1"/>
  <c r="AK100" i="1"/>
  <c r="AK103" i="1"/>
  <c r="AK111" i="1"/>
  <c r="AK118" i="1"/>
  <c r="AK230" i="1"/>
  <c r="AK216" i="1"/>
  <c r="AK228" i="1"/>
  <c r="AK334" i="1"/>
  <c r="AK329" i="1"/>
  <c r="AK336" i="1"/>
  <c r="AK46" i="1"/>
  <c r="AK119" i="1"/>
  <c r="AK130" i="1"/>
  <c r="AK112" i="1"/>
  <c r="AK52" i="1"/>
  <c r="AK127" i="1"/>
  <c r="AK159" i="1"/>
  <c r="AK186" i="1"/>
  <c r="AK220" i="1"/>
  <c r="AK275" i="1"/>
  <c r="AK282" i="1"/>
  <c r="AK113" i="1"/>
  <c r="AK64" i="1"/>
  <c r="AK241" i="1"/>
  <c r="AK242" i="1"/>
  <c r="AK284" i="1"/>
  <c r="AK243" i="1"/>
  <c r="AK59" i="1"/>
  <c r="AK170" i="1"/>
  <c r="AK244" i="1"/>
  <c r="AK245" i="1"/>
  <c r="AK246" i="1"/>
  <c r="AK247" i="1"/>
  <c r="AK248" i="1"/>
  <c r="AK249" i="1"/>
  <c r="AK250" i="1"/>
  <c r="AK251" i="1"/>
  <c r="AK297" i="1"/>
  <c r="AK298" i="1"/>
  <c r="AK114" i="1"/>
  <c r="AK65" i="1"/>
  <c r="AK101" i="1"/>
  <c r="AK104" i="1"/>
  <c r="AK120" i="1"/>
  <c r="AK131" i="1"/>
  <c r="AK252" i="1"/>
  <c r="AK328" i="1"/>
  <c r="AK348" i="1"/>
  <c r="AK299" i="1"/>
  <c r="AK312" i="1"/>
  <c r="AK313" i="1"/>
  <c r="AK314" i="1"/>
  <c r="AK315" i="1"/>
  <c r="AK40" i="1"/>
  <c r="AK60" i="1"/>
  <c r="AK171" i="1"/>
  <c r="AK53" i="1"/>
  <c r="AK276" i="1"/>
  <c r="AK280" i="1"/>
  <c r="AK41" i="1"/>
  <c r="AK44" i="1"/>
  <c r="AK47" i="1"/>
  <c r="AK54" i="1"/>
  <c r="AK61" i="1"/>
  <c r="AK76" i="1"/>
  <c r="AK80" i="1"/>
  <c r="AK87" i="1"/>
  <c r="AK121" i="1"/>
  <c r="AK132" i="1"/>
  <c r="AK140" i="1"/>
  <c r="AK143" i="1"/>
  <c r="AK145" i="1"/>
  <c r="AK163" i="1"/>
  <c r="AK187" i="1"/>
  <c r="AK181" i="1"/>
  <c r="AK188" i="1"/>
  <c r="AK200" i="1"/>
  <c r="AK201" i="1"/>
  <c r="AK202" i="1"/>
  <c r="AK208" i="1"/>
  <c r="AK235" i="1"/>
  <c r="AK237" i="1"/>
  <c r="AK277" i="1"/>
  <c r="AK281" i="1"/>
  <c r="AK226" i="1"/>
  <c r="AK351" i="1"/>
  <c r="AK355" i="1"/>
  <c r="AK357" i="1"/>
  <c r="AK373" i="1"/>
  <c r="AK374" i="1"/>
  <c r="AK332" i="1"/>
  <c r="AK195" i="1"/>
  <c r="AK285" i="1"/>
  <c r="AK42" i="1"/>
  <c r="AK48" i="1"/>
  <c r="AK62" i="1"/>
  <c r="AK70" i="1"/>
  <c r="AK73" i="1"/>
  <c r="AK78" i="1"/>
  <c r="AK81" i="1"/>
  <c r="AK88" i="1"/>
  <c r="AK91" i="1"/>
  <c r="AK196" i="1"/>
  <c r="AK133" i="1"/>
  <c r="AK141" i="1"/>
  <c r="AK146" i="1"/>
  <c r="AK147" i="1"/>
  <c r="AK150" i="1"/>
  <c r="AK157" i="1"/>
  <c r="AK152" i="1"/>
  <c r="AK176" i="1"/>
  <c r="AK327" i="1"/>
  <c r="AK173" i="1"/>
  <c r="AK177" i="1"/>
  <c r="AK182" i="1"/>
  <c r="AK217" i="1"/>
  <c r="AK191" i="1"/>
  <c r="AK204" i="1"/>
  <c r="AK205" i="1"/>
  <c r="AK207" i="1"/>
  <c r="AK209" i="1"/>
  <c r="AK214" i="1"/>
  <c r="AK199" i="1"/>
  <c r="AK210" i="1"/>
  <c r="AK253" i="1"/>
  <c r="AK272" i="1"/>
  <c r="AK283" i="1"/>
  <c r="AK109" i="1"/>
  <c r="AK322" i="1"/>
  <c r="AK325" i="1"/>
  <c r="AK227" i="1"/>
  <c r="AK337" i="1"/>
  <c r="AK108" i="1"/>
  <c r="AK63" i="1"/>
  <c r="AK82" i="1"/>
  <c r="AK174" i="1"/>
  <c r="AK229" i="1"/>
  <c r="AK254" i="1"/>
  <c r="AK255" i="1"/>
  <c r="AK256" i="1"/>
  <c r="AK323" i="1"/>
  <c r="AK224" i="1"/>
  <c r="AK115" i="1"/>
  <c r="AK189" i="1"/>
  <c r="AK236" i="1"/>
  <c r="AK238" i="1"/>
  <c r="AK316" i="1"/>
  <c r="AK231" i="1"/>
  <c r="AK232" i="1"/>
  <c r="AK233" i="1"/>
  <c r="AK234" i="1"/>
  <c r="AK106" i="1"/>
  <c r="AK116" i="1"/>
  <c r="AK134" i="1"/>
  <c r="AK190" i="1"/>
  <c r="AK338" i="1"/>
  <c r="AK49" i="1"/>
  <c r="AK71" i="1"/>
  <c r="AK74" i="1"/>
  <c r="AK89" i="1"/>
  <c r="AK92" i="1"/>
  <c r="AK122" i="1"/>
  <c r="AK135" i="1"/>
  <c r="AK148" i="1"/>
  <c r="AK320" i="1"/>
  <c r="AK221" i="1"/>
  <c r="AK340" i="1"/>
  <c r="AK50" i="1"/>
  <c r="AK66" i="1"/>
  <c r="AK97" i="1"/>
  <c r="AK123" i="1"/>
  <c r="AK136" i="1"/>
  <c r="AK222" i="1"/>
  <c r="AK331" i="1"/>
  <c r="AK211" i="1"/>
  <c r="AK257" i="1"/>
  <c r="AK51" i="1"/>
  <c r="AK258" i="1"/>
  <c r="AK341" i="1"/>
  <c r="AK93" i="1"/>
  <c r="AK98" i="1"/>
  <c r="AK259" i="1"/>
  <c r="AK260" i="1"/>
  <c r="AK311" i="1"/>
  <c r="AK342" i="1"/>
  <c r="AK151" i="1"/>
  <c r="AK349" i="1"/>
  <c r="AK239" i="1"/>
  <c r="AK261" i="1"/>
  <c r="AK262" i="1"/>
  <c r="AK301" i="1"/>
  <c r="AK94" i="1"/>
  <c r="AK302" i="1"/>
  <c r="AK310" i="1"/>
  <c r="AK303" i="1"/>
  <c r="AK304" i="1"/>
  <c r="AK300" i="1"/>
  <c r="AK317" i="1"/>
  <c r="AK318" i="1"/>
  <c r="AK358" i="1"/>
  <c r="AK359" i="1"/>
  <c r="AK363" i="1"/>
  <c r="AK155" i="1"/>
  <c r="AK368" i="1"/>
  <c r="AK360" i="1"/>
  <c r="AK369" i="1"/>
  <c r="AK361" i="1"/>
  <c r="AK371" i="1"/>
  <c r="AK381" i="1"/>
  <c r="AK29" i="1"/>
  <c r="AK32" i="1"/>
  <c r="AK5" i="1"/>
  <c r="AK30" i="1"/>
  <c r="AK268" i="1"/>
  <c r="AK279" i="1"/>
  <c r="AK68" i="1"/>
  <c r="AK69" i="1"/>
  <c r="AK263" i="1"/>
  <c r="AK343" i="1"/>
  <c r="AK124" i="1"/>
  <c r="AK137" i="1"/>
  <c r="AK206" i="1"/>
  <c r="AK292" i="1"/>
  <c r="AK293" i="1"/>
  <c r="AK294" i="1"/>
  <c r="AK307" i="1"/>
  <c r="AK295" i="1"/>
  <c r="AK72" i="1"/>
  <c r="AK75" i="1"/>
  <c r="AK83" i="1"/>
  <c r="AK90" i="1"/>
  <c r="AK95" i="1"/>
  <c r="AK105" i="1"/>
  <c r="AK125" i="1"/>
  <c r="AK138" i="1"/>
  <c r="AK149" i="1"/>
  <c r="AK375" i="1"/>
  <c r="AK350" i="1"/>
  <c r="AK178" i="1"/>
  <c r="AK179" i="1"/>
  <c r="AK223" i="1"/>
  <c r="AK321" i="1"/>
  <c r="AK274" i="1"/>
  <c r="AK77" i="1"/>
  <c r="AK264" i="1"/>
  <c r="AK265" i="1"/>
  <c r="AK344" i="1"/>
  <c r="AK172" i="1"/>
  <c r="AK128" i="1"/>
  <c r="AK84" i="1"/>
  <c r="AK85" i="1"/>
  <c r="AK86" i="1"/>
  <c r="AK126" i="1"/>
  <c r="AK139" i="1"/>
  <c r="AK225" i="1"/>
  <c r="AK184" i="1"/>
  <c r="AK266" i="1"/>
  <c r="AK267" i="1"/>
  <c r="AK286" i="1"/>
  <c r="AK287" i="1"/>
  <c r="AK288" i="1"/>
  <c r="AK289" i="1"/>
  <c r="AK290" i="1"/>
  <c r="AK291" i="1"/>
  <c r="AK33" i="1"/>
  <c r="AK6" i="1"/>
  <c r="AK7" i="1"/>
  <c r="AK8" i="1"/>
  <c r="AK11" i="1"/>
  <c r="AK15" i="1"/>
  <c r="AK16" i="1"/>
  <c r="AK17" i="1"/>
  <c r="AK20" i="1"/>
  <c r="AK23" i="1"/>
  <c r="AK26" i="1"/>
  <c r="AK31" i="1"/>
  <c r="AK34" i="1"/>
  <c r="AK37" i="1"/>
  <c r="AK167" i="1"/>
  <c r="AK162" i="1"/>
  <c r="AK365" i="1"/>
  <c r="AK296" i="1"/>
  <c r="AK185" i="1"/>
  <c r="AK330" i="1"/>
  <c r="AK58" i="1"/>
  <c r="AK107" i="1"/>
  <c r="AK309" i="1"/>
  <c r="AK168" i="1"/>
  <c r="AK308" i="1"/>
  <c r="AK362" i="1"/>
  <c r="AK378" i="1"/>
  <c r="AK56" i="1"/>
  <c r="AK57" i="1"/>
  <c r="AK218" i="1"/>
  <c r="AK269" i="1"/>
  <c r="AK270" i="1"/>
  <c r="AK271" i="1"/>
  <c r="AK367" i="1"/>
  <c r="AK372" i="1"/>
  <c r="AK3" i="1"/>
  <c r="AK9" i="1"/>
  <c r="AK12" i="1"/>
  <c r="AK18" i="1"/>
  <c r="AK21" i="1"/>
  <c r="AK24" i="1"/>
  <c r="AK27" i="1"/>
  <c r="AK35" i="1"/>
  <c r="AK2" i="1"/>
  <c r="AK4" i="1"/>
  <c r="AK10" i="1"/>
  <c r="AK13" i="1"/>
  <c r="AK14" i="1"/>
  <c r="AK19" i="1"/>
  <c r="AK22" i="1"/>
  <c r="AK25" i="1"/>
  <c r="AK28" i="1"/>
  <c r="AK36" i="1"/>
  <c r="AK38" i="1"/>
  <c r="AK67" i="1"/>
  <c r="AM99" i="1"/>
  <c r="AM102" i="1"/>
  <c r="AM110" i="1"/>
  <c r="AM117" i="1"/>
  <c r="AM129" i="1"/>
  <c r="AM144" i="1"/>
  <c r="AM212" i="1"/>
  <c r="AM219" i="1"/>
  <c r="AM240" i="1"/>
  <c r="AM333" i="1"/>
  <c r="AM346" i="1"/>
  <c r="AM39" i="1"/>
  <c r="AM55" i="1"/>
  <c r="AM175" i="1"/>
  <c r="AM197" i="1"/>
  <c r="AM203" i="1"/>
  <c r="AM43" i="1"/>
  <c r="AM79" i="1"/>
  <c r="AM142" i="1"/>
  <c r="AM156" i="1"/>
  <c r="AM158" i="1"/>
  <c r="AM161" i="1"/>
  <c r="AM165" i="1"/>
  <c r="AM166" i="1"/>
  <c r="AM180" i="1"/>
  <c r="AM192" i="1"/>
  <c r="AM213" i="1"/>
  <c r="AM215" i="1"/>
  <c r="AM326" i="1"/>
  <c r="AM335" i="1"/>
  <c r="AM347" i="1"/>
  <c r="AM352" i="1"/>
  <c r="AM353" i="1"/>
  <c r="AM356" i="1"/>
  <c r="AM45" i="1"/>
  <c r="AM96" i="1"/>
  <c r="AM100" i="1"/>
  <c r="AM103" i="1"/>
  <c r="AM111" i="1"/>
  <c r="AM118" i="1"/>
  <c r="AM230" i="1"/>
  <c r="AM216" i="1"/>
  <c r="AM228" i="1"/>
  <c r="AM334" i="1"/>
  <c r="AM329" i="1"/>
  <c r="AM336" i="1"/>
  <c r="AM46" i="1"/>
  <c r="AM119" i="1"/>
  <c r="AM130" i="1"/>
  <c r="AM112" i="1"/>
  <c r="AM52" i="1"/>
  <c r="AM127" i="1"/>
  <c r="AM159" i="1"/>
  <c r="AM186" i="1"/>
  <c r="AM220" i="1"/>
  <c r="AM275" i="1"/>
  <c r="AM282" i="1"/>
  <c r="AM113" i="1"/>
  <c r="AM64" i="1"/>
  <c r="AM241" i="1"/>
  <c r="AM242" i="1"/>
  <c r="AM284" i="1"/>
  <c r="AM243" i="1"/>
  <c r="AM59" i="1"/>
  <c r="AM170" i="1"/>
  <c r="AM244" i="1"/>
  <c r="AM245" i="1"/>
  <c r="AM246" i="1"/>
  <c r="AM247" i="1"/>
  <c r="AM248" i="1"/>
  <c r="AM249" i="1"/>
  <c r="AM250" i="1"/>
  <c r="AM251" i="1"/>
  <c r="AM297" i="1"/>
  <c r="AM298" i="1"/>
  <c r="AM114" i="1"/>
  <c r="AM65" i="1"/>
  <c r="AM101" i="1"/>
  <c r="AM104" i="1"/>
  <c r="AM120" i="1"/>
  <c r="AM131" i="1"/>
  <c r="AM252" i="1"/>
  <c r="AM328" i="1"/>
  <c r="AM348" i="1"/>
  <c r="AM299" i="1"/>
  <c r="AM312" i="1"/>
  <c r="AM313" i="1"/>
  <c r="AM314" i="1"/>
  <c r="AM315" i="1"/>
  <c r="AM40" i="1"/>
  <c r="AM60" i="1"/>
  <c r="AM171" i="1"/>
  <c r="AM53" i="1"/>
  <c r="AM276" i="1"/>
  <c r="AM280" i="1"/>
  <c r="AM41" i="1"/>
  <c r="AM44" i="1"/>
  <c r="AM47" i="1"/>
  <c r="AM54" i="1"/>
  <c r="AM61" i="1"/>
  <c r="AM76" i="1"/>
  <c r="AM80" i="1"/>
  <c r="AM87" i="1"/>
  <c r="AM121" i="1"/>
  <c r="AM132" i="1"/>
  <c r="AM140" i="1"/>
  <c r="AM143" i="1"/>
  <c r="AM145" i="1"/>
  <c r="AM163" i="1"/>
  <c r="AM187" i="1"/>
  <c r="AM181" i="1"/>
  <c r="AM188" i="1"/>
  <c r="AM200" i="1"/>
  <c r="AM201" i="1"/>
  <c r="AM202" i="1"/>
  <c r="AM208" i="1"/>
  <c r="AM235" i="1"/>
  <c r="AM237" i="1"/>
  <c r="AM277" i="1"/>
  <c r="AM281" i="1"/>
  <c r="AM226" i="1"/>
  <c r="AM351" i="1"/>
  <c r="AM355" i="1"/>
  <c r="AM357" i="1"/>
  <c r="AM373" i="1"/>
  <c r="AM374" i="1"/>
  <c r="AM332" i="1"/>
  <c r="AM195" i="1"/>
  <c r="AM285" i="1"/>
  <c r="AM42" i="1"/>
  <c r="AM48" i="1"/>
  <c r="AM62" i="1"/>
  <c r="AM70" i="1"/>
  <c r="AM73" i="1"/>
  <c r="AM78" i="1"/>
  <c r="AM81" i="1"/>
  <c r="AM88" i="1"/>
  <c r="AM91" i="1"/>
  <c r="AM196" i="1"/>
  <c r="AM133" i="1"/>
  <c r="AM141" i="1"/>
  <c r="AM146" i="1"/>
  <c r="AM147" i="1"/>
  <c r="AM150" i="1"/>
  <c r="AM157" i="1"/>
  <c r="AM152" i="1"/>
  <c r="AM176" i="1"/>
  <c r="AM327" i="1"/>
  <c r="AM173" i="1"/>
  <c r="AM177" i="1"/>
  <c r="AM182" i="1"/>
  <c r="AM217" i="1"/>
  <c r="AM191" i="1"/>
  <c r="AM204" i="1"/>
  <c r="AM205" i="1"/>
  <c r="AM207" i="1"/>
  <c r="AM209" i="1"/>
  <c r="AM214" i="1"/>
  <c r="AM199" i="1"/>
  <c r="AM210" i="1"/>
  <c r="AM253" i="1"/>
  <c r="AM272" i="1"/>
  <c r="AM283" i="1"/>
  <c r="AM109" i="1"/>
  <c r="AM322" i="1"/>
  <c r="AM325" i="1"/>
  <c r="AM227" i="1"/>
  <c r="AM337" i="1"/>
  <c r="AM108" i="1"/>
  <c r="AM63" i="1"/>
  <c r="AM82" i="1"/>
  <c r="AM174" i="1"/>
  <c r="AM229" i="1"/>
  <c r="AM254" i="1"/>
  <c r="AM255" i="1"/>
  <c r="AM256" i="1"/>
  <c r="AM323" i="1"/>
  <c r="AM224" i="1"/>
  <c r="AM115" i="1"/>
  <c r="AM189" i="1"/>
  <c r="AM236" i="1"/>
  <c r="AM238" i="1"/>
  <c r="AM316" i="1"/>
  <c r="AM231" i="1"/>
  <c r="AM232" i="1"/>
  <c r="AM233" i="1"/>
  <c r="AM234" i="1"/>
  <c r="AM106" i="1"/>
  <c r="AM116" i="1"/>
  <c r="AM134" i="1"/>
  <c r="AM190" i="1"/>
  <c r="AM338" i="1"/>
  <c r="AM49" i="1"/>
  <c r="AM71" i="1"/>
  <c r="AM74" i="1"/>
  <c r="AM89" i="1"/>
  <c r="AM92" i="1"/>
  <c r="AM122" i="1"/>
  <c r="AM135" i="1"/>
  <c r="AM148" i="1"/>
  <c r="AM320" i="1"/>
  <c r="AM221" i="1"/>
  <c r="AM340" i="1"/>
  <c r="AM50" i="1"/>
  <c r="AM66" i="1"/>
  <c r="AM97" i="1"/>
  <c r="AM123" i="1"/>
  <c r="AM136" i="1"/>
  <c r="AM222" i="1"/>
  <c r="AM331" i="1"/>
  <c r="AM211" i="1"/>
  <c r="AM257" i="1"/>
  <c r="AM51" i="1"/>
  <c r="AM258" i="1"/>
  <c r="AM341" i="1"/>
  <c r="AM93" i="1"/>
  <c r="AM98" i="1"/>
  <c r="AM259" i="1"/>
  <c r="AM260" i="1"/>
  <c r="AM311" i="1"/>
  <c r="AM342" i="1"/>
  <c r="AM151" i="1"/>
  <c r="AM349" i="1"/>
  <c r="AM239" i="1"/>
  <c r="AM261" i="1"/>
  <c r="AM262" i="1"/>
  <c r="AM301" i="1"/>
  <c r="AM94" i="1"/>
  <c r="AM302" i="1"/>
  <c r="AM310" i="1"/>
  <c r="AM303" i="1"/>
  <c r="AM304" i="1"/>
  <c r="AM300" i="1"/>
  <c r="AM317" i="1"/>
  <c r="AM318" i="1"/>
  <c r="AM358" i="1"/>
  <c r="AM359" i="1"/>
  <c r="AM363" i="1"/>
  <c r="AM155" i="1"/>
  <c r="AM368" i="1"/>
  <c r="AM360" i="1"/>
  <c r="AM369" i="1"/>
  <c r="AM361" i="1"/>
  <c r="AM371" i="1"/>
  <c r="AM381" i="1"/>
  <c r="AM29" i="1"/>
  <c r="AM32" i="1"/>
  <c r="AM5" i="1"/>
  <c r="AM30" i="1"/>
  <c r="AM268" i="1"/>
  <c r="AM279" i="1"/>
  <c r="AM68" i="1"/>
  <c r="AM69" i="1"/>
  <c r="AM263" i="1"/>
  <c r="AM343" i="1"/>
  <c r="AM124" i="1"/>
  <c r="AM137" i="1"/>
  <c r="AM206" i="1"/>
  <c r="AM292" i="1"/>
  <c r="AM293" i="1"/>
  <c r="AM294" i="1"/>
  <c r="AM307" i="1"/>
  <c r="AM295" i="1"/>
  <c r="AM72" i="1"/>
  <c r="AM75" i="1"/>
  <c r="AM83" i="1"/>
  <c r="AM90" i="1"/>
  <c r="AM95" i="1"/>
  <c r="AM105" i="1"/>
  <c r="AM125" i="1"/>
  <c r="AM138" i="1"/>
  <c r="AM149" i="1"/>
  <c r="AM375" i="1"/>
  <c r="AM350" i="1"/>
  <c r="AM178" i="1"/>
  <c r="AM179" i="1"/>
  <c r="AM223" i="1"/>
  <c r="AM321" i="1"/>
  <c r="AM274" i="1"/>
  <c r="AM77" i="1"/>
  <c r="AM264" i="1"/>
  <c r="AM265" i="1"/>
  <c r="AM344" i="1"/>
  <c r="AM172" i="1"/>
  <c r="AM128" i="1"/>
  <c r="AM84" i="1"/>
  <c r="AM85" i="1"/>
  <c r="AM86" i="1"/>
  <c r="AM126" i="1"/>
  <c r="AM139" i="1"/>
  <c r="AM225" i="1"/>
  <c r="AM184" i="1"/>
  <c r="AM266" i="1"/>
  <c r="AM267" i="1"/>
  <c r="AM286" i="1"/>
  <c r="AM287" i="1"/>
  <c r="AM288" i="1"/>
  <c r="AM289" i="1"/>
  <c r="AM290" i="1"/>
  <c r="AM291" i="1"/>
  <c r="AM33" i="1"/>
  <c r="AM6" i="1"/>
  <c r="AM7" i="1"/>
  <c r="AM8" i="1"/>
  <c r="AM11" i="1"/>
  <c r="AM15" i="1"/>
  <c r="AM16" i="1"/>
  <c r="AM17" i="1"/>
  <c r="AM20" i="1"/>
  <c r="AM23" i="1"/>
  <c r="AM26" i="1"/>
  <c r="AM31" i="1"/>
  <c r="AM34" i="1"/>
  <c r="AM37" i="1"/>
  <c r="AM167" i="1"/>
  <c r="AM162" i="1"/>
  <c r="AM365" i="1"/>
  <c r="AM296" i="1"/>
  <c r="AM185" i="1"/>
  <c r="AM330" i="1"/>
  <c r="AM58" i="1"/>
  <c r="AM107" i="1"/>
  <c r="AM309" i="1"/>
  <c r="AM168" i="1"/>
  <c r="AM308" i="1"/>
  <c r="AM362" i="1"/>
  <c r="AM378" i="1"/>
  <c r="AM56" i="1"/>
  <c r="AM57" i="1"/>
  <c r="AM218" i="1"/>
  <c r="AM269" i="1"/>
  <c r="AM270" i="1"/>
  <c r="AM271" i="1"/>
  <c r="AM367" i="1"/>
  <c r="AM372" i="1"/>
  <c r="AM3" i="1"/>
  <c r="AM9" i="1"/>
  <c r="AM12" i="1"/>
  <c r="AM18" i="1"/>
  <c r="AM21" i="1"/>
  <c r="AM24" i="1"/>
  <c r="AM27" i="1"/>
  <c r="AM35" i="1"/>
  <c r="AM2" i="1"/>
  <c r="AM4" i="1"/>
  <c r="AM10" i="1"/>
  <c r="AM13" i="1"/>
  <c r="AM14" i="1"/>
  <c r="AM19" i="1"/>
  <c r="AM22" i="1"/>
  <c r="AM25" i="1"/>
  <c r="AM28" i="1"/>
  <c r="AM36" i="1"/>
  <c r="AM38" i="1"/>
  <c r="AM67" i="1"/>
  <c r="AK383" i="1" l="1"/>
  <c r="AM383" i="1"/>
  <c r="AI383" i="1"/>
  <c r="AG383" i="1"/>
  <c r="AN382" i="1"/>
  <c r="AO382" i="1" s="1"/>
  <c r="AI382" i="1"/>
  <c r="AM382" i="1"/>
  <c r="AG382" i="1"/>
  <c r="AK382" i="1"/>
</calcChain>
</file>

<file path=xl/sharedStrings.xml><?xml version="1.0" encoding="utf-8"?>
<sst xmlns="http://schemas.openxmlformats.org/spreadsheetml/2006/main" count="14765" uniqueCount="1532">
  <si>
    <t>Codigo Origen</t>
  </si>
  <si>
    <t>Origen (FF)</t>
  </si>
  <si>
    <t>Codigo Subfuncion</t>
  </si>
  <si>
    <t>Nombre Subfuncion</t>
  </si>
  <si>
    <t>Codigo Clasifi. Prog</t>
  </si>
  <si>
    <t>Detalle Clasifi Prog</t>
  </si>
  <si>
    <t>Cod. Dependencia</t>
  </si>
  <si>
    <t>Dependencia</t>
  </si>
  <si>
    <t>Codigo Programa</t>
  </si>
  <si>
    <t>Nombre programa</t>
  </si>
  <si>
    <t>Codigo Proyecto</t>
  </si>
  <si>
    <t>Proyecto</t>
  </si>
  <si>
    <t>Cod. Unidad Ejectura</t>
  </si>
  <si>
    <t>Centro costos</t>
  </si>
  <si>
    <t>Capitulo codigo</t>
  </si>
  <si>
    <t>Capitulo nombre</t>
  </si>
  <si>
    <t>Partida</t>
  </si>
  <si>
    <t>Descripción</t>
  </si>
  <si>
    <t>Codigo Destino</t>
  </si>
  <si>
    <t>Concepto Destino</t>
  </si>
  <si>
    <t>Importe Ajustado</t>
  </si>
  <si>
    <t>Presupuestado</t>
  </si>
  <si>
    <t>Pre-Comprometido</t>
  </si>
  <si>
    <t>Comprometido</t>
  </si>
  <si>
    <t>Devengado</t>
  </si>
  <si>
    <t>Ejercido</t>
  </si>
  <si>
    <t>Pagado</t>
  </si>
  <si>
    <t>Ampliación</t>
  </si>
  <si>
    <t>Ampliación por transferencia</t>
  </si>
  <si>
    <t>Disminución</t>
  </si>
  <si>
    <t>Disminución por transferencia</t>
  </si>
  <si>
    <t>Ajuste por</t>
  </si>
  <si>
    <t>1.1-00-26</t>
  </si>
  <si>
    <t>RECURSOS FISCALES 2026</t>
  </si>
  <si>
    <t>1.7.2</t>
  </si>
  <si>
    <t>PROTECCIÓN CIVIL</t>
  </si>
  <si>
    <t>E</t>
  </si>
  <si>
    <t>Actividades del sector público, que realiza en for</t>
  </si>
  <si>
    <t>07_26</t>
  </si>
  <si>
    <t>COORDINACIÓN GENERAL DE PREVENCIÓN Y SERVICIOS DE EMERGENCIA</t>
  </si>
  <si>
    <t>TLAJO A FUTURO</t>
  </si>
  <si>
    <t>FORTALECIMIENTO A PROTECCIÓN CIVIL Y BOMBEROS</t>
  </si>
  <si>
    <t>017_26</t>
  </si>
  <si>
    <t>DIRECCIÓN DE PROTECCIÓN CIVIL Y BOMBEROS</t>
  </si>
  <si>
    <t>MATERIALES Y SUMINISTROS</t>
  </si>
  <si>
    <t>UTENSILIOS PARA EL SERVICIO DE ALIMENTACIÓN</t>
  </si>
  <si>
    <t>SIN DESCRIPCIÓN PARA DESTINOS 00</t>
  </si>
  <si>
    <t>MEDICINAS Y PRODUCTOS FARMACÉUTICOS</t>
  </si>
  <si>
    <t>MATERIALES, ACCESORIOS Y SUMINISTROS MÉDICOS</t>
  </si>
  <si>
    <t>VESTUARIO Y UNIFORMES</t>
  </si>
  <si>
    <t>PRENDAS DE SEGURIDAD Y PROTECCIÓN PERSONAL</t>
  </si>
  <si>
    <t>HERRAMIENTAS MENORES</t>
  </si>
  <si>
    <t>REFACCIONES Y ACCESORIOS MENORES DE EQUIPO DE TRANSPORTE</t>
  </si>
  <si>
    <t>SERVICIOS GENERALES</t>
  </si>
  <si>
    <t>INSTALACIÓN, REPARACIÓN Y MANTENIMIENTO DE MOBILIARIO Y EQUIPO DE ADMINISTRACIÓN, EDUCACIONAL Y RECREATIVO</t>
  </si>
  <si>
    <t>INSTALACIÓN, REPARACIÓN Y MANTENIMIENTO DE MAQUINARIA, OTROS EQUIPOS Y HERRAMIENTA</t>
  </si>
  <si>
    <t>GASTOS DE ORDEN  SOCIAL Y CULTURAL</t>
  </si>
  <si>
    <t>BIENES MUEBLES, INMUEBLES E INTANGIBLES</t>
  </si>
  <si>
    <t>EQUIPO DE COMUNICACIÓN Y TELECOMUNICACIÓN</t>
  </si>
  <si>
    <t>OTROS EQUIPOS</t>
  </si>
  <si>
    <t>1.3.5</t>
  </si>
  <si>
    <t>ASUNTOS JURÍDICOS</t>
  </si>
  <si>
    <t>03_26</t>
  </si>
  <si>
    <t>SINDICATURA MUNICIPAL</t>
  </si>
  <si>
    <t>DEFENSORÍA LEGAL</t>
  </si>
  <si>
    <t>003_26</t>
  </si>
  <si>
    <t>DESPACHO DE LA SINDICATURA</t>
  </si>
  <si>
    <t>MATERIALES, ÚTILES Y EQUIPOS MENORES DE OFICINA</t>
  </si>
  <si>
    <t>PRODUCTOS ALIMENTICIOS PARA PERSONAS</t>
  </si>
  <si>
    <t>SERVICIOS LEGALES, DE CONTABILIDAD, AUDITORÍA Y RELACIONADOS</t>
  </si>
  <si>
    <t>SERVICIOS FINANCIEROS Y BANCARIOS</t>
  </si>
  <si>
    <t>SEGUROS DE RESPONSABILIDAD PATRIMONIAL Y FIANZAS</t>
  </si>
  <si>
    <t>3.8.4</t>
  </si>
  <si>
    <t>INNOVACIÓN</t>
  </si>
  <si>
    <t>Q</t>
  </si>
  <si>
    <t>Investigación y desarrollo</t>
  </si>
  <si>
    <t>12_26</t>
  </si>
  <si>
    <t>COORDINACIÓN GENERAL DE INTELIGENCIA E INNOVACIÓN SOCIAL</t>
  </si>
  <si>
    <t>TLAJO EFICIENTE</t>
  </si>
  <si>
    <t>DESPACHO DE LA COORDINACIÓN GENERAL DE INTELIGENCIA E INNOVACIÓN SOCIAL</t>
  </si>
  <si>
    <t>038_26</t>
  </si>
  <si>
    <t>DESPACHO DE LA COORDINACIÓN GENERAL DE I</t>
  </si>
  <si>
    <t>MATERIALES, ÚTILES Y EQUIPOS MENORES DE TECNOLOGÍAS DE LA INFORMACIÓN Y COMUNICACIONES</t>
  </si>
  <si>
    <t>MATERIAL ELÉCTRICO Y ELECTRÓNICO</t>
  </si>
  <si>
    <t>REFACCIONES Y ACCESORIOS MENORES DE EQUIPO DE CÓMPUTO Y TECNOLOGÍAS DE LA INFORMACIÓN</t>
  </si>
  <si>
    <t>TELEFONÍA TRADICIONAL</t>
  </si>
  <si>
    <t>SERVICIOS DE TELECOMUNICACIONES Y SATÉLITES</t>
  </si>
  <si>
    <t>SERVICIOS DE ACCESO DE INTERNET, REDES Y PROCESAMIENTO DE INFORMACIÓN</t>
  </si>
  <si>
    <t>C4</t>
  </si>
  <si>
    <t>ARRENDAMIENTO DE MOBILIARIO Y EQUIPO DE ADMINISTRACIÓN, EDUCACIONAL Y RECREATIVO</t>
  </si>
  <si>
    <t>MULTIANUAL 11</t>
  </si>
  <si>
    <t>MULTIANUAL 16</t>
  </si>
  <si>
    <t>SERVICIOS DE CONSULTORÍA ADMINISTRATIVA, PROCESOS, TÉCNICA Y EN TECNOLOGÍAS DE LA INFORMACIÓN</t>
  </si>
  <si>
    <t>SERVICIOS PROFESIONALES, CIENTÍFICOS Y TÉCNICOS INTEGRALES</t>
  </si>
  <si>
    <t>INSTALACIÓN, REPARACIÓN Y MANTENIMIENTO DE EQUIPO DE CÓMPUTO Y TECNOLOGÍA DE LA INFORMACIÓN</t>
  </si>
  <si>
    <t>EQUIPOS Y APARATOS AUDIOVISUALES</t>
  </si>
  <si>
    <t>C5</t>
  </si>
  <si>
    <t>SOFTWARE</t>
  </si>
  <si>
    <t>SOFTWARE CONTABLE</t>
  </si>
  <si>
    <t>LICENCIAS INFORMÁTICAS E INTELECTUALES</t>
  </si>
  <si>
    <t>2.3.1</t>
  </si>
  <si>
    <t>PRESTACIÓN DE SERVICIOS DE SALUD A LA COMUNIDAD</t>
  </si>
  <si>
    <t>TLAJO CERCANO</t>
  </si>
  <si>
    <t>FORTALECIMIENTO Y EQUIPAMIENTO DE UNIDADES MÉDICAS</t>
  </si>
  <si>
    <t>018_26</t>
  </si>
  <si>
    <t>DIRECCIÓN DE SALUD PÚBLICA</t>
  </si>
  <si>
    <t>MATERIAL DE LIMPIEZA</t>
  </si>
  <si>
    <t>FERTILIZANTES, PESTICIDAS Y OTROS AGROQUÍMICOS</t>
  </si>
  <si>
    <t>INSTALACIÓN, REPARACIÓN Y MANTENIMIENTO DE EQUIPO E INSTRUMENTAL MÉDICO Y DE LABORATORIO</t>
  </si>
  <si>
    <t>SERVICIOS DE LIMPIEZA Y MANEJO DE DESECHOS</t>
  </si>
  <si>
    <t>EQUIPO MÉDICO Y DE LABORATORIO</t>
  </si>
  <si>
    <t>INSTRUMENTAL MÉDICO Y DE LABORATORIO</t>
  </si>
  <si>
    <t>EQUIPO DE GENERACIÓN ELÉCTRICA, APARATOS Y ACCESORIOS ELÉCTRICOS</t>
  </si>
  <si>
    <t>2.1.1</t>
  </si>
  <si>
    <t>ORDENACIÓN DE DESECHOS</t>
  </si>
  <si>
    <t>08_26</t>
  </si>
  <si>
    <t>COORDINACIÓN GENERAL DE FORTALECIMIENTO A LOS SERVICIOS PÚBLICOS MUNICIPALES</t>
  </si>
  <si>
    <t>TLAJO DINAMICO</t>
  </si>
  <si>
    <t>SERVICIO DE RECOLECCIÓN DE RESIDUOS</t>
  </si>
  <si>
    <t>021_26</t>
  </si>
  <si>
    <t>DIRECCIÓN DE ASEO PÚBLICO</t>
  </si>
  <si>
    <t>1.7.1</t>
  </si>
  <si>
    <t>POLICÍA</t>
  </si>
  <si>
    <t>TLAJO DE PAZ</t>
  </si>
  <si>
    <t>CAPACITACIONES Y RECLUTAMIENTO DE ELEMENTOS</t>
  </si>
  <si>
    <t>015_26</t>
  </si>
  <si>
    <t>COMISARIA DE LA POLICIA PREVENTIVA MUNIC</t>
  </si>
  <si>
    <t>RONDINES DE VIGILANCIA</t>
  </si>
  <si>
    <t>MATERIALES PARA EL REGISTRO E IDENTIFICACIÓN DE BIENES Y PERSONAS</t>
  </si>
  <si>
    <t>MATRIALES Y SUMINISTROS PARA SEGURIDAD</t>
  </si>
  <si>
    <t>SERVICIOS DE APOYO ADMINISTRATIVO, FOTOCOPIADO E IMPRESIÓN</t>
  </si>
  <si>
    <t>FORMATOS IPH</t>
  </si>
  <si>
    <t>SENTENCIAS Y RESOLUCIONES POR AUTORIDAD COMPETENTE</t>
  </si>
  <si>
    <t>DIVERSOS GASTOS POR INCIDENTE VIAL</t>
  </si>
  <si>
    <t>DESPACHO DE LA COORDINACIÓN GENERAL DE PREVENCIÓN Y SERVICIOS DE EMERGENCIA</t>
  </si>
  <si>
    <t>016_26</t>
  </si>
  <si>
    <t>DESPACHO DE LA COORDINACIÓN GENERAL DE P</t>
  </si>
  <si>
    <t>3.7.1</t>
  </si>
  <si>
    <t>TURISMO</t>
  </si>
  <si>
    <t>11_26</t>
  </si>
  <si>
    <t>COORDINACIÓN GENERAL DE POTENCIA ECONÓMICA</t>
  </si>
  <si>
    <t>TLAJO POTENCIA</t>
  </si>
  <si>
    <t>ESCUELAS DE CHARRERIA</t>
  </si>
  <si>
    <t>037_26</t>
  </si>
  <si>
    <t>DIRECCIÓN DE TURISMO Y PROMOCIÓN A LAS T</t>
  </si>
  <si>
    <t>PRODUCTOS ALIMENTICIOS PARA ANIMALES</t>
  </si>
  <si>
    <t>CIERRE ANUAL DE LA ESCUELA DE CHARRERIA</t>
  </si>
  <si>
    <t>FERIA DEL CABALLO</t>
  </si>
  <si>
    <t>TRANSFERENCIAS, ASIGNACIONES, SUBSIDIOS Y OTRAS AYUDAS</t>
  </si>
  <si>
    <t>TRANSFERENCIAS OTORGADAS A ENTIDADES PARAESTATALES NO EMPRESARIALES Y NO FINANCIERAS</t>
  </si>
  <si>
    <t>FESTIVAL MICTLAN</t>
  </si>
  <si>
    <t>PROMOCIÓN CULTURAL Y APOYO A LAS TRADICIONES</t>
  </si>
  <si>
    <t>CAJITITLAN</t>
  </si>
  <si>
    <t>ARRENDAMIENTO DE MAQUINARIA, OTROS EQUIPOS Y HERRAMIENTAS</t>
  </si>
  <si>
    <t>LIMPIEZA DE MINAS DE BASALTO</t>
  </si>
  <si>
    <t>ARBOL NAVIDEÑO Y PISTA HIELO</t>
  </si>
  <si>
    <t>FESTIVAL DEL MARIACHI</t>
  </si>
  <si>
    <t>CABALGATA</t>
  </si>
  <si>
    <t>FESTIVAL DEL CEMPASUCHIL</t>
  </si>
  <si>
    <t>ROSCA DE REYES</t>
  </si>
  <si>
    <t>FESTIVAL DEL SABOR</t>
  </si>
  <si>
    <t>FERIA DE LAS FLORES</t>
  </si>
  <si>
    <t>FESTIVAL DEL TACO</t>
  </si>
  <si>
    <t>AYUDAS SOCIALES A PERSONAS</t>
  </si>
  <si>
    <t>APOYO A LAS TRADICIONES</t>
  </si>
  <si>
    <t>2.1.5</t>
  </si>
  <si>
    <t>PROTECCIÓN DE LA DIVERSIDAD BIOLÓGICA Y DEL PAISAJE</t>
  </si>
  <si>
    <t>OPERATIVOS DE MOVILIDAD Y SEGURIDAD VIAL</t>
  </si>
  <si>
    <t>022_26</t>
  </si>
  <si>
    <t>DIRECCIÓN DE MOVILIDAD</t>
  </si>
  <si>
    <t>V</t>
  </si>
  <si>
    <t>Servicios de protección y conservación ambiental</t>
  </si>
  <si>
    <t>ACOPIO Y SALUD ANIMAL</t>
  </si>
  <si>
    <t>024_26</t>
  </si>
  <si>
    <t>UNIDAD DE ACOPIO Y SALUD ANIMAL TLAJOMUL</t>
  </si>
  <si>
    <t>1.3.4</t>
  </si>
  <si>
    <t>FUNCIÓN PÚBLICA</t>
  </si>
  <si>
    <t>01_26</t>
  </si>
  <si>
    <t>PRESIDENCIA</t>
  </si>
  <si>
    <t>DESPACHO DE LA OFICINA DE LA PRESIDENCIA MUNICIPAL</t>
  </si>
  <si>
    <t>001_26</t>
  </si>
  <si>
    <t>SECRETARÍA PARTICULAR DE PRESIDENCIA</t>
  </si>
  <si>
    <t>AYUDAS SOCIALES A INSTITUCIONES SIN FINES DE LUCRO</t>
  </si>
  <si>
    <t>TELETON</t>
  </si>
  <si>
    <t>FIESTAS DE OCTUBRE</t>
  </si>
  <si>
    <t>ALDEA PASITOS</t>
  </si>
  <si>
    <t>BIBLIOREFRI</t>
  </si>
  <si>
    <t>02_26</t>
  </si>
  <si>
    <t>SECRETARÍA GENERAL</t>
  </si>
  <si>
    <t>DESPACHO DE LA SECRETARÍA GENERAL</t>
  </si>
  <si>
    <t>002_26</t>
  </si>
  <si>
    <t>DIRECCIÓN EJECUTIVA DE LA SECRETARIA GEN</t>
  </si>
  <si>
    <t>04_26</t>
  </si>
  <si>
    <t>TESORERÍA MUNICIPAL</t>
  </si>
  <si>
    <t>RECURSOS RECAUDADOS DE MANERA EFICIENTE PROGRAMADOS</t>
  </si>
  <si>
    <t>004_26</t>
  </si>
  <si>
    <t>DIRECCIÓN DE INGRESOS</t>
  </si>
  <si>
    <t>DIVERSAS DEVOLUCIONES</t>
  </si>
  <si>
    <t>DESPACHO DE LA TESORERÍA MUNICIPAL</t>
  </si>
  <si>
    <t>005_26</t>
  </si>
  <si>
    <t>DIRECCIÓN DE PROCESOS ADMINISTRATIVOS Y</t>
  </si>
  <si>
    <t>MADERA Y PRODUCTOS DE MADERA</t>
  </si>
  <si>
    <t>ARTÍCULOS METÁLICOS PARA LA CONSTRUCCIÓN</t>
  </si>
  <si>
    <t>REFACCIONES Y ACCESORIOS MENORES DE EDIFICIOS</t>
  </si>
  <si>
    <t>SERVICIOS POSTALES Y TELEGRÁFICOS</t>
  </si>
  <si>
    <t>SERVICIOS DE COBRANZA, INVESTIGACIÓN CREDITICIA Y SIMILAR</t>
  </si>
  <si>
    <t>SERVICIOS DE RECAUDACIÓN, TRASLADO Y CUSTODIA DE VALORES</t>
  </si>
  <si>
    <t>CONSERVACIÓN Y MANTENIMIENTO MENOR DE INMUEBLES</t>
  </si>
  <si>
    <t>CAT</t>
  </si>
  <si>
    <t>PASAJES AÉREOS</t>
  </si>
  <si>
    <t>VIÁTICOS EN EL PAÍS</t>
  </si>
  <si>
    <t>OTROS GASTOS POR RESPONSABILIDADES</t>
  </si>
  <si>
    <t>EQUIPO DE CÓMPUTO DE TECNOLOGÍAS DE LA INFORMACIÓN</t>
  </si>
  <si>
    <t>TERRENOS</t>
  </si>
  <si>
    <t>RECONOCIMIENTO CONTRA DERECHOS</t>
  </si>
  <si>
    <t>INVERSION PUBLICA</t>
  </si>
  <si>
    <t>EJECUCIÓN DE PROYECTOS PRODUCTIVOS NO INCLUIDOS EN CONCEPTOS ANTERIORES DE ESTE CAPÍTULO</t>
  </si>
  <si>
    <t>PLANTAS DE TRATAMIENTO</t>
  </si>
  <si>
    <t>INVERSIONES FINANCIERAS Y OTRAS PROVISIONES</t>
  </si>
  <si>
    <t>OTRAS EROGACIONES ESPECIALES</t>
  </si>
  <si>
    <t>MODERNIZACION CATASTRAL</t>
  </si>
  <si>
    <t>PROYECTO DE PRESUPUESTO</t>
  </si>
  <si>
    <t>006_26</t>
  </si>
  <si>
    <t>DIRECCIÓN DE FINANZAS</t>
  </si>
  <si>
    <t>05_26</t>
  </si>
  <si>
    <t>OFICIALÍA MAYOR ADMINISTRATIVA</t>
  </si>
  <si>
    <t>BIENES ADQUIRIDOS</t>
  </si>
  <si>
    <t>007_26</t>
  </si>
  <si>
    <t>DIRECCIÓN DE ADMINISTRACIÓN</t>
  </si>
  <si>
    <t>PRODUCTOS MINERALES NO METÁLICOS</t>
  </si>
  <si>
    <t>CEMENTO Y PRODUCTOS DE CONCRETO</t>
  </si>
  <si>
    <t>VIDRIO Y PRODUCTOS DE VIDRIO</t>
  </si>
  <si>
    <t>OTROS MATERIALES Y ARTÍCULOS DE CONSTRUCCIÓN Y REPARACIÓN</t>
  </si>
  <si>
    <t>COMBUSTIBLES, LUBRICANTES Y ADITIVOS</t>
  </si>
  <si>
    <t>REFACCIONES Y ACCESORIOS MENORES DE MAQUINARIA Y OTROS EQUIPOS</t>
  </si>
  <si>
    <t>ENERGÍA ELÉCTRICA</t>
  </si>
  <si>
    <t>ARRENDAMIENTO DE EDIFICIOS</t>
  </si>
  <si>
    <t>OTROS ARRENDAMIENTOS</t>
  </si>
  <si>
    <t>SERVICIOS DE CAPACITACIÓN</t>
  </si>
  <si>
    <t>SERVICIOS DE VIGILANCIA</t>
  </si>
  <si>
    <t>SEGURO DE BIENES PATRIMONIALES</t>
  </si>
  <si>
    <t>COMISIONES POR VENTAS</t>
  </si>
  <si>
    <t>REPARACIÓN Y MANTENIMIENTO DE EQUIPO DE TRANSPORTE</t>
  </si>
  <si>
    <t>IMPUESTOS Y DERECHOS</t>
  </si>
  <si>
    <t>MUEBLES DE OFICINA Y ESTANTERÍA</t>
  </si>
  <si>
    <t>MUEBLES, EXCEPTO DE OFICINA Y ESTANTERÍA</t>
  </si>
  <si>
    <t>OTROS MOBILIARIOS Y EQUIPOS DE ADMINISTRACIÓN</t>
  </si>
  <si>
    <t>SISTEMAS DE AIRE ACONDICIONADO, CALEFACCIÓN Y DE REFRIGERACIÓN INDUSTRIAL Y COMERCIAL</t>
  </si>
  <si>
    <t>PANELES SOLARES</t>
  </si>
  <si>
    <t>DESPLIEGUE OPERATIVO PROTECCIÓN CIVIL Y SERVICIOS MEDICOS</t>
  </si>
  <si>
    <t>06_26</t>
  </si>
  <si>
    <t>JEFATURA DE GABINETE</t>
  </si>
  <si>
    <t>ATENCIÓN A EVENTOS DEL GOBIERNO MUNICIPAL</t>
  </si>
  <si>
    <t>009_26</t>
  </si>
  <si>
    <t>DIRECCIÓN DE RELACIONES PÚBLICAS</t>
  </si>
  <si>
    <t>SEGUIMIENTO A LA AGENDA MUNICIPAL</t>
  </si>
  <si>
    <t>010_26</t>
  </si>
  <si>
    <t>DIRECCIÓN DE PROTOCOLO</t>
  </si>
  <si>
    <t>LIMPIEZA DE MOBILIARIO</t>
  </si>
  <si>
    <t>POSADA GENERAL</t>
  </si>
  <si>
    <t>EVENTOS DE LA AGENDA MUNICIPAL</t>
  </si>
  <si>
    <t>INFORME DE GOBIERNO</t>
  </si>
  <si>
    <t>COMPRA DE MOBILIARIO</t>
  </si>
  <si>
    <t>PROCESOS ESTADISTICOS DEL MUNICIPIO</t>
  </si>
  <si>
    <t>011_26</t>
  </si>
  <si>
    <t>DIRECCIÓN DE CENSOS Y ESTADISTICAS</t>
  </si>
  <si>
    <t>SEGUIMIENTO A LA POLÍTICA PÚBLICA DE GOBIERNO E IMAGEN INSTITUCIONAL</t>
  </si>
  <si>
    <t>012_26</t>
  </si>
  <si>
    <t>DESPACHO DE LA JEFATURA DE GABINETE</t>
  </si>
  <si>
    <t>FIL</t>
  </si>
  <si>
    <t>COMUNICACIÓN ESTRATÉGICA DEL GOBIERNO</t>
  </si>
  <si>
    <t>013_26</t>
  </si>
  <si>
    <t>COORDINACION GENERAL DE COMUNICACIÓN EST</t>
  </si>
  <si>
    <t>DIFUSIÓN POR RADIO, TELEVISIÓN Y OTROS MEDIOS DE MENSAJES SOBRE PROGRAMAS Y ACTIVIDADES GUBERNAMENTALES</t>
  </si>
  <si>
    <t>SERVICIOS DE CREATIVIDAD, PREPRODUCCIÓN Y PRODUCCIÓN DE PUBLICIDAD, EXCEPTO INTERNET</t>
  </si>
  <si>
    <t>SERVICIOS DE LA INDUSTRIA FÍLMICA, DEL SONIDO Y DEL VIDEO</t>
  </si>
  <si>
    <t>SERVICIO DE CREACIÓN Y DIFUSIÓN DE CONTENIDO EXCLUSIVAMENTE A  TRAVÉS DE INTERNET</t>
  </si>
  <si>
    <t>GENERAR PLANES Y ACCIONES ESTRATEGICAS EN LAS DIFERENTES LOCALIDADES DEL MUNICIPIO</t>
  </si>
  <si>
    <t>014_26</t>
  </si>
  <si>
    <t>COORDINACION GENERAL DE PROYECTOS ESTRAT</t>
  </si>
  <si>
    <t>OTROS PRODUCTOS QUÍMICOS</t>
  </si>
  <si>
    <t>COBRE IONIZADO</t>
  </si>
  <si>
    <t>SEÑALETICA</t>
  </si>
  <si>
    <t>HERRAMIENTAS Y MÁQUINAS-HERRAMIENTA</t>
  </si>
  <si>
    <t>BARREDORA</t>
  </si>
  <si>
    <t>SERVICIO DE MANTENIMIENTO EN LOS ESPACIOS PÚBLICOS</t>
  </si>
  <si>
    <t>019_26</t>
  </si>
  <si>
    <t>DIRECCIÓN ADMINISTRATIVA</t>
  </si>
  <si>
    <t>SERVICIO DE RASTRO MUNICIPAL</t>
  </si>
  <si>
    <t>023_26</t>
  </si>
  <si>
    <t>DIRECCIÓN DE RASTROS MUNICIPALES</t>
  </si>
  <si>
    <t>MAQUINARIA Y EQUIPO INDUSTRIAL</t>
  </si>
  <si>
    <t>09_26</t>
  </si>
  <si>
    <t>COORDINACIÓN GENERAL DE CERCANÍA Y CORRESPONSABILIDAD SOCIAL</t>
  </si>
  <si>
    <t>SIEMPRE CERCA</t>
  </si>
  <si>
    <t>027_26</t>
  </si>
  <si>
    <t>DIRECCION DE DESARROLLO Y CERCANIA SOCIA</t>
  </si>
  <si>
    <t>APOYO A LAS AGENCIAS Y DELEGACIONES DEL MUNICIPIO</t>
  </si>
  <si>
    <t>TALLERES COMUNITARIOS DE PREVENCIÓN DE LAS VIOLENCIAS</t>
  </si>
  <si>
    <t>030_26</t>
  </si>
  <si>
    <t>DIRECCIÓN DE RED DE BASES Y COLMENAS</t>
  </si>
  <si>
    <t>MATERIALES Y ÚTILES DE ENSEÑANZA</t>
  </si>
  <si>
    <t>SIEMPRE APOYANDO TU ESCUELA</t>
  </si>
  <si>
    <t>028_26</t>
  </si>
  <si>
    <t>DIRECCIÓN DE EDUCACIÓN</t>
  </si>
  <si>
    <t>DIA DEL MAESTRO</t>
  </si>
  <si>
    <t>AYUDAS SOCIALES A INSTITUCIONES DE ENSEÑANZA</t>
  </si>
  <si>
    <t>10_26</t>
  </si>
  <si>
    <t>COORDINACIÓN GENERAL DE GESTIÓN DEL TERRITORIO Y OBRAS PÚBLICAS</t>
  </si>
  <si>
    <t>PROGRAMA DE APOYO A PRODUCTORES LADRILLEROS</t>
  </si>
  <si>
    <t>032_26</t>
  </si>
  <si>
    <t>DIRECCIÓN DE GESTION DEL MEDIO AMBIENTE</t>
  </si>
  <si>
    <t>PROGRAMA DE APOYO A LADRILLEROS</t>
  </si>
  <si>
    <t>PLAN DE MANEJO Y CONSERVACIÓN PARA LAS ESPECIES ARBOREAS</t>
  </si>
  <si>
    <t>ÁRBOLES Y PLANTAS</t>
  </si>
  <si>
    <t>S</t>
  </si>
  <si>
    <t>Definidos en el Presupuesto de Egresos y los que s</t>
  </si>
  <si>
    <t>DESPACHO DE LA COORDINACIÓN GENERAL DE CERCANÍA Y CORRESPONSABILIDAD SOCIAL</t>
  </si>
  <si>
    <t>025_26</t>
  </si>
  <si>
    <t>DESPACHO DE LA COORDINACIÓN GENERAL DE C</t>
  </si>
  <si>
    <t>VIÁTICOS EN EL EXTRANJERO</t>
  </si>
  <si>
    <t>EVENTO CUIDADORAS Y ESTUDIANTES DE SECUNDARIA</t>
  </si>
  <si>
    <t>TE CUIDAMOS SIEMPRE</t>
  </si>
  <si>
    <t>CHAMBA PARA TODAS Y TODOS</t>
  </si>
  <si>
    <t>029_26</t>
  </si>
  <si>
    <t>DIRECCIÓN DE POLÍTICA SOCIAL</t>
  </si>
  <si>
    <t>EDUCACIÓN SIEMPRE AL DIA</t>
  </si>
  <si>
    <t>BECAS Y OTRAS AYUDAS PARA PROGRAMAS DE CAPACITACIÓN</t>
  </si>
  <si>
    <t>ABC</t>
  </si>
  <si>
    <t>RENTA TU CASA</t>
  </si>
  <si>
    <t>SIEMPRE LISTOS</t>
  </si>
  <si>
    <t>MOCHILAS Y ÚTILES ESCOLARES</t>
  </si>
  <si>
    <t>SIEMPRE POR TU EDUCACIÓN</t>
  </si>
  <si>
    <t>ESTUDIANTES DE SECUNDARIA</t>
  </si>
  <si>
    <t>N</t>
  </si>
  <si>
    <t>FONDO MUNICIPAL DE DESASTRES</t>
  </si>
  <si>
    <t>AYUDAS POR DESASTRES NATURALES Y OTROS SINIESTROS</t>
  </si>
  <si>
    <t>FONDO MUNICIPAL DESASTRES</t>
  </si>
  <si>
    <t>FOEDEN</t>
  </si>
  <si>
    <t>K</t>
  </si>
  <si>
    <t>Proyectos de inversión sujetos a registro en la Ca</t>
  </si>
  <si>
    <t>OBRAS MULTIANUALES</t>
  </si>
  <si>
    <t>033_26</t>
  </si>
  <si>
    <t>DIRECCIÓN DE OBRAS PÚBLICAS</t>
  </si>
  <si>
    <t>EDIFICACIÓN NO  HABITACIONAL</t>
  </si>
  <si>
    <t>CONSTRUCCIÓN DE OBRAS PARA EL ABASTECIMIENTO DE AGUA, PETRÓLEO, GAS, ELECTRICIDAD Y TELECOMUNICACIONES</t>
  </si>
  <si>
    <t>MULTIANUAL DE POZOS</t>
  </si>
  <si>
    <t>CONSTRUCCIÓN DE VÍAS DE COMUNICACIÓN</t>
  </si>
  <si>
    <t>PRESUPUESTO PARTICIPATIVO</t>
  </si>
  <si>
    <t>PROGRAMA DE MEJORA, AMPLIACIÓN Y REAHABILITACIÓN DE LA INFRAESTRUCTURA MUNICIPAL</t>
  </si>
  <si>
    <t>M</t>
  </si>
  <si>
    <t xml:space="preserve">Actividades de apoyo administrativo desarrolladas </t>
  </si>
  <si>
    <t>DESPLIEGUE OPERATIVO COMISARIA DE LA POLICIA</t>
  </si>
  <si>
    <t>008_26</t>
  </si>
  <si>
    <t>DIRECCIÓN DE ADMINISTRACIÓN DE PERSONAL</t>
  </si>
  <si>
    <t>SERVICIOS PERSONALES</t>
  </si>
  <si>
    <t>APORTACIONES PARA SEGUROS</t>
  </si>
  <si>
    <t>OTRAS PRESTACIONES SOCIALES Y ECONÓMICAS</t>
  </si>
  <si>
    <t>COMISARIA</t>
  </si>
  <si>
    <t>HONORARIOS ASIMILABLES A SALARIOS</t>
  </si>
  <si>
    <t>SERVICIOS FUNERARIOS Y DE CEMENTERIOS</t>
  </si>
  <si>
    <t>3.2.1</t>
  </si>
  <si>
    <t>AGROPECUARIA</t>
  </si>
  <si>
    <t>CAMPAÑA DE SANIDAD ANIMAL</t>
  </si>
  <si>
    <t>035_26</t>
  </si>
  <si>
    <t>DIRECCIÓN DE DESARROLLO RURAL</t>
  </si>
  <si>
    <t>PRODUCTOS QUÍMICOS, FARMACÉUTICOS Y DE LABORATORIO ADQUIRIDOS COMO MATERIA PRIMA</t>
  </si>
  <si>
    <t>ELABORACION Y ENTREGA DE COMPOSTA</t>
  </si>
  <si>
    <t>OTROS PRODUCTOS ADQUIRIDOS COMO MATERIA PRIMA</t>
  </si>
  <si>
    <t>EXPO AGROPECUARIA</t>
  </si>
  <si>
    <t>HERRAMIENTAS A PESCADORES</t>
  </si>
  <si>
    <t>PERSONAL OPERATIVO  PESCA</t>
  </si>
  <si>
    <t>APICULTORES</t>
  </si>
  <si>
    <t>SUBSIDIOS A LA PRODUCCIÓN</t>
  </si>
  <si>
    <t>APOYO A LA PRODUCCION DE MAIZ</t>
  </si>
  <si>
    <t>PRODUCTORES DE MAIZ</t>
  </si>
  <si>
    <t>APOYO A LA REHABILITACION DE SUELOS</t>
  </si>
  <si>
    <t>CAL AGRICOLA</t>
  </si>
  <si>
    <t>APOYO AL SECTOR PESQUERO</t>
  </si>
  <si>
    <t>INDEMNIZACION Y ADQUISICION DE SEMOVIENTES</t>
  </si>
  <si>
    <t>INDEMNIZACIÓN AL PRODUCTOR GANADERO</t>
  </si>
  <si>
    <t>2.2.3</t>
  </si>
  <si>
    <t>ABASTECIMIENTO DE AGUA</t>
  </si>
  <si>
    <t>OPERACIÓN EFICIENTE DE INFRAESTRUCTURA HIDRICA</t>
  </si>
  <si>
    <t>031_26</t>
  </si>
  <si>
    <t>DIRECCIÓN DE AGUA POTABLE E INFRAESTRUCT</t>
  </si>
  <si>
    <t>PRODUCTOS QUÍMICOS BÁSICOS</t>
  </si>
  <si>
    <t>FIBRAS SINTÉTICAS, HULES PLÁSTICOS Y DERIVADOS</t>
  </si>
  <si>
    <t>SERVICIOS DE DISEÑO, ARQUITECTURA, INGENIERÍA Y ACTIVIDADES RELACIONADAS</t>
  </si>
  <si>
    <t>CORRECTIVOS</t>
  </si>
  <si>
    <t>CNA</t>
  </si>
  <si>
    <t>2.2.7</t>
  </si>
  <si>
    <t>DESARROLLO REGIONAL</t>
  </si>
  <si>
    <t>ADMINISTRACIÓN CENTRAL DE LA COORDINACIÓN GENERAL DE POTENCIA ECONÓMICA</t>
  </si>
  <si>
    <t>034_26</t>
  </si>
  <si>
    <t>DESPACHO DE LA COORDINACIÓN GENERAL DE D</t>
  </si>
  <si>
    <t>FORO EMPRESARIAL</t>
  </si>
  <si>
    <t>FERIAS DEL EMPLEO</t>
  </si>
  <si>
    <t>CRECIENDO JUNTOS</t>
  </si>
  <si>
    <t>036_26</t>
  </si>
  <si>
    <t>DIRECCIÓN DE PROMOCIÓN ECONÓMICA</t>
  </si>
  <si>
    <t>OTROS SUBSIDIOS</t>
  </si>
  <si>
    <t>INCUBADORA</t>
  </si>
  <si>
    <t>APOYOS SIEMPRE CERCA</t>
  </si>
  <si>
    <t>2.2.4</t>
  </si>
  <si>
    <t>ALUMBRADO PÚBLICO</t>
  </si>
  <si>
    <t>SISTEMA DE ILUMINACIÓN PÚBLICA</t>
  </si>
  <si>
    <t>020_26</t>
  </si>
  <si>
    <t>DIRECCIÓN DE ALUMBRADO PÚBLICO</t>
  </si>
  <si>
    <t>RENOVACIÓN DE LUMINARIAS LED</t>
  </si>
  <si>
    <t>POSTES PARA ALUMBRADO</t>
  </si>
  <si>
    <t>2.4.2</t>
  </si>
  <si>
    <t>CULTURA</t>
  </si>
  <si>
    <t>POLITICA CULTURAL DE TLAJOMULCO DE ZUÑIGA</t>
  </si>
  <si>
    <t>026_26</t>
  </si>
  <si>
    <t>DIRECCIÓN DE CULTURA</t>
  </si>
  <si>
    <t>EXPOSICIONES</t>
  </si>
  <si>
    <t>2.4.1</t>
  </si>
  <si>
    <t>DEPORTE Y RECREACIÓN</t>
  </si>
  <si>
    <t>14_26</t>
  </si>
  <si>
    <t>CONSEJO MUNICIPAL DEL DEPORTE (COMUDE)</t>
  </si>
  <si>
    <t>ACTIVIDADES DEPORTIVAS Y RECREATIVAS EN EL MUNICIPIO</t>
  </si>
  <si>
    <t>040_26</t>
  </si>
  <si>
    <t>CONSEJO MUNICIPAL DEL DEPORTE</t>
  </si>
  <si>
    <t>15_26</t>
  </si>
  <si>
    <t>INSTITUTO DE ALTERNATIVAS PARA LOS JÓVENES (INDAJO)</t>
  </si>
  <si>
    <t>PROGRAMAS Y ACCIONES CULTURALES, RECREATIVOS Y DEPORTIVAS</t>
  </si>
  <si>
    <t>041_26</t>
  </si>
  <si>
    <t>INSTITUTO DE ALTERNATIVAS PARA LOS JÓVEN</t>
  </si>
  <si>
    <t>2.6.8</t>
  </si>
  <si>
    <t>OTROS GRUPOS VULNERABLES</t>
  </si>
  <si>
    <t>13_26</t>
  </si>
  <si>
    <t>CENTRO DE ESTIMULACIÓN PARA PERSONAS CON DISCAPACIDAD INTELECTUAL (CENDI)</t>
  </si>
  <si>
    <t>ATENCIÓN PARA PERSONAS CON DISCAPACIDAD INTELECTUAL</t>
  </si>
  <si>
    <t>039_26</t>
  </si>
  <si>
    <t>CENTRO DE ESTIMULACIÓN PARA PERSONAS CON</t>
  </si>
  <si>
    <t>16_26</t>
  </si>
  <si>
    <t>INSTITUTO MUNICIPAL DE LA MUJER TLAJOMULQUENSE (IMMT)</t>
  </si>
  <si>
    <t>ATENCION A MUJERES DEL MUNICIPIO</t>
  </si>
  <si>
    <t>042_26</t>
  </si>
  <si>
    <t>INSTITUTO MUNICIPAL DE LA MUJER TLAJOMUL</t>
  </si>
  <si>
    <t>2.6.3</t>
  </si>
  <si>
    <t>FAMILIA E HIJOS</t>
  </si>
  <si>
    <t>17_26</t>
  </si>
  <si>
    <t>SISTEMA INTEGRAL PARA EL DESARROLLO DE LA FAMILIA  (DIF)</t>
  </si>
  <si>
    <t>SISTEMA INTEGRAL PARA EL DESARROLLO DE LA FAMILIA</t>
  </si>
  <si>
    <t>043_26</t>
  </si>
  <si>
    <t>SISTEMA INTEGRAL PARA EL DESARROLLO DE L</t>
  </si>
  <si>
    <t>1.6-01-26</t>
  </si>
  <si>
    <t>PARTICIPACIONES ESTATALES 2026</t>
  </si>
  <si>
    <t>TRANSFERENCIAS A FIDEICOMISOS DE ENTIDADES FEDERATIVAS Y MUNICIPIOS</t>
  </si>
  <si>
    <t>SUELDOS BASE AL PERSONAL EVENTUAL</t>
  </si>
  <si>
    <t>EVENTUAL</t>
  </si>
  <si>
    <t>RETRIBUCIONES POR SERVICIOS DE CARÁCTER SOCIAL</t>
  </si>
  <si>
    <t>PRIMAS VACACIONALES</t>
  </si>
  <si>
    <t>GRATIFICACIÓN DE FIN DE AÑO</t>
  </si>
  <si>
    <t>HORAS EXTRAORDINARIAS</t>
  </si>
  <si>
    <t>COMPENSACIONES</t>
  </si>
  <si>
    <t>CUOTAS AL IMSS POR ENFERMEDADES Y MATERNIDAD (Modalidad 38)</t>
  </si>
  <si>
    <t>CUOTAS PARA LA VIVIENDA (IPEJAL 3%)</t>
  </si>
  <si>
    <t>APORTACIONES AL SISTEMA DE RETIRO SEDAR</t>
  </si>
  <si>
    <t>APORTACIONES AL SISTEMA DE RETIRO DE PENSIONES</t>
  </si>
  <si>
    <t>INDEMNIZACIONES</t>
  </si>
  <si>
    <t>PLANTILLA</t>
  </si>
  <si>
    <t>IMPACTO AL SALARIO EN EL TRANSCURSO DEL AÑO</t>
  </si>
  <si>
    <t>2.5-02-26</t>
  </si>
  <si>
    <t>FONDO DE APORTACIÓN AL FORTALECIMIENTO MUNICIPAL 2026 (FORTAMUN)</t>
  </si>
  <si>
    <t>ARRENDAMIENTO DE EQUIPO DE TRANSPORTE</t>
  </si>
  <si>
    <t>ARRENDAMIENTO DE HELICOPTERO</t>
  </si>
  <si>
    <t>PRENDAS DE PROTECCIÓN PARA SEGURIDAD PÚBLICA Y NACIONAL</t>
  </si>
  <si>
    <t>OTROS EQUIPOS DE TRANSPORTES</t>
  </si>
  <si>
    <t>BICICLETAS ELECTRICAS</t>
  </si>
  <si>
    <t>DEUDA PUBLICA</t>
  </si>
  <si>
    <t>AMORTIZACIÓN DE LA DEUDA INTERNA CON INSTITUCIONES DE CRÉDITO</t>
  </si>
  <si>
    <t>INTERESES DE LA DEUDA INTERNA CON INSTITUCIONES  DE CRÉDITO</t>
  </si>
  <si>
    <t>2.5-02-25</t>
  </si>
  <si>
    <t>FONDO DE APORTACIÓN AL FORTALECIMIENTO MUNICIPAL 2025 (FORTAMUN)</t>
  </si>
  <si>
    <t>Reintegro de Remanentes de Recursos Federales y Estatales</t>
  </si>
  <si>
    <t>2.6-01-25</t>
  </si>
  <si>
    <t>SUBSIDIO POLICÍA METROPOLITANA 2025 (APORTACIÓN ESTATAL)</t>
  </si>
  <si>
    <t>2.5-01-25</t>
  </si>
  <si>
    <t>FONDO DE APORTACIÓN A LA INFRAESTRUCTURA SOCIAL MUNICIPAL 2025 (FAISMUN)</t>
  </si>
  <si>
    <t>2.5-01-26</t>
  </si>
  <si>
    <t>FONDO DE APORTACIÓN A LA INFRAESTRUCTURA SOCIAL MUNICIPAL 2026 (FAISMUN)</t>
  </si>
  <si>
    <t>1.5-01-26</t>
  </si>
  <si>
    <t>PARTICIPACIONES FEDERALES 2026</t>
  </si>
  <si>
    <t>SUELDO BASE AL PERSONAL PERMANENTE</t>
  </si>
  <si>
    <t>DIETAS</t>
  </si>
  <si>
    <t>NUEVO SALDO</t>
  </si>
  <si>
    <t>Ejerc-pagado</t>
  </si>
  <si>
    <t>Deveng-ejercido</t>
  </si>
  <si>
    <t>Compr-devengado</t>
  </si>
  <si>
    <t>1ERA MODIFICACIÓN</t>
  </si>
  <si>
    <t>ORGANO INTERNO DE CONTROL</t>
  </si>
  <si>
    <t>Suma de 1ERA MODIFICACIÓN</t>
  </si>
  <si>
    <t>Suma de Presupuestado</t>
  </si>
  <si>
    <t>Etiquetas de fila</t>
  </si>
  <si>
    <t>Total general</t>
  </si>
  <si>
    <t>PATRULLAS</t>
  </si>
  <si>
    <t>MODIFICACIÓN</t>
  </si>
  <si>
    <t>DIRECCIÓN DE MOVILIDAD Y CULTURA VIAL</t>
  </si>
  <si>
    <t>INTERESES</t>
  </si>
  <si>
    <t>Suma de MODIFICACIÓN</t>
  </si>
  <si>
    <t>CHIP</t>
  </si>
  <si>
    <t>ANTENAS</t>
  </si>
  <si>
    <t>PREVENTIVO</t>
  </si>
  <si>
    <t>MEDIDORES</t>
  </si>
  <si>
    <t>Suma de Importe Ajustado</t>
  </si>
  <si>
    <t>G</t>
  </si>
  <si>
    <t>Regulación y supervisión</t>
  </si>
  <si>
    <t>18_26</t>
  </si>
  <si>
    <t>ACOMPAÑAMIENTO EN AUDITORIAS</t>
  </si>
  <si>
    <t>Desastres Naturales</t>
  </si>
  <si>
    <t>045_26</t>
  </si>
  <si>
    <t>VEHICULO UTILITARIO / TODO TERRENO</t>
  </si>
  <si>
    <t>044_26</t>
  </si>
  <si>
    <t>2.6-01-26</t>
  </si>
  <si>
    <t>SUBSIDIO POLICÍA METROPOLITANA 2026 (APORTACIÓN ESTATAL)</t>
  </si>
  <si>
    <t>ESTÍMULOS</t>
  </si>
  <si>
    <t>OPERATIVOS POLICIA METROPOLITANA</t>
  </si>
  <si>
    <t>COMISIONADOS POLICIA METROPOLITANA</t>
  </si>
  <si>
    <t>Codigo Finalidad</t>
  </si>
  <si>
    <t>Codigo Función</t>
  </si>
  <si>
    <t>Nombre Función</t>
  </si>
  <si>
    <t>Nombre Finalidad</t>
  </si>
  <si>
    <t>GOBIERNO</t>
  </si>
  <si>
    <t>DESARROLLO SOCIAL</t>
  </si>
  <si>
    <t>DESARROLLO ECONOMICO</t>
  </si>
  <si>
    <t>COORDINACION DE LA POLITICA DE GOBIERNO</t>
  </si>
  <si>
    <t>ASUNTOS DE ORDEN PÚBLICO Y DE SEGURIDAD INTERIOR</t>
  </si>
  <si>
    <t>PROTECCION AMBIENTAL</t>
  </si>
  <si>
    <t>VIVIENDA Y SERVICIOS A LA COMUNIDAD</t>
  </si>
  <si>
    <t>SALUD</t>
  </si>
  <si>
    <t>RECREACION, CULTURA Y OTRAS MANIFESTACIONES SOCIALES</t>
  </si>
  <si>
    <t>PROTECCION SOCIAL</t>
  </si>
  <si>
    <t>AGROPECUARIA, SILVICULTURA, PESCA Y CAZA</t>
  </si>
  <si>
    <t>CIENCIA, TECNOLOGIA E INNOVACION</t>
  </si>
  <si>
    <t>Tipo de Gasto</t>
  </si>
  <si>
    <t>AMORTIZACIÓN DE LA DEUDA Y DISMINUCIÓN DE PASIVOS</t>
  </si>
  <si>
    <t>GASTO CAPITAL</t>
  </si>
  <si>
    <t>GASTO CORRIENTE</t>
  </si>
  <si>
    <t>1ra Modificación</t>
  </si>
  <si>
    <t>FUENTE DE FINANCIAMIENTO</t>
  </si>
  <si>
    <t>DEPENDENCIA</t>
  </si>
  <si>
    <t>Nombre</t>
  </si>
  <si>
    <t>Capitulo</t>
  </si>
  <si>
    <t>PROGRAMA / PROYECTO</t>
  </si>
  <si>
    <t>TIPO DE GASTO</t>
  </si>
  <si>
    <t>PARTIDA PRESUPUESTAL</t>
  </si>
  <si>
    <t>CLASIFICACIÓN PROGRAMATICA</t>
  </si>
  <si>
    <t>ESTADO DEL PRESUPUESTO</t>
  </si>
  <si>
    <t>SERVICIOS DE JARDINERÍA Y FUMIGACIÓN</t>
  </si>
  <si>
    <t>autorizado</t>
  </si>
  <si>
    <t xml:space="preserve">
PROGRAMA DE INVERSIÓN PÚBLICA MULTIANUAL 2025-2027
</t>
  </si>
  <si>
    <t>HASTA POR LA CANTIDAD DE:</t>
  </si>
  <si>
    <t xml:space="preserve"> No.  </t>
  </si>
  <si>
    <t>LOCALIDAD</t>
  </si>
  <si>
    <t>CONCEPTO</t>
  </si>
  <si>
    <t>MONTO TOTAL</t>
  </si>
  <si>
    <t>EJERCICIO 2025</t>
  </si>
  <si>
    <t>EJERCICIO 2026</t>
  </si>
  <si>
    <t>EJERCICIO 2027</t>
  </si>
  <si>
    <t>ZAPOTE DEL VALLE</t>
  </si>
  <si>
    <t>MODERNIZACIÓN Y CONSERVACIÓN DE LA VIALIDAD CARRETERA AL ZAPOTE ALEDAÑA AL CANAL ATEQUIZA.</t>
  </si>
  <si>
    <t>ZONA REAL DEL VALLE</t>
  </si>
  <si>
    <t>RENOVACIÓN DE INFRAESTRUCTURA VIAL E HIDROSANITARIA SOBRE ADOLF HORN EN SU 1RA ETAPA DE ARROYO SECO A VÍAS DEL FERROCARRIL</t>
  </si>
  <si>
    <t>LOMAS DEL SUR</t>
  </si>
  <si>
    <t>CONSTRUCCIÓN DE PRIMER BOSQUE URBANO EN EL MUNICIPIO DE TLAJOMULCO DE ZUÑIGA EN LA ACTUAL UNIDAD DEPORTIVA DE LOMAS DEL SUR</t>
  </si>
  <si>
    <t>ZONA VALLES</t>
  </si>
  <si>
    <t>CONSTRUCCIÓN DE COMISARÍA Y ACADEMIA DE POLICIA EN ZONA VALLES.</t>
  </si>
  <si>
    <t>CORREDOR CHAPALA</t>
  </si>
  <si>
    <t>CENTRO ADMINISTRATIVO</t>
  </si>
  <si>
    <t>SAN AGUSTIN</t>
  </si>
  <si>
    <t>VASO REGULADOR LAGUNITAS</t>
  </si>
  <si>
    <t>SAN SEBASTIAN EL GRANDE</t>
  </si>
  <si>
    <t>CONSTRUCCIÓN DE MERCADO</t>
  </si>
  <si>
    <t>LA TIJERA</t>
  </si>
  <si>
    <t>MODERNIZACIÓN DE AVENIDA LA TIJERA COMO PARTE MEDULAR DE LA CONECTIVIDAD EN EL CORREDOR LÓPEZ MATEOS CAMINO REAL A COLIMA .</t>
  </si>
  <si>
    <t>LOPEZ MATEOS</t>
  </si>
  <si>
    <t>SANTA FE</t>
  </si>
  <si>
    <t>REHABILITACIÓN Y CONSERVACIÓN RUTINARIA  DE CLÚSTERS.</t>
  </si>
  <si>
    <t xml:space="preserve">CONSTRUCCION DEL CENTRO DE COMANDO, CONTROL, COMPUTO, COMUNICACIÓN Y CONTACTO (C5) PARA EL GOBIERNO DE TLAJOMULCO DE ZUÑIGA, JALISCO. </t>
  </si>
  <si>
    <t>VARIOS</t>
  </si>
  <si>
    <t>PROGRAMA DE PERFORACION Y EQUIPAMIENTO DE POZOS Y MEJORA DE LA INFRAESTRUCTURA DE AGUA POTABLE PARA EL MUNICIPIO DE TLAJOMULCO DE ZUÑIGA.</t>
  </si>
  <si>
    <t>INVERSIÓN TOTAL</t>
  </si>
  <si>
    <t xml:space="preserve">CONCEPTO </t>
  </si>
  <si>
    <t>EJERCICIO 2024</t>
  </si>
  <si>
    <t>1. Adquisición y del servicio de mejoramiento y mantenimiento integral urbano con camiones de corresponsabilidad para las localidades del municipio de Tlajomulco de Zúñiga, Jalisco.</t>
  </si>
  <si>
    <t>2. Adquisición del Servicio de Seguro para el Parque Vehicular para el Gobierno de Tlajomulco de Zúñiga, Jalisco.</t>
  </si>
  <si>
    <t>3. Adquisición del Servicio de Seguro de Gastos Médicos Mayores para el personal Operativo de la Comisaria de la policia preventiva del Municipio de Tlajomulco de Zúñiga, Jalisco.</t>
  </si>
  <si>
    <t>4. Adquisición del Servicio de Seguro de Vida para el personal Administrativo y operativo del Gobierno de Tlajomulco de Zúñiga, Jalisco.</t>
  </si>
  <si>
    <t>5. Adquisición del servicio de Impresión en diversos formatos para el Gobierno de Tlajomulco de Zúñiga, Jalisco.</t>
  </si>
  <si>
    <t>6. Proyecto de Modernización Catastral para el Municipio de Tlajomulco de Zúñiga, Jalisco.</t>
  </si>
  <si>
    <t>7. Arrendamiento puro de vehiculos electricos y utilitarios para el Gobierno Municipal de Tlajomulco de Zúñiga, Jalisco.</t>
  </si>
  <si>
    <t>8. Arrendamiento puro de vehiculos blinados para el Gobierno Municipal de Tlajomulco de Zúñiga, Jalisco.</t>
  </si>
  <si>
    <t>9. Arrendamiento puro de vehiculos se emergencias, seguridad y otras dependencias del Gobierno Municipal de Tlajomulco de Zúñiga, Jalisco.</t>
  </si>
  <si>
    <t>10. Arrendamiento puro de maquinaria del Gobierno Municipal de Tlajomulco de Zúñiga, Jalisco.</t>
  </si>
  <si>
    <t>11. Arrendamiento puro para el equipamiento de equipo  de computo y técnologico del Gobierno Municpal de Tlajomulco de Zuñiga, Jalisco.</t>
  </si>
  <si>
    <t>12. Prestación de Servicios Profesionales en Recuperación de Cartera Vencida de Obligaciones Fiscales del Municipio de Tlajomulco de Zúñiga, Jalisco.</t>
  </si>
  <si>
    <t>Depende de la cantidad recuperada</t>
  </si>
  <si>
    <t>13. Equipamiento del Centro de Comando, Control, Computo, Comunicación y Contacto (C5) para el Gobierno de Tlajomulco de Zuñiga, Jalisco.</t>
  </si>
  <si>
    <t>14. Adquisición de Software Contable y Administrativo para el Gobierno del Municipio de Tlajomulco de Zúñiga, Jalisco.</t>
  </si>
  <si>
    <t>15. Adquisición de Servicio de Rastreo de Vehiculos Oficiales a Través de GPS</t>
  </si>
  <si>
    <t>16. Impresiones, Fotocopiados y Digitalización de Documentos para el Municipio de Tlajomulco de Zuñiga, Jalisco.</t>
  </si>
  <si>
    <t>17. Programa de rehabilitación, mantenimiento y mejora de la Infraestructura Hidraulica para el Municipio de Tlajomulco de Zuñiga.</t>
  </si>
  <si>
    <t>18. Servicio de vigilancia para unidades administrativas, predios, ubicaciones con infraestructura hidraulica, unidades deportivas y oficinas centrales del municipio de tlajomulco de zuñiga, jalisco.</t>
  </si>
  <si>
    <t>TOTAL</t>
  </si>
  <si>
    <t>partida</t>
  </si>
  <si>
    <t>7. 1 Adendum de Arrendamiento puro de vehiculos electricos y utilitarios para el Gobierno Municipal de Tlajomulco de Zúñiga, Jalisco.</t>
  </si>
  <si>
    <t>TLAJO IMPULSA</t>
  </si>
  <si>
    <t>VEHÍCULOS Y EQUIPO DE TRANSPORTE</t>
  </si>
  <si>
    <t>1100</t>
  </si>
  <si>
    <t>1200</t>
  </si>
  <si>
    <t>1300</t>
  </si>
  <si>
    <t>1400</t>
  </si>
  <si>
    <t>1500</t>
  </si>
  <si>
    <t>1600</t>
  </si>
  <si>
    <t>2100</t>
  </si>
  <si>
    <t>2200</t>
  </si>
  <si>
    <t>2300</t>
  </si>
  <si>
    <t>2400</t>
  </si>
  <si>
    <t>2500</t>
  </si>
  <si>
    <t>2600</t>
  </si>
  <si>
    <t>2700</t>
  </si>
  <si>
    <t>2800</t>
  </si>
  <si>
    <t>2900</t>
  </si>
  <si>
    <t>3100</t>
  </si>
  <si>
    <t>3300</t>
  </si>
  <si>
    <t>3200</t>
  </si>
  <si>
    <t>3500</t>
  </si>
  <si>
    <t>3400</t>
  </si>
  <si>
    <t>3600</t>
  </si>
  <si>
    <t>3700</t>
  </si>
  <si>
    <t>3800</t>
  </si>
  <si>
    <t>3900</t>
  </si>
  <si>
    <t>5600</t>
  </si>
  <si>
    <t>4200</t>
  </si>
  <si>
    <t>4300</t>
  </si>
  <si>
    <t>4400</t>
  </si>
  <si>
    <t>5100</t>
  </si>
  <si>
    <t>5400</t>
  </si>
  <si>
    <t>5200</t>
  </si>
  <si>
    <t>5300</t>
  </si>
  <si>
    <t>5900</t>
  </si>
  <si>
    <t>5700</t>
  </si>
  <si>
    <t>5800</t>
  </si>
  <si>
    <t>6100</t>
  </si>
  <si>
    <t>6300</t>
  </si>
  <si>
    <t>7900</t>
  </si>
  <si>
    <t>1700</t>
  </si>
  <si>
    <t>9100</t>
  </si>
  <si>
    <t>9200</t>
  </si>
  <si>
    <t>Partida nivel concepto</t>
  </si>
  <si>
    <t>pendiente por ampliar</t>
  </si>
  <si>
    <t>Interes Infra</t>
  </si>
  <si>
    <t>Aportación Infra</t>
  </si>
  <si>
    <t>Aportación Forta</t>
  </si>
  <si>
    <t>(en blanco)</t>
  </si>
  <si>
    <t>MUNICIPIO DE TLAJOMULCO DE ZÚÑIGA, JALISCO</t>
  </si>
  <si>
    <t>1RA MODIFICACION A LA LEY DE INGRESOS PARA EL EJERCICIO FISCAL 2026</t>
  </si>
  <si>
    <t>CRI/LI</t>
  </si>
  <si>
    <t>DESCRIPCIÓN</t>
  </si>
  <si>
    <t>LEY DE INGRESOS 2026</t>
  </si>
  <si>
    <t>MODIFICADO</t>
  </si>
  <si>
    <t>1ER AMPLIACIÓN</t>
  </si>
  <si>
    <t>IMPUESTOS</t>
  </si>
  <si>
    <t>IMPUESTOS SOBRE LOS INGRESOS</t>
  </si>
  <si>
    <t>1.1.1</t>
  </si>
  <si>
    <t>Impuestos sobre espectáculos públicos</t>
  </si>
  <si>
    <t>1.1.1.1</t>
  </si>
  <si>
    <t>Función de circo y espectáculos de carpa</t>
  </si>
  <si>
    <t>1.1.1.2</t>
  </si>
  <si>
    <t>Conciertos, presentación de artistas, audiciones musicales, funciones de box, lucha libre, futbol, básquetbol, beisbol y otros espectáculos deportivos.</t>
  </si>
  <si>
    <t>1.1.1.3</t>
  </si>
  <si>
    <t>Peleas de gallos, palenques, carreras de caballos y similares</t>
  </si>
  <si>
    <t>1.1.1.4</t>
  </si>
  <si>
    <t>Eventos y espectáculos deportivos</t>
  </si>
  <si>
    <t>1.1.1.5</t>
  </si>
  <si>
    <t>Espectáculos culturales, teatrales, ballet, ópera y taurinos</t>
  </si>
  <si>
    <t>1.1.1.6</t>
  </si>
  <si>
    <t>Espectáculos taurinos y ecuestres</t>
  </si>
  <si>
    <t>1.1.1.7</t>
  </si>
  <si>
    <t>Otros espectáculos públicos</t>
  </si>
  <si>
    <t>IMPUESTOS SOBRE EL PATRIMONIO</t>
  </si>
  <si>
    <t>1.2.1</t>
  </si>
  <si>
    <t>Impuesto predial</t>
  </si>
  <si>
    <t>1.2.1.1</t>
  </si>
  <si>
    <t>Predios rústicos</t>
  </si>
  <si>
    <t>1.2.1.2</t>
  </si>
  <si>
    <t>Predios urbanos</t>
  </si>
  <si>
    <t>1.2.2</t>
  </si>
  <si>
    <t>Impuesto sobre transmisiones patrimoniales</t>
  </si>
  <si>
    <t>1.2.2.1</t>
  </si>
  <si>
    <t>Adquisición de departamentos, viviendas y casas para habitación</t>
  </si>
  <si>
    <t>1.2.2.2</t>
  </si>
  <si>
    <t>Regularización de terrenos</t>
  </si>
  <si>
    <t>1.2.3</t>
  </si>
  <si>
    <t>Impuestos sobre negocios jurídicos</t>
  </si>
  <si>
    <t>1.2.3.1</t>
  </si>
  <si>
    <t>Construcción de inmuebles</t>
  </si>
  <si>
    <t>1.2.3.2</t>
  </si>
  <si>
    <t>Reconstrucción de inmuebles</t>
  </si>
  <si>
    <t>1.2.3.3</t>
  </si>
  <si>
    <t>Ampliación de inmuebles</t>
  </si>
  <si>
    <t>IMPUESTO SOBRE LA PRODUCCIÓN, EL CONSUMO Y LAS TRANSACCIONES</t>
  </si>
  <si>
    <t>IMPUESTOS AL COMERCIO EXTERIOR</t>
  </si>
  <si>
    <t>IMPUESTOS SOBRE NÓMINAS Y ASIMILABLES</t>
  </si>
  <si>
    <t>IMPUESTOS ECOLÓGICOS</t>
  </si>
  <si>
    <t>ACCESORIOS DE LOS IMPUESTOS</t>
  </si>
  <si>
    <t>Recargos</t>
  </si>
  <si>
    <t>1.7.1.1</t>
  </si>
  <si>
    <t>Falta de pago</t>
  </si>
  <si>
    <t>Multas</t>
  </si>
  <si>
    <t>1.7.2.1</t>
  </si>
  <si>
    <t>Infracciones</t>
  </si>
  <si>
    <t>1.7.3</t>
  </si>
  <si>
    <t>Intereses</t>
  </si>
  <si>
    <t>1.7.3.1</t>
  </si>
  <si>
    <t>Plazo de créditos fiscales</t>
  </si>
  <si>
    <t>1.7.4</t>
  </si>
  <si>
    <t>Gastos de ejecución y de embargo</t>
  </si>
  <si>
    <t>1.7.4.1</t>
  </si>
  <si>
    <t>Gastos de notificación</t>
  </si>
  <si>
    <t>1.7.4.2</t>
  </si>
  <si>
    <t>Gastos de embargo</t>
  </si>
  <si>
    <t>1.7.4.3</t>
  </si>
  <si>
    <t>Otros gastos del procedimiento</t>
  </si>
  <si>
    <t>1.7.5</t>
  </si>
  <si>
    <t>Actualización</t>
  </si>
  <si>
    <t>1.7.5.1</t>
  </si>
  <si>
    <t>1.7.9</t>
  </si>
  <si>
    <t>Otros no especificados</t>
  </si>
  <si>
    <t>1.7.9.1</t>
  </si>
  <si>
    <t>Otros  accesorios</t>
  </si>
  <si>
    <t>OTROS IMPUESTOS</t>
  </si>
  <si>
    <t>1.8.1</t>
  </si>
  <si>
    <t>Impuestos extraordinarios</t>
  </si>
  <si>
    <t>1.8.1.1</t>
  </si>
  <si>
    <t>1.8.1.2</t>
  </si>
  <si>
    <t>Otros Impuestos</t>
  </si>
  <si>
    <t>IMPUESTOS NO COMPRENDIDOS EN LA LEY DE INGRESOS VIGENTE, CAUSADOS EN EJERCICIOS FISCALES ANTERIORES PENDIENTES DE LIQUIDACION O PAGO</t>
  </si>
  <si>
    <t>CUOTAS Y APORTACIONES DE SEGURIDAD SOCIAL</t>
  </si>
  <si>
    <t>APORTACIONES PARA FONDOS DE VIVIENDA</t>
  </si>
  <si>
    <t xml:space="preserve">CUOTAS PARA LA SEGURIDAD SOCIAL </t>
  </si>
  <si>
    <t>CUOTAS DE AHORRO PARA EL RETIRO</t>
  </si>
  <si>
    <t>OTRAS CUOTAS Y APORTACIONES PARA LA SEGURIDAD SOCIAL</t>
  </si>
  <si>
    <t>ACCESORIOS DE CUOTAS Y APORTACIONES DE SEGURIDAD SOCIAL</t>
  </si>
  <si>
    <t>CONTRIBUCIONES DE MEJORAS</t>
  </si>
  <si>
    <t>CONTRIBUCIÓN DE MEJORAS POR OBRAS PÚBLICAS</t>
  </si>
  <si>
    <t>3.1.1</t>
  </si>
  <si>
    <t>Contribuciones de mejoras</t>
  </si>
  <si>
    <t>3.1.1.1</t>
  </si>
  <si>
    <t>Contribuciones de mejoras por obras públicas</t>
  </si>
  <si>
    <t>CONTRIBUCIONES DE MEJORAS NO COMPRENDIDAS EN LA LEY DE INGRESOS VIGENTE, CAUSADOS EN EJERCICIOS FISCALES ANTERIORES PENDIENTES DE LIQUIDACION O PAGO</t>
  </si>
  <si>
    <t>DERECHOS</t>
  </si>
  <si>
    <t>DERECHOS POR EL USO, GOCE, APROVECHAMIENTO O EXPLOTACIÓN DE BIENES DE DOMINIO PÚBLICO</t>
  </si>
  <si>
    <t>4.1.1</t>
  </si>
  <si>
    <t>Uso del piso</t>
  </si>
  <si>
    <t>4.1.1.1</t>
  </si>
  <si>
    <t>Estacionamientos exclusivos</t>
  </si>
  <si>
    <t>4.1.1.2</t>
  </si>
  <si>
    <t>Puestos permanentes y eventuales</t>
  </si>
  <si>
    <t>4.1.1.3</t>
  </si>
  <si>
    <t>Actividades comerciales e industriales</t>
  </si>
  <si>
    <t>4.1.1.4</t>
  </si>
  <si>
    <t>Espectáculos y diversiones públicas</t>
  </si>
  <si>
    <t>4.1.1.5</t>
  </si>
  <si>
    <t>Otros fines o actividades no previstas</t>
  </si>
  <si>
    <t>4.1.2</t>
  </si>
  <si>
    <t>Estacionamientos</t>
  </si>
  <si>
    <t>4.1.2.1</t>
  </si>
  <si>
    <t>Concesión de estacionamientos</t>
  </si>
  <si>
    <t>4.1.3</t>
  </si>
  <si>
    <t>De los Cementerios de dominio público</t>
  </si>
  <si>
    <t>4.1.3.1</t>
  </si>
  <si>
    <t>Lotes uso perpetuidad y temporal</t>
  </si>
  <si>
    <t>4.1.3.2</t>
  </si>
  <si>
    <t>Mantenimiento</t>
  </si>
  <si>
    <t>4.1.3.3</t>
  </si>
  <si>
    <t>Venta de gavetas a perpetuidad</t>
  </si>
  <si>
    <t>4.1.3.4</t>
  </si>
  <si>
    <t>Otros en cementerios</t>
  </si>
  <si>
    <t>4.1.4</t>
  </si>
  <si>
    <t>Uso, goce, aprovechamiento o explotación de otros bienes de dominio público</t>
  </si>
  <si>
    <t>4.1.4.1</t>
  </si>
  <si>
    <t>Arrendamiento o concesión de locales en mercados</t>
  </si>
  <si>
    <t>4.1.4.2</t>
  </si>
  <si>
    <t xml:space="preserve">Arrendamiento o concesión de kioscos en plazas y jardines </t>
  </si>
  <si>
    <t>4.1.4.3</t>
  </si>
  <si>
    <t>Arrendamiento o concesión de escusados y baños</t>
  </si>
  <si>
    <t>4.1.4.4</t>
  </si>
  <si>
    <t>Arrendamiento de inmuebles para anuncios</t>
  </si>
  <si>
    <t>4.1.4.5</t>
  </si>
  <si>
    <t>Otros arrendamientos o concesiones de bienes</t>
  </si>
  <si>
    <t>DERECHOS POR PRESTACIÓN DE SERVICIOS</t>
  </si>
  <si>
    <t>4.3.1</t>
  </si>
  <si>
    <t>Licencias y permisos de giros</t>
  </si>
  <si>
    <t>4.3.1.1</t>
  </si>
  <si>
    <t>Licencias, permisos o autorización de giros con venta de bebidas alcohólicas</t>
  </si>
  <si>
    <t>4.3.1.2</t>
  </si>
  <si>
    <t>Licencias, permisos o autorización de giros con servicios de bebidas alcohólicas</t>
  </si>
  <si>
    <t>4.3.1.3</t>
  </si>
  <si>
    <t>Licencias, permisos o autorización de otros conceptos distintos a los anteriores giros con bebidas alcohólicas</t>
  </si>
  <si>
    <t>4.3.1.4</t>
  </si>
  <si>
    <t>Permiso para el funcionamiento de horario extraordinario</t>
  </si>
  <si>
    <t>4.3.2</t>
  </si>
  <si>
    <t>Licencias y permisos para anuncios</t>
  </si>
  <si>
    <t>4.3.2.1</t>
  </si>
  <si>
    <t>Licencias y permisos de anuncios permanentes</t>
  </si>
  <si>
    <t>4.3.2.2</t>
  </si>
  <si>
    <t>Licencias y permisos de anuncios eventuales</t>
  </si>
  <si>
    <t>4.3.2.3</t>
  </si>
  <si>
    <t>Licencias y permisos de anuncios distintos a los anteriores</t>
  </si>
  <si>
    <t>4.3.3</t>
  </si>
  <si>
    <t>Licencias de construcción, reconstrucción, reparación o demolición de obras</t>
  </si>
  <si>
    <t>4.3.3.1</t>
  </si>
  <si>
    <t>Licencias de construcción</t>
  </si>
  <si>
    <t>4.3.3.2</t>
  </si>
  <si>
    <t>Licencias para demolición</t>
  </si>
  <si>
    <t>4.3.3.3</t>
  </si>
  <si>
    <t>Licencias para remodelación</t>
  </si>
  <si>
    <t>4.3.3.4</t>
  </si>
  <si>
    <t>Licencias para reconstrucción, reestructuración o adaptación</t>
  </si>
  <si>
    <t>4.3.3.5</t>
  </si>
  <si>
    <t>Licencias para ocupación provisional en la vía pública</t>
  </si>
  <si>
    <t>4.3.3.6</t>
  </si>
  <si>
    <t>Licencias para movimientos de tierras</t>
  </si>
  <si>
    <t>4.3.3.7</t>
  </si>
  <si>
    <t>Licencias similares no previstas en las anteriores</t>
  </si>
  <si>
    <t>4.3.4</t>
  </si>
  <si>
    <t>Alineamiento, designación de número oficial e inspección</t>
  </si>
  <si>
    <t>4.3.4.1</t>
  </si>
  <si>
    <t>Alineamiento</t>
  </si>
  <si>
    <t>4.3.4.2</t>
  </si>
  <si>
    <t>Designación de número oficial</t>
  </si>
  <si>
    <t>4.3.4.3</t>
  </si>
  <si>
    <t>Inspección de valor sobre inmuebles</t>
  </si>
  <si>
    <t>4.3.4.4</t>
  </si>
  <si>
    <t>Otros servicios similares</t>
  </si>
  <si>
    <t>4.3.5</t>
  </si>
  <si>
    <t>Licencias de cambio de régimen de propiedad y urbanización</t>
  </si>
  <si>
    <t>4.3.5.1</t>
  </si>
  <si>
    <t>Licencia de cambio de régimen de propiedad</t>
  </si>
  <si>
    <t>4.3.5.2</t>
  </si>
  <si>
    <t>Licencia de urbanización</t>
  </si>
  <si>
    <t>4.3.5.3</t>
  </si>
  <si>
    <t>Peritaje, dictamen e inspección de carácter extraordinario</t>
  </si>
  <si>
    <t>4.3.5.4</t>
  </si>
  <si>
    <t>Aprovechamiento de la infraestructura básica existente (vialidades)</t>
  </si>
  <si>
    <t>4.3.5.5</t>
  </si>
  <si>
    <t>Otros servicios en cambio de régimen de propiedad y urbanización</t>
  </si>
  <si>
    <t>4.3.6</t>
  </si>
  <si>
    <t>Servicios por obras</t>
  </si>
  <si>
    <t>4.3.6.1</t>
  </si>
  <si>
    <t>Medición de terrenos</t>
  </si>
  <si>
    <t>4.3.6.2</t>
  </si>
  <si>
    <t>Autorización para romper pavimento, banquetas o machuelos</t>
  </si>
  <si>
    <t>4.3.6.3</t>
  </si>
  <si>
    <t>Autorización para construcciones de infraestructura en la vía pública</t>
  </si>
  <si>
    <t>4.3.7</t>
  </si>
  <si>
    <t>Regularizaciones de los registros de obra</t>
  </si>
  <si>
    <t>4.3.7.1</t>
  </si>
  <si>
    <t>Regularización de predios en zonas de origen ejidal destinados al uso de casa habitación</t>
  </si>
  <si>
    <t>4.3.7.2</t>
  </si>
  <si>
    <t>Regularización de edificaciones existentes de uso no habitacional en zonas de origen ejidal con antigüedad mayor a los 5 años</t>
  </si>
  <si>
    <t>4.3.7.3</t>
  </si>
  <si>
    <t>Regularización de edificaciones existentes de uso no habitación en zonas de origen ejidal con antigüedad de hasta 5 años</t>
  </si>
  <si>
    <t>4.3.8</t>
  </si>
  <si>
    <t>Servicios de sanidad</t>
  </si>
  <si>
    <t>4.3.8.1</t>
  </si>
  <si>
    <t>Inhumaciones y reinhumaciones</t>
  </si>
  <si>
    <t>4.3.8.2</t>
  </si>
  <si>
    <t>Exhumaciones</t>
  </si>
  <si>
    <t>4.3.8.3</t>
  </si>
  <si>
    <t>Servicio de cremación</t>
  </si>
  <si>
    <t>4.3.8.4</t>
  </si>
  <si>
    <t>Traslado de cadáveres fuera del municipio</t>
  </si>
  <si>
    <t>4.3.9</t>
  </si>
  <si>
    <t>Servicio de limpieza, recolección, traslado, tratamiento y disposición final de residuos</t>
  </si>
  <si>
    <t>4.3.9.1</t>
  </si>
  <si>
    <t>Recolección y traslado de basura, desechos o desperdicios no peligrosos</t>
  </si>
  <si>
    <t>4.3.9.2</t>
  </si>
  <si>
    <t>Recolección y traslado de basura, desechos o desperdicios peligrosos</t>
  </si>
  <si>
    <t>4.3.9.3</t>
  </si>
  <si>
    <t>Limpieza de lotes baldíos, jardines, prados, banquetas y similares</t>
  </si>
  <si>
    <t>4.3.9.4</t>
  </si>
  <si>
    <t>Servicio exclusivo de camiones de aseo</t>
  </si>
  <si>
    <t>4.3.9.5</t>
  </si>
  <si>
    <t>Por utilizar tiraderos y rellenos sanitarios del municipio</t>
  </si>
  <si>
    <t>4.3.9.9</t>
  </si>
  <si>
    <t>4.3.10</t>
  </si>
  <si>
    <t>Agua potable y alcantarillado</t>
  </si>
  <si>
    <t>4.3.10.1</t>
  </si>
  <si>
    <t>Servicio doméstico</t>
  </si>
  <si>
    <t>4.3.10.2</t>
  </si>
  <si>
    <t>Servicio no doméstico</t>
  </si>
  <si>
    <t>4.3.10.3</t>
  </si>
  <si>
    <t>Predios baldíos</t>
  </si>
  <si>
    <t>4.3.10.4</t>
  </si>
  <si>
    <t>Servicios en localidades</t>
  </si>
  <si>
    <t>4.3.10.5</t>
  </si>
  <si>
    <t>20% para el saneamiento de las aguas residuales</t>
  </si>
  <si>
    <t>4.3.10.6</t>
  </si>
  <si>
    <t>3% para la infraestructura básica existente</t>
  </si>
  <si>
    <t>4.3.10.7</t>
  </si>
  <si>
    <t>Aprovechamiento de la infraestructura básica existente</t>
  </si>
  <si>
    <t>4.3.10.8</t>
  </si>
  <si>
    <t>Conexión o reconexión al servicio</t>
  </si>
  <si>
    <t>4.3.10.9</t>
  </si>
  <si>
    <t>Otros servicios de Agua Potable no previstos</t>
  </si>
  <si>
    <t>4.3.11</t>
  </si>
  <si>
    <t>Rastro</t>
  </si>
  <si>
    <t>4.3.11.1</t>
  </si>
  <si>
    <t>Autorización de matanza</t>
  </si>
  <si>
    <t>4.3.11.2</t>
  </si>
  <si>
    <t>Autorización de salida de animales del rastro para envíos fuera del municipio</t>
  </si>
  <si>
    <t>4.3.11.3</t>
  </si>
  <si>
    <t>Autorización de la introducción de ganado al rastro en horas extraordinarias</t>
  </si>
  <si>
    <t>4.3.11.4</t>
  </si>
  <si>
    <t>Sello de inspección sanitaria</t>
  </si>
  <si>
    <t>4.3.11.5</t>
  </si>
  <si>
    <t>Acarreo de carnes en camiones del municipio</t>
  </si>
  <si>
    <t>4.3.11.6</t>
  </si>
  <si>
    <t>Servicios de matanza en el rastro municipal</t>
  </si>
  <si>
    <t>4.3.11.7</t>
  </si>
  <si>
    <t>Venta de productos obtenidos en el rastro</t>
  </si>
  <si>
    <t>4.3.11.9</t>
  </si>
  <si>
    <t>Otros servicios prestados por el rastro municipal</t>
  </si>
  <si>
    <t>4.3.12</t>
  </si>
  <si>
    <t>Registro civil</t>
  </si>
  <si>
    <t>4.3.12.1</t>
  </si>
  <si>
    <t xml:space="preserve">Servicios en oficina fuera del horario </t>
  </si>
  <si>
    <t>4.3.12.2</t>
  </si>
  <si>
    <t>Servicios a domicilio</t>
  </si>
  <si>
    <t>4.3.12.3</t>
  </si>
  <si>
    <t>Anotaciones e inserciones en actas</t>
  </si>
  <si>
    <t>4.3.13</t>
  </si>
  <si>
    <t>Certificaciones</t>
  </si>
  <si>
    <t>4.3.13.1</t>
  </si>
  <si>
    <t>Expedición de certificados, certificaciones, constancias o copias certificadas</t>
  </si>
  <si>
    <t>4.3.13.2</t>
  </si>
  <si>
    <t>Extractos de actas</t>
  </si>
  <si>
    <t>4.3.13.3</t>
  </si>
  <si>
    <t>Dictámenes de trazo, uso y destino</t>
  </si>
  <si>
    <t>4.3.13.4</t>
  </si>
  <si>
    <t>Certificados o autorizaciones especiales</t>
  </si>
  <si>
    <t>4.3.14</t>
  </si>
  <si>
    <t>Servicios de catastro</t>
  </si>
  <si>
    <t>4.3.14.1</t>
  </si>
  <si>
    <t>Copias de planos</t>
  </si>
  <si>
    <t>4.3.14.2</t>
  </si>
  <si>
    <t>Certificaciones catastrales</t>
  </si>
  <si>
    <t>4.3.14.3</t>
  </si>
  <si>
    <t>Informes catastrales</t>
  </si>
  <si>
    <t>4.3.14.4</t>
  </si>
  <si>
    <t>Deslindes catastrales</t>
  </si>
  <si>
    <t>4.3.14.5</t>
  </si>
  <si>
    <t>Dictámenes catastrales</t>
  </si>
  <si>
    <t>4.3.14.6</t>
  </si>
  <si>
    <t>Revisión y autorización de avalúos</t>
  </si>
  <si>
    <t>OTROS DERECHOS</t>
  </si>
  <si>
    <t>4.4.1</t>
  </si>
  <si>
    <t>Derechos no especificados</t>
  </si>
  <si>
    <t>4.4.1.1</t>
  </si>
  <si>
    <t>Servicios prestados en horas hábiles</t>
  </si>
  <si>
    <t>4.4.1.2</t>
  </si>
  <si>
    <t>Servicios prestados en horas inhábiles</t>
  </si>
  <si>
    <t>4.4.1.3</t>
  </si>
  <si>
    <t>Solicitudes de información</t>
  </si>
  <si>
    <t>4.4.1.4</t>
  </si>
  <si>
    <t>Servicios médicos</t>
  </si>
  <si>
    <t>4.4.1.9</t>
  </si>
  <si>
    <t>Otros servicios no especificados</t>
  </si>
  <si>
    <t>ACCESORIOS DE DERECHOS</t>
  </si>
  <si>
    <t>4.5.1</t>
  </si>
  <si>
    <t>4.5.1.1</t>
  </si>
  <si>
    <t>4.5.2</t>
  </si>
  <si>
    <t>4.5.2.1</t>
  </si>
  <si>
    <t>4.5.3</t>
  </si>
  <si>
    <t>4.5.3.1</t>
  </si>
  <si>
    <t>4.5.4</t>
  </si>
  <si>
    <t>4.5.4.1</t>
  </si>
  <si>
    <t>4.5.4.2</t>
  </si>
  <si>
    <t>4.5.4.3</t>
  </si>
  <si>
    <t>4.5.5</t>
  </si>
  <si>
    <t>4.5.5.1</t>
  </si>
  <si>
    <t>4.5.9</t>
  </si>
  <si>
    <t>4.5.9.9</t>
  </si>
  <si>
    <t>DERECHOS NO COMPRENDIDOS EN LA LEY DE INGRESOS VIGENTE, CAUSADOS EN EJERCICIOS FISCALES ANTERIORES PENDIENTES DE LIQUIDACION O PAGO</t>
  </si>
  <si>
    <t>4.9.1</t>
  </si>
  <si>
    <t>DERECHOS NO COMPRENDIDOS EN LA LEY DE INGRESOS VIGENTE DE EJERCICIOS FISCALES ANTERIORES</t>
  </si>
  <si>
    <t>4.9.1.1</t>
  </si>
  <si>
    <t>Derechos no comprendidos en la ley de ingresos vigente causados en ejercicios fiscales anteriores</t>
  </si>
  <si>
    <t>PRODUCTOS</t>
  </si>
  <si>
    <t>5.1.1</t>
  </si>
  <si>
    <t>Uso, goce, aprovechamiento o explotación de  bienes de dominio privado</t>
  </si>
  <si>
    <t>5.1.1.1</t>
  </si>
  <si>
    <t>5.1.1.2</t>
  </si>
  <si>
    <t>5.1.1.3</t>
  </si>
  <si>
    <t>5.1.1.4</t>
  </si>
  <si>
    <t>5.1.1.9</t>
  </si>
  <si>
    <t>5.1.2</t>
  </si>
  <si>
    <t>Cementerios de dominio privado</t>
  </si>
  <si>
    <t>5.1.2.1</t>
  </si>
  <si>
    <t>5.1.2.2</t>
  </si>
  <si>
    <t>5.1.2.3</t>
  </si>
  <si>
    <t>5.1.2.9</t>
  </si>
  <si>
    <t>Otros</t>
  </si>
  <si>
    <t>5.1.9</t>
  </si>
  <si>
    <t>Productos diversos</t>
  </si>
  <si>
    <t>5.1.9.1</t>
  </si>
  <si>
    <t>Formas y ediciones impresas</t>
  </si>
  <si>
    <t>5.1.9.2</t>
  </si>
  <si>
    <t>Calcomanías, credenciales, placas, escudos y otros medios de identificación</t>
  </si>
  <si>
    <t>5.1.9.3</t>
  </si>
  <si>
    <t>Depósito de vehículos</t>
  </si>
  <si>
    <t>5.1.9.4</t>
  </si>
  <si>
    <t>Explotación de bienes municipales de dominio privado</t>
  </si>
  <si>
    <t>5.1.9.5</t>
  </si>
  <si>
    <t>Productos o utilidades de talleres y centros de trabajo</t>
  </si>
  <si>
    <t>5.1.9.6</t>
  </si>
  <si>
    <t>Venta de esquilmos, productos de aparcería, desechos y basuras</t>
  </si>
  <si>
    <t>5.1.9.7</t>
  </si>
  <si>
    <t>Venta de productos procedentes de viveros y jardines</t>
  </si>
  <si>
    <t>5.1.9.8</t>
  </si>
  <si>
    <t>Por proporcionar información en documentos o elementos técnicos</t>
  </si>
  <si>
    <t>5.1.9.9</t>
  </si>
  <si>
    <t>Otros productos no especificados</t>
  </si>
  <si>
    <t>PRODUCTOS NO COMPRENDIDOS EN LA LEY DE INGRESOS VIGENTE, CAUSADOS EN EJERCICIOS FISCALES ANTERIORES PENDIENTES DE LIQUIDACION O PAGO</t>
  </si>
  <si>
    <t>APROVECHAMIENTOS</t>
  </si>
  <si>
    <t>6.1.2</t>
  </si>
  <si>
    <t>6.1.2.1</t>
  </si>
  <si>
    <t>6.1.3</t>
  </si>
  <si>
    <t>Indemnizaciones</t>
  </si>
  <si>
    <t>6.1.3.1</t>
  </si>
  <si>
    <t>6.1.4</t>
  </si>
  <si>
    <t>Reintegros</t>
  </si>
  <si>
    <t>6.1.4.1</t>
  </si>
  <si>
    <t>6.1.5</t>
  </si>
  <si>
    <t>Aprovechamiento provenientes de obras públicas</t>
  </si>
  <si>
    <t>6.1.5.1</t>
  </si>
  <si>
    <t>Aprovechamientos provenientes de obras públicas</t>
  </si>
  <si>
    <t>6.1.6</t>
  </si>
  <si>
    <t>Aprovechamiento por participaciones derivadas de la aplicación de leyes</t>
  </si>
  <si>
    <t>6.1.6.1</t>
  </si>
  <si>
    <t>6.1.7</t>
  </si>
  <si>
    <t>Aprovechamientos por aportaciones y cooperaciones</t>
  </si>
  <si>
    <t>6.1.7.1</t>
  </si>
  <si>
    <t>6.1.8</t>
  </si>
  <si>
    <t>Otros aprovechamientos</t>
  </si>
  <si>
    <t>6.1.8.1</t>
  </si>
  <si>
    <t>Otros  aprovechamientos</t>
  </si>
  <si>
    <t>APROVECHAMIENTOS PATRIMONIALES</t>
  </si>
  <si>
    <t>ACCESORIOS DE APROVECHAMIENTOS</t>
  </si>
  <si>
    <t>6.3.1</t>
  </si>
  <si>
    <t>6.3.1.9</t>
  </si>
  <si>
    <t>Accesorios en aprovechamientos</t>
  </si>
  <si>
    <t>APROVECHAMIENTOS NO COMPRENDIDOS EN LA LEY DE INGRESOS VIGENTE, CAUSADOS EN EJERCICIOS FISCALES ANTERIORES PENDIENTES DE LIQUIDACION O PAGO</t>
  </si>
  <si>
    <t>6.9.1</t>
  </si>
  <si>
    <t>APROVECHAMIENTOS NO COMPRENDIDOS EN LA LEY DE INGRESOS VIGENTE</t>
  </si>
  <si>
    <t>6.9.1.1</t>
  </si>
  <si>
    <t>Aprovechamientos no comprendidos en la ley de ingresos vigente, ejercicios anteriores</t>
  </si>
  <si>
    <t>INGRESOS POR VENTA DE BIENES, PRESTACIÓN DE SERVICIOS Y OTROS INGRESOS</t>
  </si>
  <si>
    <t>INGRESOS POR VENTA DE BIENES Y PRESTACION DE SERVICIOS DE INSTITUCIONES PUBLICAS DE SEGURIDAD SOCIAL</t>
  </si>
  <si>
    <t>INGRESOS POR VENTA DE BIENES Y PRESTACION DE SERVICIOS DE EMPRESAS PRODUCTIVAS DEL ESTADO</t>
  </si>
  <si>
    <t>INGRESOS POR VENTA DE BIENES Y PRESTACION DE SERVICIOS DE ENTIDADES PARAESTATALES Y FIDEICOMISOS NO EMPRESARIALES Y NO FINANCIEROS</t>
  </si>
  <si>
    <t>INGRESOS POR VENTA DE BIENES Y PRESTACION DE SERVICIOS DE ENTIDADES PARAESTATALES EMPRESARIALES NO FINANCIERAS CON PARTICIPACION ESTATAL MAYORITARIA</t>
  </si>
  <si>
    <t>INGRESOS POR VENTA DE BIENES Y PRESTACION DE SERVICIOS DE ENTIDADES PARAESTATALES EMPRESARIALES FINANCIERAS MONETARIAS CON PARTICIPACION ESTATAL MAYORITARIA</t>
  </si>
  <si>
    <t>INGRESOS POR VENTA DE BIENES Y PRESTACION DE SERVICIOS DE ENTIDADES PARAESTATALES EMPRESARIALES FINANCIERAS NO MONETARIAS CON PARTICIPACION ESTATAL MAYORITARIA</t>
  </si>
  <si>
    <t>INGRESOS POR VENTA DE BIENES Y PRESTACION DE SERVICIOS DE FIDEICOMISOS FINANCIEROS PUBLICOS CON PARTICIPACION ESTATAL MAYORITARIA</t>
  </si>
  <si>
    <t>INGRESOS POR VENTA DE BIENES Y PRESTACION DE SERVICIOS DE LOS PODERES LEGISLATIVO Y JUDICIAL, Y DE LOS ORGANOS AUTONOMOS</t>
  </si>
  <si>
    <t>OTROS INGRESOS</t>
  </si>
  <si>
    <t>7.9.1</t>
  </si>
  <si>
    <t>Otros ingresos y beneficios</t>
  </si>
  <si>
    <t>7.9.1.1</t>
  </si>
  <si>
    <t xml:space="preserve">Otros ingresos y beneficios varios </t>
  </si>
  <si>
    <t>PARTICIPACIONES, APORTACIONES, CONVENIOS, INCENTIVOS DERIVADOS DE LA COLABORACION FISCAL Y FONDOS DISTINTOS DE APORTACIONES</t>
  </si>
  <si>
    <t>PARTICIPACIONES</t>
  </si>
  <si>
    <t>8.1.1</t>
  </si>
  <si>
    <t>Participaciones Federales</t>
  </si>
  <si>
    <t>8.1.1.1</t>
  </si>
  <si>
    <t>Fondo General de Participaciones</t>
  </si>
  <si>
    <t>8.1.1.2</t>
  </si>
  <si>
    <t>Fondo de Fomento Municipal</t>
  </si>
  <si>
    <t>8.1.1.3</t>
  </si>
  <si>
    <t>Fondo de Fiscalizacion y Recaudacion</t>
  </si>
  <si>
    <t>8.1.1.4</t>
  </si>
  <si>
    <t>Fondo de compensación</t>
  </si>
  <si>
    <t>8.1.1.5</t>
  </si>
  <si>
    <t>Fondo de extracción de hidrocarburos</t>
  </si>
  <si>
    <t>8.1.1.6</t>
  </si>
  <si>
    <t>Impuesto Especial Sobre Produccion y Servicios</t>
  </si>
  <si>
    <t>8.1.1.7</t>
  </si>
  <si>
    <t>0.136% de la recaudación federal participable</t>
  </si>
  <si>
    <t>8.1.1.8</t>
  </si>
  <si>
    <t>3.17% sobre extraccion de petroleo</t>
  </si>
  <si>
    <t>8.1.1.9</t>
  </si>
  <si>
    <t>Gasolinas y Diesel</t>
  </si>
  <si>
    <t>8.1.1.10</t>
  </si>
  <si>
    <t>Fondo de Impuesto Sobre la Renta</t>
  </si>
  <si>
    <t>8.1.1.11</t>
  </si>
  <si>
    <t>Fondo de Estabilización de los Ingresos de las Entidades Federativas</t>
  </si>
  <si>
    <t>8.1.2</t>
  </si>
  <si>
    <t>Estatales</t>
  </si>
  <si>
    <t>8.1.2.1</t>
  </si>
  <si>
    <t>Participaciones Estatales</t>
  </si>
  <si>
    <t>APORTACIONES</t>
  </si>
  <si>
    <t>8.2.1</t>
  </si>
  <si>
    <t>Aportaciones federales</t>
  </si>
  <si>
    <t>8.2.1.1</t>
  </si>
  <si>
    <t>Del fondo de infraestructura social municipal</t>
  </si>
  <si>
    <t>8.2.1.2</t>
  </si>
  <si>
    <t>Rendimientos financieros del fondo de aportaciones para la infraestructura social</t>
  </si>
  <si>
    <t>8.2.1.3</t>
  </si>
  <si>
    <t>Del fondo para el fortalecimiento municipal</t>
  </si>
  <si>
    <t>8.2.1.4</t>
  </si>
  <si>
    <t>Rendimientos financieros del fondo de aportaciones para el fortalecimiento municipal</t>
  </si>
  <si>
    <t>CONVENIOS</t>
  </si>
  <si>
    <t>8.3.1</t>
  </si>
  <si>
    <t>Convenios</t>
  </si>
  <si>
    <t>8.3.1.1</t>
  </si>
  <si>
    <t>Derivados del Gobierno Federal</t>
  </si>
  <si>
    <t>8.3.1.2</t>
  </si>
  <si>
    <t>Derivados del Gobierno Estatal</t>
  </si>
  <si>
    <t>8.3.1.9</t>
  </si>
  <si>
    <t>Otros Convenios</t>
  </si>
  <si>
    <t>INCENTIVOS DERIVADOS DE LA COLABORACION FISCAL</t>
  </si>
  <si>
    <t>8.4.1</t>
  </si>
  <si>
    <t>INCENTIVOS DE LA COLABORACION FISCAL</t>
  </si>
  <si>
    <t>8.4.1.1</t>
  </si>
  <si>
    <t>Tenencia o Uso de Vehiculos</t>
  </si>
  <si>
    <t>8.4.1.2</t>
  </si>
  <si>
    <t>Fondo de Compensación ISAN</t>
  </si>
  <si>
    <t>8.4.1.3</t>
  </si>
  <si>
    <t>Impuesto Sobre Automoviles Nuevos</t>
  </si>
  <si>
    <t>8.4.1.4</t>
  </si>
  <si>
    <t>Fondo de compensación de repecos-intermedios</t>
  </si>
  <si>
    <t>8.4.1.5</t>
  </si>
  <si>
    <t>Otros Incentivos Economicos</t>
  </si>
  <si>
    <t>FONDOS DISTINTOS DE APORTACIONES</t>
  </si>
  <si>
    <t>TRANSFERENCIAS, ASIGNACIONES, SUBSIDIOS Y SUBVENCIONES, Y PENSIONES Y JUBILACIONES</t>
  </si>
  <si>
    <t>TRANSFERENCIAS Y ASIGNACIONES</t>
  </si>
  <si>
    <t>9.1.1</t>
  </si>
  <si>
    <t>Transferencias internas y asignaciones al sector público</t>
  </si>
  <si>
    <t>9.1.1.1</t>
  </si>
  <si>
    <t>SUBSIDIOS Y SUBVENCIONES</t>
  </si>
  <si>
    <t>9.3.1</t>
  </si>
  <si>
    <t>Subsidio</t>
  </si>
  <si>
    <t>9.3.1.1</t>
  </si>
  <si>
    <t>9.3.2</t>
  </si>
  <si>
    <t>Subvenciones</t>
  </si>
  <si>
    <t>9.3.2.1</t>
  </si>
  <si>
    <t>PENSIONES Y JUBILACIONES</t>
  </si>
  <si>
    <t>TRANSFERENCIAS DEL FONDO MEXICANO DEL PETROLEO PARA LA ESTABILIZACION Y EL DESARROLLO</t>
  </si>
  <si>
    <t>INGRESOS DERIVADOS DE FINANCIAMIENTO</t>
  </si>
  <si>
    <t>ENDEUDAMIENTO INTERNO</t>
  </si>
  <si>
    <t>10.1.0.1</t>
  </si>
  <si>
    <t>Financiamientos</t>
  </si>
  <si>
    <t>10.1.0.1.1</t>
  </si>
  <si>
    <t>Banca oficial</t>
  </si>
  <si>
    <t>10.1.0.1.2</t>
  </si>
  <si>
    <t>Banca comercial</t>
  </si>
  <si>
    <t>10.1.0.1.3</t>
  </si>
  <si>
    <t>Créditos financieros</t>
  </si>
  <si>
    <t>10.1.0.1.9</t>
  </si>
  <si>
    <t>Otros financiamientos no especificados</t>
  </si>
  <si>
    <t>ENDEUDAMIENTO EXTERNO</t>
  </si>
  <si>
    <t>FINANCIAMIENTO INTERNO</t>
  </si>
  <si>
    <t>CAMELLONES</t>
  </si>
  <si>
    <t>Clave Presupuestal</t>
  </si>
  <si>
    <t xml:space="preserve"> </t>
  </si>
  <si>
    <t>Buscar</t>
  </si>
  <si>
    <t>1.5-01-2605_26412008_2611111</t>
  </si>
  <si>
    <t>1.5-01-2605_26113008_2611313</t>
  </si>
  <si>
    <t>1.5-01-2605_26412008_2611311</t>
  </si>
  <si>
    <t>1.1-00-2605_26412008_2612110</t>
  </si>
  <si>
    <t>1.6-01-2605_26412008_2612212</t>
  </si>
  <si>
    <t>1.6-01-2605_26412008_2612310</t>
  </si>
  <si>
    <t>1.6-01-2605_26412008_2613212</t>
  </si>
  <si>
    <t>1.5-01-2605_26113008_2613213</t>
  </si>
  <si>
    <t>1.5-01-2605_26412008_2613211</t>
  </si>
  <si>
    <t>1.6-01-2605_26412008_2613222</t>
  </si>
  <si>
    <t>1.5-01-2605_26113008_2613223</t>
  </si>
  <si>
    <t>1.5-01-2605_26412008_2613221</t>
  </si>
  <si>
    <t>1.5-01-2605_26412008_2613222</t>
  </si>
  <si>
    <t>1.6-01-2605_26412008_2613310</t>
  </si>
  <si>
    <t>1.6-01-2605_26412008_2613410</t>
  </si>
  <si>
    <t>1.6-01-2605_26412008_2614112</t>
  </si>
  <si>
    <t>1.5-01-2605_26113008_2614113</t>
  </si>
  <si>
    <t>1.5-01-2605_26412008_2614111</t>
  </si>
  <si>
    <t>1.6-01-2605_26412008_2614212</t>
  </si>
  <si>
    <t>1.5-01-2605_26113008_2614213</t>
  </si>
  <si>
    <t>1.5-01-2605_26412008_2614211</t>
  </si>
  <si>
    <t>1.6-01-2605_26412008_2614312</t>
  </si>
  <si>
    <t>1.5-01-2605_26113008_2614313</t>
  </si>
  <si>
    <t>1.5-01-2605_26412008_2614311</t>
  </si>
  <si>
    <t>1.6-01-2605_26412008_2614322</t>
  </si>
  <si>
    <t>1.5-01-2605_26113008_2614323</t>
  </si>
  <si>
    <t>1.5-01-2605_26412008_2614321</t>
  </si>
  <si>
    <t>1.1-00-2605_26113008_2614410</t>
  </si>
  <si>
    <t>1.1-00-2605_26412008_2614410</t>
  </si>
  <si>
    <t>1.6-01-2605_26412008_2615210</t>
  </si>
  <si>
    <t>1.1-00-2605_26113008_2615913</t>
  </si>
  <si>
    <t>1.6-01-2605_26113008_2615913</t>
  </si>
  <si>
    <t>1.6-01-2605_26412008_2615911</t>
  </si>
  <si>
    <t>1.5-01-2605_26113008_2615913</t>
  </si>
  <si>
    <t>1.5-01-2605_26412008_2615911</t>
  </si>
  <si>
    <t>1.6-01-2605_26412008_2616110</t>
  </si>
  <si>
    <t>1.5-01-2605_26412008_2616110</t>
  </si>
  <si>
    <t>1.1-00-2603_2664003_2621110</t>
  </si>
  <si>
    <t>1.1-00-2602_2642002_2621110</t>
  </si>
  <si>
    <t>1.1-00-2604_2646005_2621110</t>
  </si>
  <si>
    <t>1.1-00-2605_2649007_2621110</t>
  </si>
  <si>
    <t>1.1-00-2612_26466038_2621410</t>
  </si>
  <si>
    <t>1.1-00-2604_2646005_2621410</t>
  </si>
  <si>
    <t>1.1-00-2607_26224018_2621610</t>
  </si>
  <si>
    <t>1.1-00-2608_26327021_2621610</t>
  </si>
  <si>
    <t>1.1-00-2604_2646005_2621610</t>
  </si>
  <si>
    <t>1.1-00-2605_2649007_2621610</t>
  </si>
  <si>
    <t>1.1-00-2608_26225019_2621610</t>
  </si>
  <si>
    <t>1.1-00-2608_26229023_2621610</t>
  </si>
  <si>
    <t>1.1-00-2609_26142030_2621710</t>
  </si>
  <si>
    <t>1.1-00-2607_26121015_2621810</t>
  </si>
  <si>
    <t>1.1-00-2604_2645004_2621810</t>
  </si>
  <si>
    <t>1.1-00-2604_2646005_2621810</t>
  </si>
  <si>
    <t>1.1-00-2603_2664003_2622110</t>
  </si>
  <si>
    <t>1.1-00-2607_26122016_2622110</t>
  </si>
  <si>
    <t>1.1-00-2611_26565037_26221143</t>
  </si>
  <si>
    <t>1.1-00-2602_2642002_2622110</t>
  </si>
  <si>
    <t>1.1-00-2604_2646005_2622110</t>
  </si>
  <si>
    <t>1.1-00-2605_2649007_2622110</t>
  </si>
  <si>
    <t>1.1-00-2606_26414009_2622110</t>
  </si>
  <si>
    <t>1.1-00-2611_26562037_2622210</t>
  </si>
  <si>
    <t>1.1-00-2608_26630024_2622210</t>
  </si>
  <si>
    <t>1.1-00-2608_26229023_2622210</t>
  </si>
  <si>
    <t>1.1-00-2607_26623017_2622310</t>
  </si>
  <si>
    <t>1.1-00-2611_26554035_2623510</t>
  </si>
  <si>
    <t>1.1-00-2611_26555035_2623910</t>
  </si>
  <si>
    <t>1.1-00-2605_2649007_2624110</t>
  </si>
  <si>
    <t>1.1-00-2608_26225019_2624110</t>
  </si>
  <si>
    <t>1.1-00-2610_26643031_2624110</t>
  </si>
  <si>
    <t>1.1-00-2605_2649007_2624210</t>
  </si>
  <si>
    <t>1.1-00-2608_26225019_2624210</t>
  </si>
  <si>
    <t>1.1-00-2610_26643031_2624210</t>
  </si>
  <si>
    <t>1.1-00-2604_2646005_2624410</t>
  </si>
  <si>
    <t>1.1-00-2611_26549034_2624410</t>
  </si>
  <si>
    <t>1.1-00-2605_2649007_2624510</t>
  </si>
  <si>
    <t>1.1-00-2612_26466038_2624610</t>
  </si>
  <si>
    <t>1.1-00-2604_2646005_2624610</t>
  </si>
  <si>
    <t>1.1-00-2605_2649007_2624610</t>
  </si>
  <si>
    <t>1.1-00-2606_26414009_2624610</t>
  </si>
  <si>
    <t>1.1-00-2610_26643031_2624610</t>
  </si>
  <si>
    <t>1.1-00-2608_26326020_2624610</t>
  </si>
  <si>
    <t>1.1-00-2608_26326020_26246124</t>
  </si>
  <si>
    <t>1.1-00-2608_26326020_26246125</t>
  </si>
  <si>
    <t>1.1-00-2604_2646005_2624710</t>
  </si>
  <si>
    <t>1.1-00-2605_2649007_2624710</t>
  </si>
  <si>
    <t>1.1-00-2608_26225019_2624710</t>
  </si>
  <si>
    <t>1.1-00-2610_26643031_2624710</t>
  </si>
  <si>
    <t>1.1-00-2605_2649007_2624910</t>
  </si>
  <si>
    <t>1.1-00-2608_26225019_2624910</t>
  </si>
  <si>
    <t>1.1-00-2609_26236028_2624910</t>
  </si>
  <si>
    <t>1.1-00-2609_26237029_2624910</t>
  </si>
  <si>
    <t>1.1-00-2610_26643031_2625110</t>
  </si>
  <si>
    <t>1.1-00-2607_26224018_2625210</t>
  </si>
  <si>
    <t>1.1-00-2608_26229023_2625210</t>
  </si>
  <si>
    <t>1.1-00-2609_26236028_2625210</t>
  </si>
  <si>
    <t>1.1-00-2607_26623017_2625310</t>
  </si>
  <si>
    <t>1.1-00-2607_26224018_2625310</t>
  </si>
  <si>
    <t>1.1-00-2608_26630024_2625310</t>
  </si>
  <si>
    <t>1.1-00-2607_26623017_2625410</t>
  </si>
  <si>
    <t>1.1-00-2607_26224018_2625410</t>
  </si>
  <si>
    <t>1.1-00-2608_26630024_2625410</t>
  </si>
  <si>
    <t>1.1-00-2610_26643031_2625610</t>
  </si>
  <si>
    <t>1.1-00-2606_26619014_26259114</t>
  </si>
  <si>
    <t>1.1-00-2605_2649007_2626110</t>
  </si>
  <si>
    <t>1.1-00-2605_26611007_2626110</t>
  </si>
  <si>
    <t>2.5-02-2605_26110007_2626110</t>
  </si>
  <si>
    <t>1.1-00-2607_26623017_2627110</t>
  </si>
  <si>
    <t>1.1-00-2607_26224018_2627110</t>
  </si>
  <si>
    <t>1.1-00-2607_26120015_2627110</t>
  </si>
  <si>
    <t>1.1-00-2608_26628022_2627110</t>
  </si>
  <si>
    <t>1.1-00-2606_26417012_2627110</t>
  </si>
  <si>
    <t>1.1-00-2606_26619014_2627110</t>
  </si>
  <si>
    <t>1.1-00-2607_26623017_2627210</t>
  </si>
  <si>
    <t>1.1-00-2607_26224018_2627210</t>
  </si>
  <si>
    <t>1.1-00-2608_26327021_2627210</t>
  </si>
  <si>
    <t>1.1-00-2608_26630024_2627210</t>
  </si>
  <si>
    <t>1.1-00-2604_2646005_2627210</t>
  </si>
  <si>
    <t>1.1-00-2608_26225019_2627210</t>
  </si>
  <si>
    <t>1.1-00-2608_26229023_2627210</t>
  </si>
  <si>
    <t>1.1-00-2611_26559035_2627210</t>
  </si>
  <si>
    <t>1.1-00-2610_26643031_2627210</t>
  </si>
  <si>
    <t>1.1-00-2608_26326020_2627210</t>
  </si>
  <si>
    <t>1.1-00-2607_26121015_2628210</t>
  </si>
  <si>
    <t>2.5-02-2607_26120015_2628310</t>
  </si>
  <si>
    <t>1.1-00-2607_26623017_2629110</t>
  </si>
  <si>
    <t>1.1-00-2608_26327021_2629110</t>
  </si>
  <si>
    <t>1.1-00-2608_26630024_2629110</t>
  </si>
  <si>
    <t>1.1-00-2604_2646005_2629110</t>
  </si>
  <si>
    <t>1.1-00-2605_2649007_2629110</t>
  </si>
  <si>
    <t>1.1-00-2606_26619014_2629110</t>
  </si>
  <si>
    <t>1.1-00-2608_26225019_2629110</t>
  </si>
  <si>
    <t>1.1-00-2608_26229023_2629110</t>
  </si>
  <si>
    <t>1.1-00-2611_26559035_2629110</t>
  </si>
  <si>
    <t>1.1-00-2610_26643031_2629110</t>
  </si>
  <si>
    <t>1.1-00-2608_26326020_2629110</t>
  </si>
  <si>
    <t>1.1-00-2604_2646005_2629210</t>
  </si>
  <si>
    <t>1.1-00-2605_2649007_2629210</t>
  </si>
  <si>
    <t>1.1-00-2612_26466038_2629410</t>
  </si>
  <si>
    <t>1.1-00-2604_2646005_2629410</t>
  </si>
  <si>
    <t>1.1-00-2607_26623017_2629610</t>
  </si>
  <si>
    <t>1.1-00-2604_2646005_2629610</t>
  </si>
  <si>
    <t>1.1-00-2605_2649007_2629610</t>
  </si>
  <si>
    <t>1.1-00-2605_2649007_2629810</t>
  </si>
  <si>
    <t>1.1-00-2608_26225019_2629810</t>
  </si>
  <si>
    <t>1.1-00-2610_26643031_2629810</t>
  </si>
  <si>
    <t>1.1-00-2605_2649007_2631110</t>
  </si>
  <si>
    <t>1.1-00-2610_26643031_2631110</t>
  </si>
  <si>
    <t>2.5-02-2610_26643031_2631110</t>
  </si>
  <si>
    <t>2.5-02-2608_26326020_2631110</t>
  </si>
  <si>
    <t>1.1-00-2612_26466038_2631410</t>
  </si>
  <si>
    <t>1.1-00-2605_2649007_2631410</t>
  </si>
  <si>
    <t>1.1-00-2612_26466038_2631610</t>
  </si>
  <si>
    <t>1.1-00-2607_26121015_2631610</t>
  </si>
  <si>
    <t>1.1-00-2605_2649007_2631610</t>
  </si>
  <si>
    <t>1.1-00-2612_26466038_26317161</t>
  </si>
  <si>
    <t>2.5-02-2612_26466038_26317164</t>
  </si>
  <si>
    <t>1.1-00-2604_2646005_2631810</t>
  </si>
  <si>
    <t>1.1-00-2605_2649007_2632210</t>
  </si>
  <si>
    <t>1.1-00-2612_26466038_26323160</t>
  </si>
  <si>
    <t>1.1-00-2612_26466038_26323162</t>
  </si>
  <si>
    <t>2.5-02-2607_26623017_26325122</t>
  </si>
  <si>
    <t>2.5-02-2605_26110007_2632510</t>
  </si>
  <si>
    <t>2.5-02-2605_2649007_2632510</t>
  </si>
  <si>
    <t>1.1-00-2611_26565037_26326144</t>
  </si>
  <si>
    <t>1.1-00-2605_2649007_2632610</t>
  </si>
  <si>
    <t>1.1-00-2610_26643031_2632610</t>
  </si>
  <si>
    <t>1.1-00-2605_2649007_2632910</t>
  </si>
  <si>
    <t>1.1-00-2606_26414009_2632910</t>
  </si>
  <si>
    <t>1.1-00-2603_2664003_2633110</t>
  </si>
  <si>
    <t>1.1-00-2604_2646005_2633110</t>
  </si>
  <si>
    <t>1.1-00-2605_2649007_2633110</t>
  </si>
  <si>
    <t>1.1-00-2610_26643031_2633110</t>
  </si>
  <si>
    <t>1.1-00-2610_26643031_2633210</t>
  </si>
  <si>
    <t>1.1-00-2612_26466038_2633310</t>
  </si>
  <si>
    <t>1.1-00-2604_2646005_2633310</t>
  </si>
  <si>
    <t>1.1-00-2605_2649007_2633310</t>
  </si>
  <si>
    <t>1.1-00-2605_2649007_2633410</t>
  </si>
  <si>
    <t>1.1-00-2609_26233026_2633410</t>
  </si>
  <si>
    <t>2.5-02-2607_26120015_2633410</t>
  </si>
  <si>
    <t>1.1-00-2607_26121015_26336121</t>
  </si>
  <si>
    <t>1.1-00-2604_2646005_2633610</t>
  </si>
  <si>
    <t>1.1-00-2606_26417012_2633610</t>
  </si>
  <si>
    <t>1.1-00-2606_26619014_26336165</t>
  </si>
  <si>
    <t>1.1-00-2605_2649007_2633810</t>
  </si>
  <si>
    <t>1.1-00-2612_26466038_2633910</t>
  </si>
  <si>
    <t>1.1-00-2607_26224018_2633910</t>
  </si>
  <si>
    <t>1.1-00-2607_26121015_2633910</t>
  </si>
  <si>
    <t>1.1-00-2604_2647005_2633910</t>
  </si>
  <si>
    <t>1.1-00-2606_26416011_2633910</t>
  </si>
  <si>
    <t>1.1-00-2603_2664003_2634110</t>
  </si>
  <si>
    <t>1.1-00-2602_2642002_2634110</t>
  </si>
  <si>
    <t>1.1-00-2604_2646005_2634110</t>
  </si>
  <si>
    <t>1.1-00-2604_2646005_2634210</t>
  </si>
  <si>
    <t>1.1-00-2604_2646005_2634310</t>
  </si>
  <si>
    <t>1.1-00-2603_2664003_2634410</t>
  </si>
  <si>
    <t>1.1-00-2605_2649007_2634410</t>
  </si>
  <si>
    <t>1.1-00-2605_2649007_2634510</t>
  </si>
  <si>
    <t>1.1-00-2611_26559035_2634510</t>
  </si>
  <si>
    <t>1.1-00-2605_2649007_2634810</t>
  </si>
  <si>
    <t>1.1-00-2604_2646005_26351112</t>
  </si>
  <si>
    <t>1.1-00-2605_2649007_2635110</t>
  </si>
  <si>
    <t>1.1-00-2608_26225019_2635110</t>
  </si>
  <si>
    <t>1.1-00-2609_26134027_2635110</t>
  </si>
  <si>
    <t>1.1-00-2607_26623017_2635210</t>
  </si>
  <si>
    <t>1.1-00-2612_26466038_2635210</t>
  </si>
  <si>
    <t>1.1-00-2605_2649007_2635210</t>
  </si>
  <si>
    <t>1.1-00-2612_26466038_2635310</t>
  </si>
  <si>
    <t>1.1-00-2607_26224018_2635410</t>
  </si>
  <si>
    <t>1.1-00-2605_2649007_2635510</t>
  </si>
  <si>
    <t>1.1-00-2607_26623017_2635710</t>
  </si>
  <si>
    <t>1.1-00-2605_2649007_2635710</t>
  </si>
  <si>
    <t>1.1-00-2608_26225019_2635710</t>
  </si>
  <si>
    <t>1.1-00-2608_26229023_2635710</t>
  </si>
  <si>
    <t>1.1-00-2610_26643031_2635710</t>
  </si>
  <si>
    <t>1.1-00-2610_26643031_26357133</t>
  </si>
  <si>
    <t>1.1-00-2608_26326020_2635710</t>
  </si>
  <si>
    <t>2.5-02-2610_26643031_26357132</t>
  </si>
  <si>
    <t>1.1-00-2607_26224018_2635810</t>
  </si>
  <si>
    <t>1.1-00-2606_26415010_26358120</t>
  </si>
  <si>
    <t>2.5-02-2608_26327021_2635810</t>
  </si>
  <si>
    <t>1.1-00-2606_26418013_2636110</t>
  </si>
  <si>
    <t>1.1-00-2606_26418013_2636310</t>
  </si>
  <si>
    <t>1.1-00-2606_26418013_2636510</t>
  </si>
  <si>
    <t>1.1-00-2606_26418013_2636610</t>
  </si>
  <si>
    <t>1.1-00-2604_2646005_2637110</t>
  </si>
  <si>
    <t>1.1-00-2606_26417012_2637110</t>
  </si>
  <si>
    <t>1.1-00-2604_2646005_2637510</t>
  </si>
  <si>
    <t>1.1-00-2606_26417012_2637510</t>
  </si>
  <si>
    <t>1.1-00-2609_26231025_2637610</t>
  </si>
  <si>
    <t>1.1-00-2607_26623017_2638210</t>
  </si>
  <si>
    <t>1.1-00-2611_26562037_2638210</t>
  </si>
  <si>
    <t>1.1-00-2611_26562037_26382157</t>
  </si>
  <si>
    <t>1.1-00-2611_26564037_2638210</t>
  </si>
  <si>
    <t>1.1-00-2611_26565037_26382141</t>
  </si>
  <si>
    <t>1.1-00-2611_26565037_26382146</t>
  </si>
  <si>
    <t>1.1-00-2611_26565037_26382147</t>
  </si>
  <si>
    <t>1.1-00-2611_26565037_26382148</t>
  </si>
  <si>
    <t>1.1-00-2611_26565037_26382152</t>
  </si>
  <si>
    <t>1.1-00-2611_26565037_26382154</t>
  </si>
  <si>
    <t>1.1-00-2611_26565037_26382155</t>
  </si>
  <si>
    <t>1.1-00-2611_26565037_26382156</t>
  </si>
  <si>
    <t>1.1-00-2608_26630024_2638210</t>
  </si>
  <si>
    <t>1.1-00-2605_2649007_2638210</t>
  </si>
  <si>
    <t>1.1-00-2606_26415010_26382115</t>
  </si>
  <si>
    <t>1.1-00-2606_26415010_26382116</t>
  </si>
  <si>
    <t>1.1-00-2606_26415010_26382117</t>
  </si>
  <si>
    <t>1.1-00-2609_26135027_2638210</t>
  </si>
  <si>
    <t>1.1-00-2609_26142030_2638210</t>
  </si>
  <si>
    <t>1.1-00-2609_26236028_2638210</t>
  </si>
  <si>
    <t>1.1-00-2609_26236028_26382129</t>
  </si>
  <si>
    <t>1.1-00-2609_26231025_2638210</t>
  </si>
  <si>
    <t>1.1-00-2609_26231025_26382130</t>
  </si>
  <si>
    <t>1.1-00-2611_26556035_26382145</t>
  </si>
  <si>
    <t>1.1-00-2611_26549034_26382149</t>
  </si>
  <si>
    <t>1.1-00-2611_26549034_26382150</t>
  </si>
  <si>
    <t>1.1-00-2609_26233026_2638210</t>
  </si>
  <si>
    <t>1.1-00-2609_26233026_2638410</t>
  </si>
  <si>
    <t>1.1-00-2605_26412008_2639110</t>
  </si>
  <si>
    <t>2.5-02-2504_2648006_2639210</t>
  </si>
  <si>
    <t>2.6-01-2504_2648006_2639210</t>
  </si>
  <si>
    <t>2.5-01-2504_2648006_2639210</t>
  </si>
  <si>
    <t>1.1-00-2605_2649007_2639220</t>
  </si>
  <si>
    <t>1.1-00-2610_26643031_26392234</t>
  </si>
  <si>
    <t>1.1-00-2607_26121015_2639410</t>
  </si>
  <si>
    <t>1.1-00-2604_2645004_2639410</t>
  </si>
  <si>
    <t>1.1-00-2604_2646005_2639410</t>
  </si>
  <si>
    <t>1.1-00-2605_26412008_2639410</t>
  </si>
  <si>
    <t>1.1-00-2604_2645004_2639420</t>
  </si>
  <si>
    <t>1.1-00-2604_2646005_2639610</t>
  </si>
  <si>
    <t>1.1-00-2607_26121015_2639620</t>
  </si>
  <si>
    <t>1.1-00-2605_2649007_2639620</t>
  </si>
  <si>
    <t>1.1-00-2611_26563037_2642110</t>
  </si>
  <si>
    <t>1.1-00-2604_2648006_2642110</t>
  </si>
  <si>
    <t>1.1-00-2614_26268040_2642110</t>
  </si>
  <si>
    <t>1.1-00-2615_26169041_2642110</t>
  </si>
  <si>
    <t>1.1-00-2613_26267039_2642110</t>
  </si>
  <si>
    <t>1.1-00-2616_26170042_2642110</t>
  </si>
  <si>
    <t>1.1-00-2617_26171043_2642110</t>
  </si>
  <si>
    <t>1.6-01-2604_2648006_2642510</t>
  </si>
  <si>
    <t>1.1-00-2611_26550035_26431153</t>
  </si>
  <si>
    <t>1.1-00-2611_26551035_26431138</t>
  </si>
  <si>
    <t>1.1-00-2611_26552035_26431139</t>
  </si>
  <si>
    <t>1.1-00-2611_26558035_26431151</t>
  </si>
  <si>
    <t>1.1-00-2611_26560036_26439142</t>
  </si>
  <si>
    <t>1.1-00-2611_26565037_2644110</t>
  </si>
  <si>
    <t>1.1-00-2611_26565037_26441158</t>
  </si>
  <si>
    <t>1.1-00-2601_2661001_2644110</t>
  </si>
  <si>
    <t>1.1-00-2610_26644032_26441135</t>
  </si>
  <si>
    <t>1.1-00-2609_26232025_2644110</t>
  </si>
  <si>
    <t>1.1-00-2609_26237029_2644110</t>
  </si>
  <si>
    <t>1.1-00-2609_26239029_26441128</t>
  </si>
  <si>
    <t>1.1-00-2609_26240029_26441126</t>
  </si>
  <si>
    <t>1.1-00-2609_26241029_26441127</t>
  </si>
  <si>
    <t>1.1-00-2611_26553035_26441140</t>
  </si>
  <si>
    <t>1.1-00-2611_26560036_26439172</t>
  </si>
  <si>
    <t>1.1-00-2611_26561036_2644110</t>
  </si>
  <si>
    <t>1.1-00-2609_26238029_26442131</t>
  </si>
  <si>
    <t>1.1-00-2609_26236028_2644310</t>
  </si>
  <si>
    <t>1.1-00-2601_2661001_2644514</t>
  </si>
  <si>
    <t>1.1-00-2601_2661001_2644515</t>
  </si>
  <si>
    <t>1.1-00-2601_2661001_2644516</t>
  </si>
  <si>
    <t>1.1-00-2601_2661001_2644517</t>
  </si>
  <si>
    <t>1.1-00-2606_26417012_26445119</t>
  </si>
  <si>
    <t>1.1-00-2602_2663002_2644818</t>
  </si>
  <si>
    <t>1.1-00-2602_2663002_2644819</t>
  </si>
  <si>
    <t>1.1-00-2605_2649007_2651110</t>
  </si>
  <si>
    <t>1.1-00-2605_2649007_2651210</t>
  </si>
  <si>
    <t>1.1-00-2606_26415010_26512118</t>
  </si>
  <si>
    <t>1.1-00-2604_2646005_2651510</t>
  </si>
  <si>
    <t>1.1-00-2605_2649007_2651910</t>
  </si>
  <si>
    <t>1.1-00-2612_26466038_2652110</t>
  </si>
  <si>
    <t>1.1-00-2607_26224018_2653110</t>
  </si>
  <si>
    <t>1.1-00-2608_26630024_2653110</t>
  </si>
  <si>
    <t>1.1-00-2607_26224018_2653210</t>
  </si>
  <si>
    <t>2.5-02-2607_26121015_26549123</t>
  </si>
  <si>
    <t>1.1-00-2608_26229023_2656210</t>
  </si>
  <si>
    <t>1.1-00-2605_2649007_2656410</t>
  </si>
  <si>
    <t>1.1-00-2607_26623017_2656510</t>
  </si>
  <si>
    <t>1.1-00-2612_26466038_2656510</t>
  </si>
  <si>
    <t>1.1-00-2607_26224018_2656610</t>
  </si>
  <si>
    <t>1.1-00-2605_2649007_2656620</t>
  </si>
  <si>
    <t>1.1-00-2606_26619014_26567166</t>
  </si>
  <si>
    <t>1.1-00-2608_26225019_2635910</t>
  </si>
  <si>
    <t>1.1-00-2608_26225019_2656710</t>
  </si>
  <si>
    <t>1.1-00-2609_26142030_2656710</t>
  </si>
  <si>
    <t>1.1-00-2609_26236028_2656710</t>
  </si>
  <si>
    <t>1.1-00-2611_26557035_2656710</t>
  </si>
  <si>
    <t>1.1-00-2611_26549034_2656710</t>
  </si>
  <si>
    <t>1.1-00-2607_26623017_2656910</t>
  </si>
  <si>
    <t>1.1-00-2612_26466038_26569159</t>
  </si>
  <si>
    <t>1.1-00-2608_26630024_2656910</t>
  </si>
  <si>
    <t>1.1-00-2610_26645032_2657810</t>
  </si>
  <si>
    <t>1.1-00-2604_2646005_26581113</t>
  </si>
  <si>
    <t>1.1-00-2612_26466038_2659110</t>
  </si>
  <si>
    <t>1.1-00-2612_26466038_26591163</t>
  </si>
  <si>
    <t>1.1-00-2604_2646005_2659110</t>
  </si>
  <si>
    <t>1.1-00-2612_26466038_2659710</t>
  </si>
  <si>
    <t>1.1-00-2604_2646005_2659710</t>
  </si>
  <si>
    <t>1.1-00-2610_26146033_2661210</t>
  </si>
  <si>
    <t>1.1-00-2610_26146033_26612136</t>
  </si>
  <si>
    <t>1.1-00-2610_26147033_2661210</t>
  </si>
  <si>
    <t>1.1-00-2610_26148033_2661210</t>
  </si>
  <si>
    <t>2.5-02-2610_26148033_2661210</t>
  </si>
  <si>
    <t>1.1-00-2610_26146033_2661310</t>
  </si>
  <si>
    <t>1.1-00-2610_26146033_26613137</t>
  </si>
  <si>
    <t>1.1-00-2610_26148033_2661310</t>
  </si>
  <si>
    <t>2.5-01-2610_26148033_2661310</t>
  </si>
  <si>
    <t>1.1-00-2610_26146033_2661510</t>
  </si>
  <si>
    <t>1.1-00-2610_26147033_2661510</t>
  </si>
  <si>
    <t>1.1-00-2610_26148033_2661510</t>
  </si>
  <si>
    <t>2.5-02-2610_26148033_2661510</t>
  </si>
  <si>
    <t>2.5-01-2610_26148033_2661510</t>
  </si>
  <si>
    <t>1.1-00-2604_2646005_26632110</t>
  </si>
  <si>
    <t>1.1-00-2604_2646005_26632111</t>
  </si>
  <si>
    <t>1.1-00-2604_2646005_2679910</t>
  </si>
  <si>
    <t>2.6-01-2605_26113008_26171170</t>
  </si>
  <si>
    <t>2.6-01-2605_26113008_26171171</t>
  </si>
  <si>
    <t>2.5-02-2604_2648006_2691110</t>
  </si>
  <si>
    <t>2.5-02-2604_2648006_2692110</t>
  </si>
  <si>
    <t>Inclusión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</si>
</sst>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0\ &quot;MDP&quot;"/>
    <numFmt numFmtId="165" formatCode="&quot;$&quot;#,##0.00"/>
    <numFmt numFmtId="166" formatCode="#,##0.00_ ;[Red]\-#,##0.00\ 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9"/>
      <name val="Calibri"/>
      <family val="2"/>
      <scheme val="minor"/>
    </font>
    <font>
      <sz val="11"/>
      <color rgb="FF00000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rgb="FF000000"/>
      <name val="Arial"/>
      <family val="2"/>
    </font>
    <font>
      <sz val="11"/>
      <color rgb="FF080000"/>
      <name val="Calibri"/>
      <family val="2"/>
      <scheme val="minor"/>
    </font>
    <font>
      <b/>
      <sz val="12"/>
      <color rgb="FF000000"/>
      <name val="Arial"/>
      <family val="2"/>
    </font>
    <font>
      <b/>
      <sz val="12"/>
      <color rgb="FFFFFFFF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6CB"/>
        <bgColor indexed="64"/>
      </patternFill>
    </fill>
    <fill>
      <patternFill patternType="solid">
        <fgColor rgb="FF00A79D"/>
        <bgColor indexed="64"/>
      </patternFill>
    </fill>
    <fill>
      <patternFill patternType="solid">
        <fgColor rgb="FFFFF2D4"/>
        <bgColor indexed="64"/>
      </patternFill>
    </fill>
    <fill>
      <patternFill patternType="solid">
        <fgColor rgb="FF92D050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</cellStyleXfs>
  <cellXfs count="129">
    <xf numFmtId="0" fontId="0" fillId="0" borderId="0" xfId="0"/>
    <xf numFmtId="4" fontId="0" fillId="0" borderId="0" xfId="0" applyNumberFormat="1"/>
    <xf numFmtId="43" fontId="0" fillId="0" borderId="0" xfId="1" applyFont="1"/>
    <xf numFmtId="0" fontId="0" fillId="3" borderId="0" xfId="0" applyFill="1"/>
    <xf numFmtId="43" fontId="0" fillId="3" borderId="0" xfId="1" applyFont="1" applyFill="1"/>
    <xf numFmtId="4" fontId="0" fillId="3" borderId="0" xfId="0" applyNumberFormat="1" applyFill="1"/>
    <xf numFmtId="0" fontId="0" fillId="5" borderId="0" xfId="0" applyFill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43" fontId="0" fillId="0" borderId="0" xfId="0" applyNumberFormat="1"/>
    <xf numFmtId="0" fontId="2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pivotButton="1" applyAlignment="1">
      <alignment vertical="center" wrapText="1"/>
    </xf>
    <xf numFmtId="0" fontId="3" fillId="0" borderId="0" xfId="0" pivotButton="1" applyFont="1"/>
    <xf numFmtId="0" fontId="0" fillId="0" borderId="0" xfId="0" applyAlignment="1">
      <alignment horizontal="center" vertical="center" wrapText="1"/>
    </xf>
    <xf numFmtId="4" fontId="0" fillId="0" borderId="0" xfId="0" applyNumberFormat="1" applyAlignment="1">
      <alignment vertical="center"/>
    </xf>
    <xf numFmtId="0" fontId="3" fillId="0" borderId="0" xfId="0" applyFont="1"/>
    <xf numFmtId="43" fontId="2" fillId="4" borderId="0" xfId="1" applyFont="1" applyFill="1"/>
    <xf numFmtId="0" fontId="2" fillId="4" borderId="0" xfId="0" applyFont="1" applyFill="1"/>
    <xf numFmtId="0" fontId="2" fillId="2" borderId="0" xfId="0" applyFont="1" applyFill="1"/>
    <xf numFmtId="0" fontId="5" fillId="6" borderId="4" xfId="3" applyFont="1" applyFill="1" applyBorder="1" applyAlignment="1">
      <alignment horizontal="center" vertical="center" wrapText="1"/>
    </xf>
    <xf numFmtId="0" fontId="5" fillId="6" borderId="5" xfId="3" applyFont="1" applyFill="1" applyBorder="1" applyAlignment="1">
      <alignment horizontal="center" vertical="center" wrapText="1"/>
    </xf>
    <xf numFmtId="0" fontId="5" fillId="6" borderId="7" xfId="3" applyFont="1" applyFill="1" applyBorder="1" applyAlignment="1">
      <alignment horizontal="center" vertical="center" wrapText="1"/>
    </xf>
    <xf numFmtId="164" fontId="5" fillId="6" borderId="7" xfId="3" applyNumberFormat="1" applyFont="1" applyFill="1" applyBorder="1" applyAlignment="1">
      <alignment horizontal="center" vertical="center" wrapText="1"/>
    </xf>
    <xf numFmtId="0" fontId="6" fillId="0" borderId="8" xfId="3" applyFont="1" applyBorder="1" applyAlignment="1">
      <alignment horizontal="center" vertical="center" wrapText="1"/>
    </xf>
    <xf numFmtId="0" fontId="6" fillId="0" borderId="8" xfId="3" applyFont="1" applyBorder="1" applyAlignment="1">
      <alignment horizontal="left" vertical="center" wrapText="1"/>
    </xf>
    <xf numFmtId="165" fontId="6" fillId="7" borderId="8" xfId="2" applyNumberFormat="1" applyFont="1" applyFill="1" applyBorder="1" applyAlignment="1">
      <alignment horizontal="center" vertical="center" wrapText="1"/>
    </xf>
    <xf numFmtId="165" fontId="6" fillId="0" borderId="8" xfId="2" applyNumberFormat="1" applyFont="1" applyBorder="1" applyAlignment="1">
      <alignment horizontal="center" vertical="center" wrapText="1"/>
    </xf>
    <xf numFmtId="0" fontId="6" fillId="7" borderId="8" xfId="3" applyFont="1" applyFill="1" applyBorder="1" applyAlignment="1">
      <alignment horizontal="center" vertical="center" wrapText="1"/>
    </xf>
    <xf numFmtId="0" fontId="6" fillId="7" borderId="8" xfId="3" applyFont="1" applyFill="1" applyBorder="1" applyAlignment="1">
      <alignment horizontal="left" vertical="center" wrapText="1"/>
    </xf>
    <xf numFmtId="44" fontId="0" fillId="0" borderId="0" xfId="0" applyNumberFormat="1"/>
    <xf numFmtId="165" fontId="6" fillId="0" borderId="11" xfId="2" applyNumberFormat="1" applyFont="1" applyBorder="1" applyAlignment="1">
      <alignment horizontal="center" vertical="center" wrapText="1"/>
    </xf>
    <xf numFmtId="8" fontId="7" fillId="0" borderId="8" xfId="0" applyNumberFormat="1" applyFont="1" applyBorder="1" applyAlignment="1">
      <alignment horizontal="center" vertical="center"/>
    </xf>
    <xf numFmtId="8" fontId="7" fillId="0" borderId="8" xfId="0" applyNumberFormat="1" applyFont="1" applyBorder="1" applyAlignment="1">
      <alignment horizontal="right" vertical="center"/>
    </xf>
    <xf numFmtId="165" fontId="9" fillId="6" borderId="7" xfId="2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/>
    </xf>
    <xf numFmtId="0" fontId="10" fillId="0" borderId="0" xfId="0" applyFont="1"/>
    <xf numFmtId="8" fontId="0" fillId="0" borderId="0" xfId="0" applyNumberFormat="1"/>
    <xf numFmtId="0" fontId="11" fillId="6" borderId="11" xfId="0" applyFont="1" applyFill="1" applyBorder="1" applyAlignment="1">
      <alignment horizontal="center" vertical="center" wrapText="1"/>
    </xf>
    <xf numFmtId="0" fontId="11" fillId="6" borderId="11" xfId="0" applyFont="1" applyFill="1" applyBorder="1" applyAlignment="1">
      <alignment horizontal="center" vertical="center"/>
    </xf>
    <xf numFmtId="8" fontId="7" fillId="0" borderId="8" xfId="0" applyNumberFormat="1" applyFont="1" applyBorder="1" applyAlignment="1">
      <alignment horizontal="right" vertical="center" wrapText="1"/>
    </xf>
    <xf numFmtId="0" fontId="7" fillId="0" borderId="8" xfId="0" applyFont="1" applyBorder="1" applyAlignment="1">
      <alignment horizontal="right" vertical="center" wrapText="1"/>
    </xf>
    <xf numFmtId="8" fontId="7" fillId="0" borderId="8" xfId="0" applyNumberFormat="1" applyFont="1" applyBorder="1" applyAlignment="1">
      <alignment vertical="center" wrapText="1"/>
    </xf>
    <xf numFmtId="0" fontId="7" fillId="0" borderId="8" xfId="0" applyFont="1" applyBorder="1" applyAlignment="1">
      <alignment horizontal="center" vertical="center" wrapText="1"/>
    </xf>
    <xf numFmtId="8" fontId="8" fillId="6" borderId="6" xfId="3" applyNumberFormat="1" applyFont="1" applyFill="1" applyBorder="1" applyAlignment="1">
      <alignment vertical="center" wrapText="1"/>
    </xf>
    <xf numFmtId="43" fontId="7" fillId="0" borderId="0" xfId="0" applyNumberFormat="1" applyFont="1" applyAlignment="1">
      <alignment horizontal="right" vertical="center" wrapText="1"/>
    </xf>
    <xf numFmtId="8" fontId="12" fillId="0" borderId="0" xfId="4" applyNumberFormat="1" applyFont="1" applyAlignment="1"/>
    <xf numFmtId="8" fontId="0" fillId="0" borderId="0" xfId="1" applyNumberFormat="1" applyFont="1"/>
    <xf numFmtId="0" fontId="0" fillId="0" borderId="8" xfId="0" applyBorder="1" applyAlignment="1">
      <alignment horizontal="left"/>
    </xf>
    <xf numFmtId="43" fontId="0" fillId="0" borderId="8" xfId="1" applyFont="1" applyBorder="1"/>
    <xf numFmtId="0" fontId="0" fillId="0" borderId="8" xfId="0" applyBorder="1"/>
    <xf numFmtId="4" fontId="10" fillId="0" borderId="0" xfId="0" applyNumberFormat="1" applyFont="1"/>
    <xf numFmtId="0" fontId="10" fillId="0" borderId="0" xfId="0" applyFont="1" applyAlignment="1">
      <alignment horizontal="left" indent="1"/>
    </xf>
    <xf numFmtId="0" fontId="14" fillId="9" borderId="27" xfId="0" applyFont="1" applyFill="1" applyBorder="1" applyAlignment="1">
      <alignment vertical="center" wrapText="1"/>
    </xf>
    <xf numFmtId="0" fontId="14" fillId="9" borderId="28" xfId="0" applyFont="1" applyFill="1" applyBorder="1" applyAlignment="1">
      <alignment vertical="center" wrapText="1"/>
    </xf>
    <xf numFmtId="166" fontId="14" fillId="9" borderId="28" xfId="0" applyNumberFormat="1" applyFont="1" applyFill="1" applyBorder="1" applyAlignment="1">
      <alignment vertical="center" wrapText="1"/>
    </xf>
    <xf numFmtId="166" fontId="0" fillId="0" borderId="0" xfId="0" applyNumberFormat="1"/>
    <xf numFmtId="0" fontId="14" fillId="9" borderId="27" xfId="0" applyFont="1" applyFill="1" applyBorder="1" applyAlignment="1">
      <alignment horizontal="center" vertical="center" wrapText="1"/>
    </xf>
    <xf numFmtId="0" fontId="15" fillId="10" borderId="29" xfId="0" applyFont="1" applyFill="1" applyBorder="1" applyAlignment="1">
      <alignment horizontal="center" vertical="center" wrapText="1"/>
    </xf>
    <xf numFmtId="0" fontId="15" fillId="10" borderId="28" xfId="0" applyFont="1" applyFill="1" applyBorder="1" applyAlignment="1">
      <alignment vertical="center" wrapText="1"/>
    </xf>
    <xf numFmtId="166" fontId="15" fillId="10" borderId="30" xfId="0" applyNumberFormat="1" applyFont="1" applyFill="1" applyBorder="1" applyAlignment="1">
      <alignment horizontal="right" vertical="center" wrapText="1"/>
    </xf>
    <xf numFmtId="166" fontId="15" fillId="10" borderId="31" xfId="0" applyNumberFormat="1" applyFont="1" applyFill="1" applyBorder="1" applyAlignment="1">
      <alignment horizontal="right" vertical="center" wrapText="1"/>
    </xf>
    <xf numFmtId="0" fontId="16" fillId="10" borderId="29" xfId="0" applyFont="1" applyFill="1" applyBorder="1" applyAlignment="1">
      <alignment horizontal="center" vertical="center" wrapText="1"/>
    </xf>
    <xf numFmtId="0" fontId="13" fillId="10" borderId="30" xfId="0" applyFont="1" applyFill="1" applyBorder="1" applyAlignment="1">
      <alignment vertical="center" wrapText="1"/>
    </xf>
    <xf numFmtId="166" fontId="13" fillId="10" borderId="30" xfId="0" applyNumberFormat="1" applyFont="1" applyFill="1" applyBorder="1" applyAlignment="1">
      <alignment horizontal="right" vertical="center" wrapText="1"/>
    </xf>
    <xf numFmtId="166" fontId="13" fillId="10" borderId="31" xfId="0" applyNumberFormat="1" applyFont="1" applyFill="1" applyBorder="1" applyAlignment="1">
      <alignment horizontal="right" vertical="center" wrapText="1"/>
    </xf>
    <xf numFmtId="0" fontId="16" fillId="0" borderId="29" xfId="0" applyFont="1" applyBorder="1" applyAlignment="1">
      <alignment horizontal="center" vertical="center" wrapText="1"/>
    </xf>
    <xf numFmtId="0" fontId="16" fillId="0" borderId="30" xfId="0" applyFont="1" applyBorder="1" applyAlignment="1">
      <alignment vertical="center" wrapText="1"/>
    </xf>
    <xf numFmtId="166" fontId="16" fillId="0" borderId="30" xfId="0" applyNumberFormat="1" applyFont="1" applyBorder="1" applyAlignment="1">
      <alignment horizontal="right" vertical="center" wrapText="1"/>
    </xf>
    <xf numFmtId="166" fontId="16" fillId="0" borderId="31" xfId="0" applyNumberFormat="1" applyFont="1" applyBorder="1" applyAlignment="1">
      <alignment horizontal="right" vertical="center" wrapText="1"/>
    </xf>
    <xf numFmtId="0" fontId="15" fillId="10" borderId="30" xfId="0" applyFont="1" applyFill="1" applyBorder="1" applyAlignment="1">
      <alignment vertical="center" wrapText="1"/>
    </xf>
    <xf numFmtId="0" fontId="14" fillId="9" borderId="29" xfId="0" applyFont="1" applyFill="1" applyBorder="1" applyAlignment="1">
      <alignment horizontal="center" vertical="center" wrapText="1"/>
    </xf>
    <xf numFmtId="0" fontId="14" fillId="9" borderId="30" xfId="0" applyFont="1" applyFill="1" applyBorder="1" applyAlignment="1">
      <alignment vertical="center" wrapText="1"/>
    </xf>
    <xf numFmtId="166" fontId="14" fillId="9" borderId="30" xfId="0" applyNumberFormat="1" applyFont="1" applyFill="1" applyBorder="1" applyAlignment="1">
      <alignment horizontal="right" vertical="center" wrapText="1"/>
    </xf>
    <xf numFmtId="166" fontId="14" fillId="9" borderId="31" xfId="0" applyNumberFormat="1" applyFont="1" applyFill="1" applyBorder="1" applyAlignment="1">
      <alignment horizontal="right" vertical="center" wrapText="1"/>
    </xf>
    <xf numFmtId="0" fontId="16" fillId="0" borderId="30" xfId="0" applyFont="1" applyBorder="1" applyAlignment="1">
      <alignment horizontal="justify" vertical="center" wrapText="1"/>
    </xf>
    <xf numFmtId="0" fontId="13" fillId="10" borderId="29" xfId="0" applyFont="1" applyFill="1" applyBorder="1" applyAlignment="1">
      <alignment horizontal="center" vertical="center" wrapText="1"/>
    </xf>
    <xf numFmtId="0" fontId="15" fillId="10" borderId="32" xfId="0" applyFont="1" applyFill="1" applyBorder="1" applyAlignment="1">
      <alignment horizontal="center" vertical="center" wrapText="1"/>
    </xf>
    <xf numFmtId="0" fontId="15" fillId="10" borderId="33" xfId="0" applyFont="1" applyFill="1" applyBorder="1" applyAlignment="1">
      <alignment vertical="center" wrapText="1"/>
    </xf>
    <xf numFmtId="166" fontId="15" fillId="10" borderId="33" xfId="0" applyNumberFormat="1" applyFont="1" applyFill="1" applyBorder="1" applyAlignment="1">
      <alignment horizontal="right" vertical="center" wrapText="1"/>
    </xf>
    <xf numFmtId="166" fontId="15" fillId="10" borderId="28" xfId="0" applyNumberFormat="1" applyFont="1" applyFill="1" applyBorder="1" applyAlignment="1">
      <alignment horizontal="right" vertical="center" wrapText="1"/>
    </xf>
    <xf numFmtId="4" fontId="0" fillId="11" borderId="0" xfId="0" applyNumberFormat="1" applyFill="1"/>
    <xf numFmtId="4" fontId="0" fillId="0" borderId="0" xfId="1" applyNumberFormat="1" applyFont="1"/>
    <xf numFmtId="43" fontId="0" fillId="11" borderId="0" xfId="1" applyFont="1" applyFill="1"/>
    <xf numFmtId="43" fontId="2" fillId="0" borderId="0" xfId="1" applyFont="1"/>
    <xf numFmtId="4" fontId="2" fillId="0" borderId="0" xfId="0" applyNumberFormat="1" applyFont="1"/>
    <xf numFmtId="4" fontId="2" fillId="11" borderId="0" xfId="0" applyNumberFormat="1" applyFont="1" applyFill="1"/>
    <xf numFmtId="0" fontId="13" fillId="8" borderId="20" xfId="0" applyFont="1" applyFill="1" applyBorder="1" applyAlignment="1">
      <alignment horizontal="center" vertical="center" wrapText="1"/>
    </xf>
    <xf numFmtId="0" fontId="13" fillId="8" borderId="21" xfId="0" applyFont="1" applyFill="1" applyBorder="1" applyAlignment="1">
      <alignment horizontal="center" vertical="center" wrapText="1"/>
    </xf>
    <xf numFmtId="0" fontId="13" fillId="8" borderId="22" xfId="0" applyFont="1" applyFill="1" applyBorder="1" applyAlignment="1">
      <alignment horizontal="center" vertical="center" wrapText="1"/>
    </xf>
    <xf numFmtId="0" fontId="13" fillId="8" borderId="23" xfId="0" applyFont="1" applyFill="1" applyBorder="1" applyAlignment="1">
      <alignment horizontal="center" vertical="center" wrapText="1"/>
    </xf>
    <xf numFmtId="0" fontId="13" fillId="8" borderId="24" xfId="0" applyFont="1" applyFill="1" applyBorder="1" applyAlignment="1">
      <alignment horizontal="center" vertical="center" wrapText="1"/>
    </xf>
    <xf numFmtId="0" fontId="13" fillId="8" borderId="25" xfId="0" applyFont="1" applyFill="1" applyBorder="1" applyAlignment="1">
      <alignment horizontal="center" vertical="center" wrapText="1"/>
    </xf>
    <xf numFmtId="0" fontId="13" fillId="8" borderId="26" xfId="0" applyFont="1" applyFill="1" applyBorder="1" applyAlignment="1">
      <alignment horizontal="center" vertical="center" wrapText="1"/>
    </xf>
    <xf numFmtId="0" fontId="13" fillId="8" borderId="27" xfId="0" applyFont="1" applyFill="1" applyBorder="1" applyAlignment="1">
      <alignment horizontal="center" vertical="center" wrapText="1"/>
    </xf>
    <xf numFmtId="166" fontId="13" fillId="8" borderId="26" xfId="0" applyNumberFormat="1" applyFont="1" applyFill="1" applyBorder="1" applyAlignment="1">
      <alignment horizontal="center" vertical="center" wrapText="1"/>
    </xf>
    <xf numFmtId="166" fontId="13" fillId="8" borderId="27" xfId="0" applyNumberFormat="1" applyFont="1" applyFill="1" applyBorder="1" applyAlignment="1">
      <alignment horizontal="center" vertical="center" wrapText="1"/>
    </xf>
    <xf numFmtId="0" fontId="6" fillId="0" borderId="9" xfId="3" applyFont="1" applyBorder="1" applyAlignment="1">
      <alignment vertical="center"/>
    </xf>
    <xf numFmtId="0" fontId="6" fillId="0" borderId="10" xfId="3" applyFont="1" applyBorder="1" applyAlignment="1">
      <alignment vertical="center"/>
    </xf>
    <xf numFmtId="0" fontId="5" fillId="6" borderId="1" xfId="3" applyFont="1" applyFill="1" applyBorder="1" applyAlignment="1">
      <alignment horizontal="center" vertical="center"/>
    </xf>
    <xf numFmtId="0" fontId="5" fillId="6" borderId="2" xfId="3" applyFont="1" applyFill="1" applyBorder="1" applyAlignment="1">
      <alignment horizontal="center" vertical="center"/>
    </xf>
    <xf numFmtId="0" fontId="5" fillId="6" borderId="3" xfId="3" applyFont="1" applyFill="1" applyBorder="1" applyAlignment="1">
      <alignment horizontal="center" vertical="center"/>
    </xf>
    <xf numFmtId="0" fontId="5" fillId="6" borderId="5" xfId="3" applyFont="1" applyFill="1" applyBorder="1" applyAlignment="1">
      <alignment horizontal="center" vertical="center" wrapText="1"/>
    </xf>
    <xf numFmtId="0" fontId="5" fillId="6" borderId="6" xfId="3" applyFont="1" applyFill="1" applyBorder="1" applyAlignment="1">
      <alignment horizontal="center" vertical="center" wrapText="1"/>
    </xf>
    <xf numFmtId="0" fontId="5" fillId="6" borderId="4" xfId="3" applyFont="1" applyFill="1" applyBorder="1" applyAlignment="1">
      <alignment horizontal="center" vertical="center" wrapText="1"/>
    </xf>
    <xf numFmtId="0" fontId="6" fillId="0" borderId="9" xfId="3" applyFont="1" applyBorder="1" applyAlignment="1">
      <alignment vertical="center" wrapText="1"/>
    </xf>
    <xf numFmtId="0" fontId="6" fillId="0" borderId="10" xfId="3" applyFont="1" applyBorder="1" applyAlignment="1">
      <alignment vertical="center" wrapText="1"/>
    </xf>
    <xf numFmtId="0" fontId="6" fillId="7" borderId="9" xfId="3" applyFont="1" applyFill="1" applyBorder="1" applyAlignment="1">
      <alignment vertical="center" wrapText="1"/>
    </xf>
    <xf numFmtId="0" fontId="6" fillId="7" borderId="10" xfId="3" applyFont="1" applyFill="1" applyBorder="1" applyAlignment="1">
      <alignment vertical="center" wrapText="1"/>
    </xf>
    <xf numFmtId="0" fontId="7" fillId="0" borderId="12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8" fontId="8" fillId="6" borderId="14" xfId="3" applyNumberFormat="1" applyFont="1" applyFill="1" applyBorder="1" applyAlignment="1">
      <alignment horizontal="center" vertical="center" wrapText="1"/>
    </xf>
    <xf numFmtId="8" fontId="8" fillId="6" borderId="15" xfId="3" applyNumberFormat="1" applyFont="1" applyFill="1" applyBorder="1" applyAlignment="1">
      <alignment horizontal="center" vertical="center" wrapText="1"/>
    </xf>
    <xf numFmtId="8" fontId="8" fillId="6" borderId="5" xfId="3" applyNumberFormat="1" applyFont="1" applyFill="1" applyBorder="1" applyAlignment="1">
      <alignment horizontal="center" vertical="center" wrapText="1"/>
    </xf>
    <xf numFmtId="8" fontId="8" fillId="6" borderId="6" xfId="3" applyNumberFormat="1" applyFont="1" applyFill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left" vertical="center" wrapText="1"/>
    </xf>
    <xf numFmtId="0" fontId="11" fillId="6" borderId="18" xfId="0" applyFont="1" applyFill="1" applyBorder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11" fillId="6" borderId="19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3" fontId="0" fillId="0" borderId="0" xfId="1" applyFont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</cellXfs>
  <cellStyles count="5">
    <cellStyle name="Millares" xfId="1" builtinId="3"/>
    <cellStyle name="Millares 2" xfId="4" xr:uid="{50AFDDDF-D1E8-4D0C-AB7C-726F2A0C7848}"/>
    <cellStyle name="Moneda" xfId="2" builtinId="4"/>
    <cellStyle name="Normal" xfId="0" builtinId="0"/>
    <cellStyle name="Normal 3" xfId="3" xr:uid="{455FD1C6-AB83-4EF6-8A19-A378808C1F70}"/>
  </cellStyles>
  <dxfs count="2295"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horizontal="center"/>
    </dxf>
    <dxf>
      <alignment horizont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color theme="9"/>
      </font>
    </dxf>
    <dxf>
      <font>
        <color theme="9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vertical="center"/>
    </dxf>
    <dxf>
      <alignment vertical="center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0"/>
    </dxf>
    <dxf>
      <numFmt numFmtId="35" formatCode="_-* #,##0.00_-;\-* #,##0.0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2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1.xml"/><Relationship Id="rId27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AN PABLO ROSALES RODRIGUEZ - PC-0543" refreshedDate="46080.511244791669" createdVersion="8" refreshedVersion="8" minRefreshableVersion="3" recordCount="375" xr:uid="{A5649A4C-3906-4E0D-B59E-1CF288538E12}">
  <cacheSource type="worksheet">
    <worksheetSource ref="C1:AT381" sheet="BASE"/>
  </cacheSource>
  <cacheFields count="38">
    <cacheField name="Codigo Origen" numFmtId="0">
      <sharedItems/>
    </cacheField>
    <cacheField name="Origen (FF)" numFmtId="0">
      <sharedItems count="9">
        <s v="PARTICIPACIONES FEDERALES 2026"/>
        <s v="RECURSOS FISCALES 2026"/>
        <s v="PARTICIPACIONES ESTATALES 2026"/>
        <s v="FONDO DE APORTACIÓN AL FORTALECIMIENTO MUNICIPAL 2026 (FORTAMUN)"/>
        <s v="FONDO DE APORTACIÓN AL FORTALECIMIENTO MUNICIPAL 2025 (FORTAMUN)"/>
        <s v="SUBSIDIO POLICÍA METROPOLITANA 2025 (APORTACIÓN ESTATAL)"/>
        <s v="FONDO DE APORTACIÓN A LA INFRAESTRUCTURA SOCIAL MUNICIPAL 2025 (FAISMUN)"/>
        <s v="FONDO DE APORTACIÓN A LA INFRAESTRUCTURA SOCIAL MUNICIPAL 2026 (FAISMUN)"/>
        <s v="SUBSIDIO POLICÍA METROPOLITANA 2026 (APORTACIÓN ESTATAL)"/>
      </sharedItems>
    </cacheField>
    <cacheField name="Codigo Subfuncion" numFmtId="0">
      <sharedItems/>
    </cacheField>
    <cacheField name="Nombre Subfuncion" numFmtId="0">
      <sharedItems/>
    </cacheField>
    <cacheField name="Codigo Clasifi. Prog" numFmtId="0">
      <sharedItems/>
    </cacheField>
    <cacheField name="Detalle Clasifi Prog" numFmtId="0">
      <sharedItems/>
    </cacheField>
    <cacheField name="Cod. Dependencia" numFmtId="0">
      <sharedItems count="18">
        <s v="05_26"/>
        <s v="03_26"/>
        <s v="02_26"/>
        <s v="04_26"/>
        <s v="12_26"/>
        <s v="07_26"/>
        <s v="08_26"/>
        <s v="09_26"/>
        <s v="11_26"/>
        <s v="06_26"/>
        <s v="10_26"/>
        <s v="18_26"/>
        <s v="14_26"/>
        <s v="15_26"/>
        <s v="13_26"/>
        <s v="16_26"/>
        <s v="17_26"/>
        <s v="01_26"/>
      </sharedItems>
    </cacheField>
    <cacheField name="Dependencia" numFmtId="0">
      <sharedItems count="18">
        <s v="OFICIALÍA MAYOR ADMINISTRATIVA"/>
        <s v="SINDICATURA MUNICIPAL"/>
        <s v="SECRETARÍA GENERAL"/>
        <s v="TESORERÍA MUNICIPAL"/>
        <s v="COORDINACIÓN GENERAL DE INTELIGENCIA E INNOVACIÓN SOCIAL"/>
        <s v="COORDINACIÓN GENERAL DE PREVENCIÓN Y SERVICIOS DE EMERGENCIA"/>
        <s v="COORDINACIÓN GENERAL DE FORTALECIMIENTO A LOS SERVICIOS PÚBLICOS MUNICIPALES"/>
        <s v="COORDINACIÓN GENERAL DE CERCANÍA Y CORRESPONSABILIDAD SOCIAL"/>
        <s v="COORDINACIÓN GENERAL DE POTENCIA ECONÓMICA"/>
        <s v="JEFATURA DE GABINETE"/>
        <s v="COORDINACIÓN GENERAL DE GESTIÓN DEL TERRITORIO Y OBRAS PÚBLICAS"/>
        <s v="ORGANO INTERNO DE CONTROL"/>
        <s v="CONSEJO MUNICIPAL DEL DEPORTE (COMUDE)"/>
        <s v="INSTITUTO DE ALTERNATIVAS PARA LOS JÓVENES (INDAJO)"/>
        <s v="CENTRO DE ESTIMULACIÓN PARA PERSONAS CON DISCAPACIDAD INTELECTUAL (CENDI)"/>
        <s v="INSTITUTO MUNICIPAL DE LA MUJER TLAJOMULQUENSE (IMMT)"/>
        <s v="SISTEMA INTEGRAL PARA EL DESARROLLO DE LA FAMILIA  (DIF)"/>
        <s v="PRESIDENCIA"/>
      </sharedItems>
    </cacheField>
    <cacheField name="Codigo Programa" numFmtId="0">
      <sharedItems containsSemiMixedTypes="0" containsString="0" containsNumber="1" containsInteger="1" minValue="1" maxValue="6"/>
    </cacheField>
    <cacheField name="Nombre programa" numFmtId="0">
      <sharedItems/>
    </cacheField>
    <cacheField name="Codigo Proyecto" numFmtId="0">
      <sharedItems containsSemiMixedTypes="0" containsString="0" containsNumber="1" containsInteger="1" minValue="1" maxValue="73" count="73">
        <n v="12"/>
        <n v="13"/>
        <n v="4"/>
        <n v="2"/>
        <n v="6"/>
        <n v="9"/>
        <n v="66"/>
        <n v="24"/>
        <n v="27"/>
        <n v="25"/>
        <n v="29"/>
        <n v="42"/>
        <n v="21"/>
        <n v="5"/>
        <n v="23"/>
        <n v="22"/>
        <n v="65"/>
        <n v="14"/>
        <n v="62"/>
        <n v="30"/>
        <n v="54"/>
        <n v="55"/>
        <n v="43"/>
        <n v="49"/>
        <n v="26"/>
        <n v="36"/>
        <n v="37"/>
        <n v="19"/>
        <n v="11"/>
        <n v="10"/>
        <n v="20"/>
        <n v="73"/>
        <n v="28"/>
        <n v="17"/>
        <n v="59"/>
        <n v="72"/>
        <n v="33"/>
        <n v="7"/>
        <n v="16"/>
        <n v="34"/>
        <n v="15"/>
        <n v="18"/>
        <n v="31"/>
        <n v="64"/>
        <n v="35"/>
        <n v="56"/>
        <n v="8"/>
        <n v="63"/>
        <n v="68"/>
        <n v="69"/>
        <n v="67"/>
        <n v="70"/>
        <n v="71"/>
        <n v="50"/>
        <n v="51"/>
        <n v="52"/>
        <n v="58"/>
        <n v="60"/>
        <n v="1"/>
        <n v="44"/>
        <n v="32"/>
        <n v="39"/>
        <n v="40"/>
        <n v="41"/>
        <n v="53"/>
        <n v="61"/>
        <n v="38"/>
        <n v="3"/>
        <n v="57"/>
        <n v="45"/>
        <n v="46"/>
        <n v="47"/>
        <n v="48"/>
      </sharedItems>
    </cacheField>
    <cacheField name="Proyecto" numFmtId="0">
      <sharedItems count="71">
        <s v="SERVICIOS PERSONALES"/>
        <s v="DESPLIEGUE OPERATIVO COMISARIA DE LA POLICIA"/>
        <s v="DEFENSORÍA LEGAL"/>
        <s v="DESPACHO DE LA SECRETARÍA GENERAL"/>
        <s v="DESPACHO DE LA TESORERÍA MUNICIPAL"/>
        <s v="BIENES ADQUIRIDOS"/>
        <s v="DESPACHO DE LA COORDINACIÓN GENERAL DE INTELIGENCIA E INNOVACIÓN SOCIAL"/>
        <s v="FORTALECIMIENTO Y EQUIPAMIENTO DE UNIDADES MÉDICAS"/>
        <s v="SERVICIO DE RECOLECCIÓN DE RESIDUOS"/>
        <s v="SERVICIO DE MANTENIMIENTO EN LOS ESPACIOS PÚBLICOS"/>
        <s v="SERVICIO DE RASTRO MUNICIPAL"/>
        <s v="TALLERES COMUNITARIOS DE PREVENCIÓN DE LAS VIOLENCIAS"/>
        <s v="RONDINES DE VIGILANCIA"/>
        <s v="RECURSOS RECAUDADOS DE MANERA EFICIENTE PROGRAMADOS"/>
        <s v="FORTALECIMIENTO A PROTECCIÓN CIVIL Y BOMBEROS"/>
        <s v="DESPACHO DE LA COORDINACIÓN GENERAL DE PREVENCIÓN Y SERVICIOS DE EMERGENCIA"/>
        <s v="PROMOCIÓN CULTURAL Y APOYO A LAS TRADICIONES"/>
        <s v="ATENCIÓN A EVENTOS DEL GOBIERNO MUNICIPAL"/>
        <s v="ESCUELAS DE CHARRERIA"/>
        <s v="ACOPIO Y SALUD ANIMAL"/>
        <s v="CAMPAÑA DE SANIDAD ANIMAL"/>
        <s v="ELABORACION Y ENTREGA DE COMPOSTA"/>
        <s v="OPERACIÓN EFICIENTE DE INFRAESTRUCTURA HIDRICA"/>
        <s v="ADMINISTRACIÓN CENTRAL DE LA COORDINACIÓN GENERAL DE POTENCIA ECONÓMICA"/>
        <s v="SISTEMA DE ILUMINACIÓN PÚBLICA"/>
        <s v="SIEMPRE APOYANDO TU ESCUELA"/>
        <s v="CHAMBA PARA TODAS Y TODOS"/>
        <s v="GENERAR PLANES Y ACCIONES ESTRATEGICAS EN LAS DIFERENTES LOCALIDADES DEL MUNICIPIO"/>
        <s v="DESPLIEGUE OPERATIVO PROTECCIÓN CIVIL Y SERVICIOS MEDICOS"/>
        <s v="CAPACITACIONES Y RECLUTAMIENTO DE ELEMENTOS"/>
        <s v="OPERATIVOS DE MOVILIDAD Y SEGURIDAD VIAL"/>
        <s v="SEGUIMIENTO A LA POLÍTICA PÚBLICA DE GOBIERNO E IMAGEN INSTITUCIONAL"/>
        <s v="PERSONAL OPERATIVO  PESCA"/>
        <s v="ACOMPAÑAMIENTO EN AUDITORIAS"/>
        <s v="POLITICA CULTURAL DE TLAJOMULCO DE ZUÑIGA"/>
        <s v="MODERNIZACION CATASTRAL"/>
        <s v="PROCESOS ESTADISTICOS DEL MUNICIPIO"/>
        <s v="SIEMPRE CERCA"/>
        <s v="SEGUIMIENTO A LA AGENDA MUNICIPAL"/>
        <s v="COMUNICACIÓN ESTRATÉGICA DEL GOBIERNO"/>
        <s v="DESPACHO DE LA COORDINACIÓN GENERAL DE CERCANÍA Y CORRESPONSABILIDAD SOCIAL"/>
        <s v="FESTIVAL MICTLAN"/>
        <s v="APOYO A LAS AGENCIAS Y DELEGACIONES DEL MUNICIPIO"/>
        <s v="EXPO AGROPECUARIA"/>
        <s v="PROYECTO DE PRESUPUESTO"/>
        <s v="FERIA DEL CABALLO"/>
        <s v="ACTIVIDADES DEPORTIVAS Y RECREATIVAS EN EL MUNICIPIO"/>
        <s v="PROGRAMAS Y ACCIONES CULTURALES, RECREATIVOS Y DEPORTIVAS"/>
        <s v="ATENCIÓN PARA PERSONAS CON DISCAPACIDAD INTELECTUAL"/>
        <s v="ATENCION A MUJERES DEL MUNICIPIO"/>
        <s v="SISTEMA INTEGRAL PARA EL DESARROLLO DE LA FAMILIA"/>
        <s v="APICULTORES"/>
        <s v="APOYO A LA PRODUCCION DE MAIZ"/>
        <s v="APOYO A LA REHABILITACION DE SUELOS"/>
        <s v="INDEMNIZACION Y ADQUISICION DE SEMOVIENTES"/>
        <s v="CRECIENDO JUNTOS"/>
        <s v="DESPACHO DE LA OFICINA DE LA PRESIDENCIA MUNICIPAL"/>
        <s v="PROGRAMA DE APOYO A PRODUCTORES LADRILLEROS"/>
        <s v="TE CUIDAMOS SIEMPRE"/>
        <s v="RENTA TU CASA"/>
        <s v="SIEMPRE LISTOS"/>
        <s v="SIEMPRE POR TU EDUCACIÓN"/>
        <s v="APOYO AL SECTOR PESQUERO"/>
        <s v="APOYOS SIEMPRE CERCA"/>
        <s v="EDUCACIÓN SIEMPRE AL DIA"/>
        <s v="FONDO MUNICIPAL DE DESASTRES"/>
        <s v="HERRAMIENTAS A PESCADORES"/>
        <s v="PLAN DE MANEJO Y CONSERVACIÓN PARA LAS ESPECIES ARBOREAS"/>
        <s v="OBRAS MULTIANUALES"/>
        <s v="PRESUPUESTO PARTICIPATIVO"/>
        <s v="PROGRAMA DE MEJORA, AMPLIACIÓN Y REAHABILITACIÓN DE LA INFRAESTRUCTURA MUNICIPAL"/>
      </sharedItems>
    </cacheField>
    <cacheField name="Cod. Unidad Ejectura" numFmtId="0">
      <sharedItems count="45">
        <s v="008_26"/>
        <s v="003_26"/>
        <s v="002_26"/>
        <s v="005_26"/>
        <s v="007_26"/>
        <s v="038_26"/>
        <s v="018_26"/>
        <s v="021_26"/>
        <s v="019_26"/>
        <s v="023_26"/>
        <s v="030_26"/>
        <s v="015_26"/>
        <s v="004_26"/>
        <s v="017_26"/>
        <s v="016_26"/>
        <s v="037_26"/>
        <s v="009_26"/>
        <s v="024_26"/>
        <s v="035_26"/>
        <s v="031_26"/>
        <s v="034_26"/>
        <s v="020_26"/>
        <s v="028_26"/>
        <s v="029_26"/>
        <s v="014_26"/>
        <s v="045_26"/>
        <s v="022_26"/>
        <s v="012_26"/>
        <s v="044_26"/>
        <s v="026_26"/>
        <s v="011_26"/>
        <s v="027_26"/>
        <s v="010_26"/>
        <s v="013_26"/>
        <s v="025_26"/>
        <s v="006_26"/>
        <s v="040_26"/>
        <s v="041_26"/>
        <s v="039_26"/>
        <s v="042_26"/>
        <s v="043_26"/>
        <s v="036_26"/>
        <s v="001_26"/>
        <s v="032_26"/>
        <s v="033_26"/>
      </sharedItems>
    </cacheField>
    <cacheField name="Centro costos" numFmtId="0">
      <sharedItems count="45">
        <s v="DIRECCIÓN DE ADMINISTRACIÓN DE PERSONAL"/>
        <s v="DESPACHO DE LA SINDICATURA"/>
        <s v="DIRECCIÓN EJECUTIVA DE LA SECRETARIA GEN"/>
        <s v="DIRECCIÓN DE PROCESOS ADMINISTRATIVOS Y"/>
        <s v="DIRECCIÓN DE ADMINISTRACIÓN"/>
        <s v="DESPACHO DE LA COORDINACIÓN GENERAL DE I"/>
        <s v="DIRECCIÓN DE SALUD PÚBLICA"/>
        <s v="DIRECCIÓN DE ASEO PÚBLICO"/>
        <s v="DIRECCIÓN ADMINISTRATIVA"/>
        <s v="DIRECCIÓN DE RASTROS MUNICIPALES"/>
        <s v="DIRECCIÓN DE RED DE BASES Y COLMENAS"/>
        <s v="COMISARIA DE LA POLICIA PREVENTIVA MUNIC"/>
        <s v="DIRECCIÓN DE INGRESOS"/>
        <s v="DIRECCIÓN DE PROTECCIÓN CIVIL Y BOMBEROS"/>
        <s v="DESPACHO DE LA COORDINACIÓN GENERAL DE P"/>
        <s v="DIRECCIÓN DE TURISMO Y PROMOCIÓN A LAS T"/>
        <s v="DIRECCIÓN DE RELACIONES PÚBLICAS"/>
        <s v="UNIDAD DE ACOPIO Y SALUD ANIMAL TLAJOMUL"/>
        <s v="DIRECCIÓN DE DESARROLLO RURAL"/>
        <s v="DIRECCIÓN DE AGUA POTABLE E INFRAESTRUCT"/>
        <s v="DESPACHO DE LA COORDINACIÓN GENERAL DE D"/>
        <s v="DIRECCIÓN DE ALUMBRADO PÚBLICO"/>
        <s v="DIRECCIÓN DE EDUCACIÓN"/>
        <s v="DIRECCIÓN DE POLÍTICA SOCIAL"/>
        <s v="COORDINACION GENERAL DE PROYECTOS ESTRAT"/>
        <s v="DIRECCIÓN DE MOVILIDAD Y CULTURA VIAL"/>
        <s v="DIRECCIÓN DE MOVILIDAD"/>
        <s v="DESPACHO DE LA JEFATURA DE GABINETE"/>
        <s v="ORGANO INTERNO DE CONTROL"/>
        <s v="DIRECCIÓN DE CULTURA"/>
        <s v="DIRECCIÓN DE CENSOS Y ESTADISTICAS"/>
        <s v="DIRECCION DE DESARROLLO Y CERCANIA SOCIA"/>
        <s v="DIRECCIÓN DE PROTOCOLO"/>
        <s v="COORDINACION GENERAL DE COMUNICACIÓN EST"/>
        <s v="DESPACHO DE LA COORDINACIÓN GENERAL DE C"/>
        <s v="DIRECCIÓN DE FINANZAS"/>
        <s v="CONSEJO MUNICIPAL DEL DEPORTE"/>
        <s v="INSTITUTO DE ALTERNATIVAS PARA LOS JÓVEN"/>
        <s v="CENTRO DE ESTIMULACIÓN PARA PERSONAS CON"/>
        <s v="INSTITUTO MUNICIPAL DE LA MUJER TLAJOMUL"/>
        <s v="SISTEMA INTEGRAL PARA EL DESARROLLO DE L"/>
        <s v="DIRECCIÓN DE PROMOCIÓN ECONÓMICA"/>
        <s v="SECRETARÍA PARTICULAR DE PRESIDENCIA"/>
        <s v="DIRECCIÓN DE GESTION DEL MEDIO AMBIENTE"/>
        <s v="DIRECCIÓN DE OBRAS PÚBLICAS"/>
      </sharedItems>
    </cacheField>
    <cacheField name="Capitulo codigo" numFmtId="0">
      <sharedItems containsSemiMixedTypes="0" containsString="0" containsNumber="1" containsInteger="1" minValue="1000" maxValue="9000"/>
    </cacheField>
    <cacheField name="Capitulo nombre" numFmtId="0">
      <sharedItems/>
    </cacheField>
    <cacheField name="Partida" numFmtId="0">
      <sharedItems containsSemiMixedTypes="0" containsString="0" containsNumber="1" containsInteger="1" minValue="1111" maxValue="9211"/>
    </cacheField>
    <cacheField name="Descripción" numFmtId="0">
      <sharedItems/>
    </cacheField>
    <cacheField name="Codigo Destino" numFmtId="0">
      <sharedItems containsSemiMixedTypes="0" containsString="0" containsNumber="1" containsInteger="1" minValue="0" maxValue="79" count="76">
        <n v="1"/>
        <n v="3"/>
        <n v="0"/>
        <n v="2"/>
        <n v="43"/>
        <n v="24"/>
        <n v="25"/>
        <n v="14"/>
        <n v="61"/>
        <n v="64"/>
        <n v="60"/>
        <n v="62"/>
        <n v="22"/>
        <n v="44"/>
        <n v="21"/>
        <n v="73"/>
        <n v="65"/>
        <n v="74"/>
        <n v="12"/>
        <n v="33"/>
        <n v="32"/>
        <n v="20"/>
        <n v="57"/>
        <n v="41"/>
        <n v="46"/>
        <n v="47"/>
        <n v="48"/>
        <n v="52"/>
        <n v="54"/>
        <n v="55"/>
        <n v="56"/>
        <n v="15"/>
        <n v="16"/>
        <n v="17"/>
        <n v="29"/>
        <n v="30"/>
        <n v="45"/>
        <n v="49"/>
        <n v="50"/>
        <n v="34"/>
        <n v="53"/>
        <n v="38"/>
        <n v="39"/>
        <n v="51"/>
        <n v="42"/>
        <n v="58"/>
        <n v="35"/>
        <n v="28"/>
        <n v="26"/>
        <n v="27"/>
        <n v="75"/>
        <n v="40"/>
        <n v="31"/>
        <n v="4"/>
        <n v="5"/>
        <n v="6"/>
        <n v="7"/>
        <n v="19"/>
        <n v="8"/>
        <n v="9"/>
        <n v="76"/>
        <n v="77"/>
        <n v="18"/>
        <n v="23"/>
        <n v="78"/>
        <n v="66"/>
        <n v="59"/>
        <n v="13"/>
        <n v="63"/>
        <n v="36"/>
        <n v="37"/>
        <n v="79"/>
        <n v="10"/>
        <n v="11"/>
        <n v="70"/>
        <n v="71"/>
      </sharedItems>
    </cacheField>
    <cacheField name="Concepto Destino" numFmtId="0">
      <sharedItems count="73">
        <s v="PLANTILLA"/>
        <s v="COMISARIA"/>
        <s v="SIN DESCRIPCIÓN PARA DESTINOS 00"/>
        <s v="EVENTUAL"/>
        <s v="CAJITITLAN"/>
        <s v="RENOVACIÓN DE LUMINARIAS LED"/>
        <s v="POSTES PARA ALUMBRADO"/>
        <s v="COBRE IONIZADO"/>
        <s v="C4"/>
        <s v="MULTIANUAL 11"/>
        <s v="MULTIANUAL 16"/>
        <s v="ARRENDAMIENTO DE HELICOPTERO"/>
        <s v="LIMPIEZA DE MINAS DE BASALTO"/>
        <s v="FORMATOS IPH"/>
        <s v="MEDIDORES"/>
        <s v="SEÑALETICA"/>
        <s v="ATLAS DE RIESGO"/>
        <s v="CAT"/>
        <s v="CORRECTIVOS"/>
        <s v="PREVENTIVO"/>
        <s v="LIMPIEZA DE MOBILIARIO"/>
        <s v="CIERRE ANUAL DE LA ESCUELA DE CHARRERIA"/>
        <s v="ARBOL NAVIDEÑO Y PISTA HIELO"/>
        <s v="FESTIVAL DEL MARIACHI"/>
        <s v="CABALGATA"/>
        <s v="FESTIVAL DEL CEMPASUCHIL"/>
        <s v="ROSCA DE REYES"/>
        <s v="FESTIVAL DEL SABOR"/>
        <s v="FERIA DE LAS FLORES"/>
        <s v="FESTIVAL DEL TACO"/>
        <s v="POSADA GENERAL"/>
        <s v="EVENTOS DE LA AGENDA MUNICIPAL"/>
        <s v="INFORME DE GOBIERNO"/>
        <s v="DIA DEL MAESTRO"/>
        <s v="EVENTO CUIDADORAS Y ESTUDIANTES DE SECUNDARIA"/>
        <s v="EXPO AGROPECUARIA"/>
        <s v="FORO EMPRESARIAL"/>
        <s v="FERIAS DEL EMPLEO"/>
        <s v="CNA"/>
        <s v="APICULTORES"/>
        <s v="PRODUCTORES DE MAIZ"/>
        <s v="CAL AGRICOLA"/>
        <s v="INDEMNIZACIÓN AL PRODUCTOR GANADERO"/>
        <s v="INCUBADORA"/>
        <s v="APOYO A LAS TRADICIONES"/>
        <s v="PROGRAMA DE APOYO A LADRILLEROS"/>
        <s v="RENTA TU CASA"/>
        <s v="MOCHILAS Y ÚTILES ESCOLARES"/>
        <s v="ESTUDIANTES DE SECUNDARIA"/>
        <s v="CHIP"/>
        <s v="APOYO AL SECTOR PESQUERO"/>
        <s v="ABC"/>
        <s v="TELETON"/>
        <s v="FIESTAS DE OCTUBRE"/>
        <s v="ALDEA PASITOS"/>
        <s v="BIBLIOREFRI"/>
        <s v="FIL"/>
        <s v="FONDO MUNICIPAL DESASTRES"/>
        <s v="FOEDEN"/>
        <s v="VEHICULO UTILITARIO / TODO TERRENO"/>
        <s v="PATRULLAS"/>
        <s v="COMPRA DE MOBILIARIO"/>
        <s v="BICICLETAS ELECTRICAS"/>
        <s v="ANTENAS"/>
        <s v="BARREDORA"/>
        <s v="C5"/>
        <s v="RECONOCIMIENTO CONTRA DERECHOS"/>
        <s v="SOFTWARE CONTABLE"/>
        <s v="MULTIANUAL DE POZOS"/>
        <s v="INTERESES"/>
        <s v="PLANTAS DE TRATAMIENTO"/>
        <s v="OPERATIVOS POLICIA METROPOLITANA"/>
        <s v="COMISIONADOS POLICIA METROPOLITANA"/>
      </sharedItems>
    </cacheField>
    <cacheField name="Importe Ajustado" numFmtId="43">
      <sharedItems containsString="0" containsBlank="1" containsNumber="1" minValue="0" maxValue="705161521.26999998"/>
    </cacheField>
    <cacheField name="Presupuestado" numFmtId="0">
      <sharedItems containsSemiMixedTypes="0" containsString="0" containsNumber="1" minValue="0" maxValue="705161521.26999998"/>
    </cacheField>
    <cacheField name="Pre-Comprometido" numFmtId="0">
      <sharedItems containsSemiMixedTypes="0" containsString="0" containsNumber="1" minValue="0" maxValue="270180971.16000003"/>
    </cacheField>
    <cacheField name="Comprometido" numFmtId="0">
      <sharedItems containsSemiMixedTypes="0" containsString="0" containsNumber="1" minValue="0" maxValue="270180971.16000003"/>
    </cacheField>
    <cacheField name="Compr-devengado" numFmtId="0">
      <sharedItems containsSemiMixedTypes="0" containsString="0" containsNumber="1" minValue="0" maxValue="255774222.46000004"/>
    </cacheField>
    <cacheField name="Devengado" numFmtId="0">
      <sharedItems containsSemiMixedTypes="0" containsString="0" containsNumber="1" minValue="0" maxValue="83220490.549999997"/>
    </cacheField>
    <cacheField name="Deveng-ejercido" numFmtId="0">
      <sharedItems containsSemiMixedTypes="0" containsString="0" containsNumber="1" minValue="0" maxValue="26102154.410000004"/>
    </cacheField>
    <cacheField name="Ejercido" numFmtId="0">
      <sharedItems containsSemiMixedTypes="0" containsString="0" containsNumber="1" minValue="0" maxValue="83220490.549999997"/>
    </cacheField>
    <cacheField name="Ejerc-pagado" numFmtId="0">
      <sharedItems containsSemiMixedTypes="0" containsString="0" containsNumber="1" minValue="-40814490" maxValue="680897.35000000009"/>
    </cacheField>
    <cacheField name="Pagado" numFmtId="0">
      <sharedItems containsSemiMixedTypes="0" containsString="0" containsNumber="1" minValue="0" maxValue="83220490.549999997"/>
    </cacheField>
    <cacheField name="NUEVO SALDO" numFmtId="4">
      <sharedItems containsSemiMixedTypes="0" containsString="0" containsNumber="1" minValue="-3412951.5" maxValue="621941030.72000003"/>
    </cacheField>
    <cacheField name="MODIFICACIÓN" numFmtId="4">
      <sharedItems containsString="0" containsBlank="1" containsNumber="1" minValue="-164121269.78" maxValue="201121269.78"/>
    </cacheField>
    <cacheField name="1ERA MODIFICACIÓN" numFmtId="4">
      <sharedItems containsSemiMixedTypes="0" containsString="0" containsNumber="1" minValue="0" maxValue="705161521.26999998"/>
    </cacheField>
    <cacheField name="Ampliación" numFmtId="0">
      <sharedItems containsString="0" containsBlank="1" containsNumber="1" containsInteger="1" minValue="0" maxValue="0"/>
    </cacheField>
    <cacheField name="Ampliación por transferencia" numFmtId="0">
      <sharedItems containsString="0" containsBlank="1" containsNumber="1" minValue="0" maxValue="8130778.8899999997"/>
    </cacheField>
    <cacheField name="Disminución" numFmtId="0">
      <sharedItems containsString="0" containsBlank="1" containsNumber="1" containsInteger="1" minValue="0" maxValue="0"/>
    </cacheField>
    <cacheField name="Disminución por transferencia" numFmtId="0">
      <sharedItems containsString="0" containsBlank="1" containsNumber="1" minValue="0" maxValue="8130779.7400000002"/>
    </cacheField>
    <cacheField name="Ajuste por" numFmtId="0">
      <sharedItems containsString="0" containsBlank="1" containsNumber="1" minValue="-8130779.7400000002" maxValue="8130778.88999999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LIZABETH RODRIGUEZ RUBIO - PC-1074" refreshedDate="46083.645253356481" createdVersion="8" refreshedVersion="8" minRefreshableVersion="3" recordCount="400" xr:uid="{31B46248-EFB8-4C65-B924-62EC30C04E58}">
  <cacheSource type="worksheet">
    <worksheetSource ref="C1:AT1048576" sheet="BASE"/>
  </cacheSource>
  <cacheFields count="44">
    <cacheField name="Codigo Origen" numFmtId="0">
      <sharedItems containsBlank="1"/>
    </cacheField>
    <cacheField name="Origen (FF)" numFmtId="0">
      <sharedItems containsBlank="1" count="10">
        <s v="PARTICIPACIONES FEDERALES 2026"/>
        <s v="RECURSOS FISCALES 2026"/>
        <s v="PARTICIPACIONES ESTATALES 2026"/>
        <s v="FONDO DE APORTACIÓN AL FORTALECIMIENTO MUNICIPAL 2026 (FORTAMUN)"/>
        <s v="FONDO DE APORTACIÓN AL FORTALECIMIENTO MUNICIPAL 2025 (FORTAMUN)"/>
        <s v="SUBSIDIO POLICÍA METROPOLITANA 2025 (APORTACIÓN ESTATAL)"/>
        <s v="FONDO DE APORTACIÓN A LA INFRAESTRUCTURA SOCIAL MUNICIPAL 2025 (FAISMUN)"/>
        <s v="FONDO DE APORTACIÓN A LA INFRAESTRUCTURA SOCIAL MUNICIPAL 2026 (FAISMUN)"/>
        <s v="SUBSIDIO POLICÍA METROPOLITANA 2026 (APORTACIÓN ESTATAL)"/>
        <m/>
      </sharedItems>
    </cacheField>
    <cacheField name="Codigo Finalidad" numFmtId="0">
      <sharedItems containsString="0" containsBlank="1" containsNumber="1" containsInteger="1" minValue="1" maxValue="3"/>
    </cacheField>
    <cacheField name="Nombre Finalidad" numFmtId="0">
      <sharedItems containsBlank="1"/>
    </cacheField>
    <cacheField name="Codigo Función" numFmtId="0">
      <sharedItems containsString="0" containsBlank="1" containsNumber="1" minValue="1.3" maxValue="3.8"/>
    </cacheField>
    <cacheField name="Nombre Función" numFmtId="0">
      <sharedItems containsBlank="1"/>
    </cacheField>
    <cacheField name="Codigo Subfuncion" numFmtId="0">
      <sharedItems containsBlank="1"/>
    </cacheField>
    <cacheField name="Nombre Subfuncion" numFmtId="0">
      <sharedItems containsBlank="1"/>
    </cacheField>
    <cacheField name="Codigo Clasifi. Prog" numFmtId="0">
      <sharedItems containsBlank="1"/>
    </cacheField>
    <cacheField name="Detalle Clasifi Prog" numFmtId="0">
      <sharedItems containsBlank="1"/>
    </cacheField>
    <cacheField name="Tipo de Gasto" numFmtId="0">
      <sharedItems containsBlank="1"/>
    </cacheField>
    <cacheField name="Cod. Dependencia" numFmtId="0">
      <sharedItems containsBlank="1"/>
    </cacheField>
    <cacheField name="Dependencia" numFmtId="0">
      <sharedItems containsBlank="1" count="19">
        <s v="OFICIALÍA MAYOR ADMINISTRATIVA"/>
        <s v="SINDICATURA MUNICIPAL"/>
        <s v="SECRETARÍA GENERAL"/>
        <s v="TESORERÍA MUNICIPAL"/>
        <s v="COORDINACIÓN GENERAL DE INTELIGENCIA E INNOVACIÓN SOCIAL"/>
        <s v="COORDINACIÓN GENERAL DE PREVENCIÓN Y SERVICIOS DE EMERGENCIA"/>
        <s v="COORDINACIÓN GENERAL DE FORTALECIMIENTO A LOS SERVICIOS PÚBLICOS MUNICIPALES"/>
        <s v="COORDINACIÓN GENERAL DE CERCANÍA Y CORRESPONSABILIDAD SOCIAL"/>
        <s v="COORDINACIÓN GENERAL DE POTENCIA ECONÓMICA"/>
        <s v="JEFATURA DE GABINETE"/>
        <s v="COORDINACIÓN GENERAL DE GESTIÓN DEL TERRITORIO Y OBRAS PÚBLICAS"/>
        <s v="ORGANO INTERNO DE CONTROL"/>
        <s v="CONSEJO MUNICIPAL DEL DEPORTE (COMUDE)"/>
        <s v="INSTITUTO DE ALTERNATIVAS PARA LOS JÓVENES (INDAJO)"/>
        <s v="CENTRO DE ESTIMULACIÓN PARA PERSONAS CON DISCAPACIDAD INTELECTUAL (CENDI)"/>
        <s v="INSTITUTO MUNICIPAL DE LA MUJER TLAJOMULQUENSE (IMMT)"/>
        <s v="SISTEMA INTEGRAL PARA EL DESARROLLO DE LA FAMILIA  (DIF)"/>
        <s v="PRESIDENCIA"/>
        <m/>
      </sharedItems>
    </cacheField>
    <cacheField name="Codigo Programa" numFmtId="0">
      <sharedItems containsString="0" containsBlank="1" containsNumber="1" containsInteger="1" minValue="1" maxValue="6"/>
    </cacheField>
    <cacheField name="Nombre programa" numFmtId="0">
      <sharedItems containsBlank="1"/>
    </cacheField>
    <cacheField name="Codigo Proyecto" numFmtId="0">
      <sharedItems containsString="0" containsBlank="1" containsNumber="1" containsInteger="1" minValue="1" maxValue="73"/>
    </cacheField>
    <cacheField name="Proyecto" numFmtId="0">
      <sharedItems containsBlank="1" count="72">
        <s v="SERVICIOS PERSONALES"/>
        <s v="DESPLIEGUE OPERATIVO COMISARIA DE LA POLICIA"/>
        <s v="DEFENSORÍA LEGAL"/>
        <s v="DESPACHO DE LA SECRETARÍA GENERAL"/>
        <s v="DESPACHO DE LA TESORERÍA MUNICIPAL"/>
        <s v="BIENES ADQUIRIDOS"/>
        <s v="DESPACHO DE LA COORDINACIÓN GENERAL DE INTELIGENCIA E INNOVACIÓN SOCIAL"/>
        <s v="FORTALECIMIENTO Y EQUIPAMIENTO DE UNIDADES MÉDICAS"/>
        <s v="SERVICIO DE RECOLECCIÓN DE RESIDUOS"/>
        <s v="SERVICIO DE MANTENIMIENTO EN LOS ESPACIOS PÚBLICOS"/>
        <s v="SERVICIO DE RASTRO MUNICIPAL"/>
        <s v="TALLERES COMUNITARIOS DE PREVENCIÓN DE LAS VIOLENCIAS"/>
        <s v="RONDINES DE VIGILANCIA"/>
        <s v="RECURSOS RECAUDADOS DE MANERA EFICIENTE PROGRAMADOS"/>
        <s v="FORTALECIMIENTO A PROTECCIÓN CIVIL Y BOMBEROS"/>
        <s v="DESPACHO DE LA COORDINACIÓN GENERAL DE PREVENCIÓN Y SERVICIOS DE EMERGENCIA"/>
        <s v="PROMOCIÓN CULTURAL Y APOYO A LAS TRADICIONES"/>
        <s v="ATENCIÓN A EVENTOS DEL GOBIERNO MUNICIPAL"/>
        <s v="ESCUELAS DE CHARRERIA"/>
        <s v="ACOPIO Y SALUD ANIMAL"/>
        <s v="CAMPAÑA DE SANIDAD ANIMAL"/>
        <s v="ELABORACION Y ENTREGA DE COMPOSTA"/>
        <s v="OPERACIÓN EFICIENTE DE INFRAESTRUCTURA HIDRICA"/>
        <s v="ADMINISTRACIÓN CENTRAL DE LA COORDINACIÓN GENERAL DE POTENCIA ECONÓMICA"/>
        <s v="SISTEMA DE ILUMINACIÓN PÚBLICA"/>
        <s v="SIEMPRE APOYANDO TU ESCUELA"/>
        <s v="CHAMBA PARA TODAS Y TODOS"/>
        <s v="GENERAR PLANES Y ACCIONES ESTRATEGICAS EN LAS DIFERENTES LOCALIDADES DEL MUNICIPIO"/>
        <s v="DESPLIEGUE OPERATIVO PROTECCIÓN CIVIL Y SERVICIOS MEDICOS"/>
        <s v="CAPACITACIONES Y RECLUTAMIENTO DE ELEMENTOS"/>
        <s v="OPERATIVOS DE MOVILIDAD Y SEGURIDAD VIAL"/>
        <s v="SEGUIMIENTO A LA POLÍTICA PÚBLICA DE GOBIERNO E IMAGEN INSTITUCIONAL"/>
        <s v="PERSONAL OPERATIVO  PESCA"/>
        <s v="ACOMPAÑAMIENTO EN AUDITORIAS"/>
        <s v="POLITICA CULTURAL DE TLAJOMULCO DE ZUÑIGA"/>
        <s v="MODERNIZACION CATASTRAL"/>
        <s v="PROCESOS ESTADISTICOS DEL MUNICIPIO"/>
        <s v="SIEMPRE CERCA"/>
        <s v="SEGUIMIENTO A LA AGENDA MUNICIPAL"/>
        <s v="COMUNICACIÓN ESTRATÉGICA DEL GOBIERNO"/>
        <s v="DESPACHO DE LA COORDINACIÓN GENERAL DE CERCANÍA Y CORRESPONSABILIDAD SOCIAL"/>
        <s v="FESTIVAL MICTLAN"/>
        <s v="APOYO A LAS AGENCIAS Y DELEGACIONES DEL MUNICIPIO"/>
        <s v="EXPO AGROPECUARIA"/>
        <s v="PROYECTO DE PRESUPUESTO"/>
        <s v="FERIA DEL CABALLO"/>
        <s v="ACTIVIDADES DEPORTIVAS Y RECREATIVAS EN EL MUNICIPIO"/>
        <s v="PROGRAMAS Y ACCIONES CULTURALES, RECREATIVOS Y DEPORTIVAS"/>
        <s v="ATENCIÓN PARA PERSONAS CON DISCAPACIDAD INTELECTUAL"/>
        <s v="ATENCION A MUJERES DEL MUNICIPIO"/>
        <s v="SISTEMA INTEGRAL PARA EL DESARROLLO DE LA FAMILIA"/>
        <s v="APICULTORES"/>
        <s v="APOYO A LA PRODUCCION DE MAIZ"/>
        <s v="APOYO A LA REHABILITACION DE SUELOS"/>
        <s v="INDEMNIZACION Y ADQUISICION DE SEMOVIENTES"/>
        <s v="CRECIENDO JUNTOS"/>
        <s v="DESPACHO DE LA OFICINA DE LA PRESIDENCIA MUNICIPAL"/>
        <s v="PROGRAMA DE APOYO A PRODUCTORES LADRILLEROS"/>
        <s v="TE CUIDAMOS SIEMPRE"/>
        <s v="RENTA TU CASA"/>
        <s v="SIEMPRE LISTOS"/>
        <s v="SIEMPRE POR TU EDUCACIÓN"/>
        <s v="APOYO AL SECTOR PESQUERO"/>
        <s v="APOYOS SIEMPRE CERCA"/>
        <s v="EDUCACIÓN SIEMPRE AL DIA"/>
        <s v="FONDO MUNICIPAL DE DESASTRES"/>
        <s v="HERRAMIENTAS A PESCADORES"/>
        <s v="PLAN DE MANEJO Y CONSERVACIÓN PARA LAS ESPECIES ARBOREAS"/>
        <s v="OBRAS MULTIANUALES"/>
        <s v="PRESUPUESTO PARTICIPATIVO"/>
        <s v="PROGRAMA DE MEJORA, AMPLIACIÓN Y REAHABILITACIÓN DE LA INFRAESTRUCTURA MUNICIPAL"/>
        <m/>
      </sharedItems>
    </cacheField>
    <cacheField name="Cod. Unidad Ejectura" numFmtId="0">
      <sharedItems containsBlank="1"/>
    </cacheField>
    <cacheField name="Centro costos" numFmtId="0">
      <sharedItems containsBlank="1"/>
    </cacheField>
    <cacheField name="Capitulo codigo" numFmtId="0">
      <sharedItems containsString="0" containsBlank="1" containsNumber="1" containsInteger="1" minValue="1000" maxValue="9000" count="9">
        <n v="1000"/>
        <n v="2000"/>
        <n v="3000"/>
        <n v="5000"/>
        <n v="4000"/>
        <n v="6000"/>
        <n v="7000"/>
        <n v="9000"/>
        <m/>
      </sharedItems>
    </cacheField>
    <cacheField name="Capitulo nombre" numFmtId="0">
      <sharedItems containsBlank="1"/>
    </cacheField>
    <cacheField name="Partida nivel concepto" numFmtId="0">
      <sharedItems containsBlank="1" count="42">
        <s v="1100"/>
        <s v="1200"/>
        <s v="1300"/>
        <s v="1400"/>
        <s v="1500"/>
        <s v="1600"/>
        <s v="2100"/>
        <s v="2200"/>
        <s v="2300"/>
        <s v="2400"/>
        <s v="2500"/>
        <s v="2600"/>
        <s v="2700"/>
        <s v="2800"/>
        <s v="2900"/>
        <s v="3100"/>
        <s v="3300"/>
        <s v="3200"/>
        <s v="3500"/>
        <s v="3400"/>
        <s v="3600"/>
        <s v="3700"/>
        <s v="3800"/>
        <s v="3900"/>
        <s v="5600"/>
        <s v="4200"/>
        <s v="4300"/>
        <s v="4400"/>
        <s v="5100"/>
        <s v="5400"/>
        <s v="5200"/>
        <s v="5300"/>
        <s v="5900"/>
        <s v="5700"/>
        <s v="5800"/>
        <s v="6100"/>
        <s v="6300"/>
        <s v="7900"/>
        <s v="1700"/>
        <s v="9100"/>
        <s v="9200"/>
        <m/>
      </sharedItems>
    </cacheField>
    <cacheField name="Partida" numFmtId="0">
      <sharedItems containsString="0" containsBlank="1" containsNumber="1" containsInteger="1" minValue="1111" maxValue="9211"/>
    </cacheField>
    <cacheField name="Descripción" numFmtId="0">
      <sharedItems containsBlank="1"/>
    </cacheField>
    <cacheField name="Codigo Destino" numFmtId="0">
      <sharedItems containsString="0" containsBlank="1" containsNumber="1" containsInteger="1" minValue="0" maxValue="79"/>
    </cacheField>
    <cacheField name="Concepto Destino" numFmtId="0">
      <sharedItems containsBlank="1"/>
    </cacheField>
    <cacheField name="Importe Ajustado" numFmtId="43">
      <sharedItems containsString="0" containsBlank="1" containsNumber="1" minValue="0" maxValue="5008000000.000001"/>
    </cacheField>
    <cacheField name="Presupuestado" numFmtId="0">
      <sharedItems containsString="0" containsBlank="1" containsNumber="1" minValue="0" maxValue="5008000000.0000019"/>
    </cacheField>
    <cacheField name="Pre-Comprometido" numFmtId="0">
      <sharedItems containsString="0" containsBlank="1" containsNumber="1" minValue="0" maxValue="1376974670.0299997"/>
    </cacheField>
    <cacheField name="Comprometido" numFmtId="0">
      <sharedItems containsString="0" containsBlank="1" containsNumber="1" minValue="0" maxValue="1273430902.8699996"/>
    </cacheField>
    <cacheField name="Compr-devengado" numFmtId="0">
      <sharedItems containsString="0" containsBlank="1" containsNumber="1" minValue="0" maxValue="864072538.80999994"/>
    </cacheField>
    <cacheField name="Devengado" numFmtId="0">
      <sharedItems containsString="0" containsBlank="1" containsNumber="1" minValue="0" maxValue="409358364.05999994"/>
    </cacheField>
    <cacheField name="Deveng-ejercido" numFmtId="0">
      <sharedItems containsString="0" containsBlank="1" containsNumber="1" minValue="0" maxValue="74833129.980000004"/>
    </cacheField>
    <cacheField name="Ejercido" numFmtId="0">
      <sharedItems containsString="0" containsBlank="1" containsNumber="1" minValue="0" maxValue="334525234.07999992"/>
    </cacheField>
    <cacheField name="Ejerc-pagado" numFmtId="0">
      <sharedItems containsString="0" containsBlank="1" containsNumber="1" minValue="-40814490" maxValue="680897.35000000009"/>
    </cacheField>
    <cacheField name="Pagado" numFmtId="0">
      <sharedItems containsString="0" containsBlank="1" containsNumber="1" minValue="0" maxValue="374588826.72999996"/>
    </cacheField>
    <cacheField name="NUEVO SALDO" numFmtId="0">
      <sharedItems containsString="0" containsBlank="1" containsNumber="1" minValue="-3412951.5" maxValue="3627822894.7699995"/>
    </cacheField>
    <cacheField name="MODIFICACIÓN" numFmtId="0">
      <sharedItems containsString="0" containsBlank="1" containsNumber="1" minValue="-164121269.78" maxValue="953676672.32999992"/>
    </cacheField>
    <cacheField name="1ERA MODIFICACIÓN" numFmtId="0">
      <sharedItems containsString="0" containsBlank="1" containsNumber="1" minValue="0" maxValue="5961676672.3300009"/>
    </cacheField>
    <cacheField name="Ampliación" numFmtId="0">
      <sharedItems containsString="0" containsBlank="1" containsNumber="1" containsInteger="1" minValue="0" maxValue="0"/>
    </cacheField>
    <cacheField name="Ampliación por transferencia" numFmtId="0">
      <sharedItems containsString="0" containsBlank="1" containsNumber="1" minValue="0" maxValue="8130778.8899999997"/>
    </cacheField>
    <cacheField name="Disminución" numFmtId="0">
      <sharedItems containsString="0" containsBlank="1" containsNumber="1" containsInteger="1" minValue="0" maxValue="0"/>
    </cacheField>
    <cacheField name="Disminución por transferencia" numFmtId="0">
      <sharedItems containsString="0" containsBlank="1" containsNumber="1" minValue="0" maxValue="8130779.7400000002"/>
    </cacheField>
    <cacheField name="Ajuste por" numFmtId="0">
      <sharedItems containsString="0" containsBlank="1" containsNumber="1" minValue="-8130779.7400000002" maxValue="8130778.88999999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AN PABLO ROSALES RODRIGUEZ - PC-0543" refreshedDate="46083.731396643518" createdVersion="8" refreshedVersion="8" minRefreshableVersion="3" recordCount="380" xr:uid="{F3DDA419-3E3C-4D95-8B49-80DEB0AC6F02}">
  <cacheSource type="worksheet">
    <worksheetSource ref="C1:AO381" sheet="BASE"/>
  </cacheSource>
  <cacheFields count="39">
    <cacheField name="Codigo Origen" numFmtId="0">
      <sharedItems/>
    </cacheField>
    <cacheField name="Origen (FF)" numFmtId="0">
      <sharedItems count="9">
        <s v="PARTICIPACIONES FEDERALES 2026"/>
        <s v="RECURSOS FISCALES 2026"/>
        <s v="PARTICIPACIONES ESTATALES 2026"/>
        <s v="FONDO DE APORTACIÓN AL FORTALECIMIENTO MUNICIPAL 2026 (FORTAMUN)"/>
        <s v="FONDO DE APORTACIÓN AL FORTALECIMIENTO MUNICIPAL 2025 (FORTAMUN)"/>
        <s v="SUBSIDIO POLICÍA METROPOLITANA 2025 (APORTACIÓN ESTATAL)"/>
        <s v="FONDO DE APORTACIÓN A LA INFRAESTRUCTURA SOCIAL MUNICIPAL 2025 (FAISMUN)"/>
        <s v="FONDO DE APORTACIÓN A LA INFRAESTRUCTURA SOCIAL MUNICIPAL 2026 (FAISMUN)"/>
        <s v="SUBSIDIO POLICÍA METROPOLITANA 2026 (APORTACIÓN ESTATAL)"/>
      </sharedItems>
    </cacheField>
    <cacheField name="Codigo Finalidad" numFmtId="0">
      <sharedItems containsSemiMixedTypes="0" containsString="0" containsNumber="1" containsInteger="1" minValue="1" maxValue="3"/>
    </cacheField>
    <cacheField name="Nombre Finalidad" numFmtId="0">
      <sharedItems count="3">
        <s v="GOBIERNO"/>
        <s v="DESARROLLO ECONOMICO"/>
        <s v="DESARROLLO SOCIAL"/>
      </sharedItems>
    </cacheField>
    <cacheField name="Codigo Función" numFmtId="0">
      <sharedItems containsSemiMixedTypes="0" containsString="0" containsNumber="1" minValue="1.3" maxValue="3.8"/>
    </cacheField>
    <cacheField name="Nombre Función" numFmtId="0">
      <sharedItems count="10">
        <s v="COORDINACION DE LA POLITICA DE GOBIERNO"/>
        <s v="CIENCIA, TECNOLOGIA E INNOVACION"/>
        <s v="SALUD"/>
        <s v="PROTECCION AMBIENTAL"/>
        <s v="ASUNTOS DE ORDEN PÚBLICO Y DE SEGURIDAD INTERIOR"/>
        <s v="TURISMO"/>
        <s v="AGROPECUARIA, SILVICULTURA, PESCA Y CAZA"/>
        <s v="VIVIENDA Y SERVICIOS A LA COMUNIDAD"/>
        <s v="RECREACION, CULTURA Y OTRAS MANIFESTACIONES SOCIALES"/>
        <s v="PROTECCION SOCIAL"/>
      </sharedItems>
    </cacheField>
    <cacheField name="Codigo Subfuncion" numFmtId="0">
      <sharedItems count="17">
        <s v="1.3.4"/>
        <s v="1.3.5"/>
        <s v="3.8.4"/>
        <s v="2.3.1"/>
        <s v="2.1.1"/>
        <s v="1.7.1"/>
        <s v="1.7.2"/>
        <s v="3.7.1"/>
        <s v="2.1.5"/>
        <s v="3.2.1"/>
        <s v="2.2.3"/>
        <s v="2.2.7"/>
        <s v="2.2.4"/>
        <s v="2.4.2"/>
        <s v="2.4.1"/>
        <s v="2.6.8"/>
        <s v="2.6.3"/>
      </sharedItems>
    </cacheField>
    <cacheField name="Nombre Subfuncion" numFmtId="0">
      <sharedItems count="17">
        <s v="FUNCIÓN PÚBLICA"/>
        <s v="ASUNTOS JURÍDICOS"/>
        <s v="INNOVACIÓN"/>
        <s v="PRESTACIÓN DE SERVICIOS DE SALUD A LA COMUNIDAD"/>
        <s v="ORDENACIÓN DE DESECHOS"/>
        <s v="POLICÍA"/>
        <s v="PROTECCIÓN CIVIL"/>
        <s v="TURISMO"/>
        <s v="PROTECCIÓN DE LA DIVERSIDAD BIOLÓGICA Y DEL PAISAJE"/>
        <s v="AGROPECUARIA"/>
        <s v="ABASTECIMIENTO DE AGUA"/>
        <s v="DESARROLLO REGIONAL"/>
        <s v="ALUMBRADO PÚBLICO"/>
        <s v="CULTURA"/>
        <s v="DEPORTE Y RECREACIÓN"/>
        <s v="OTROS GRUPOS VULNERABLES"/>
        <s v="FAMILIA E HIJOS"/>
      </sharedItems>
    </cacheField>
    <cacheField name="Codigo Clasifi. Prog" numFmtId="0">
      <sharedItems count="8">
        <s v="M"/>
        <s v="E"/>
        <s v="Q"/>
        <s v="V"/>
        <s v="S"/>
        <s v="G"/>
        <s v="N"/>
        <s v="K"/>
      </sharedItems>
    </cacheField>
    <cacheField name="Detalle Clasifi Prog" numFmtId="0">
      <sharedItems count="8">
        <s v="Actividades de apoyo administrativo desarrolladas "/>
        <s v="Actividades del sector público, que realiza en for"/>
        <s v="Investigación y desarrollo"/>
        <s v="Servicios de protección y conservación ambiental"/>
        <s v="Definidos en el Presupuesto de Egresos y los que s"/>
        <s v="Regulación y supervisión"/>
        <s v="Desastres Naturales"/>
        <s v="Proyectos de inversión sujetos a registro en la Ca"/>
      </sharedItems>
    </cacheField>
    <cacheField name="Tipo de Gasto" numFmtId="0">
      <sharedItems count="3">
        <s v="GASTO CORRIENTE"/>
        <s v="GASTO CAPITAL"/>
        <s v="AMORTIZACIÓN DE LA DEUDA Y DISMINUCIÓN DE PASIVOS"/>
      </sharedItems>
    </cacheField>
    <cacheField name="Cod. Dependencia" numFmtId="0">
      <sharedItems/>
    </cacheField>
    <cacheField name="Dependencia" numFmtId="0">
      <sharedItems count="18">
        <s v="OFICIALÍA MAYOR ADMINISTRATIVA"/>
        <s v="SINDICATURA MUNICIPAL"/>
        <s v="SECRETARÍA GENERAL"/>
        <s v="TESORERÍA MUNICIPAL"/>
        <s v="COORDINACIÓN GENERAL DE INTELIGENCIA E INNOVACIÓN SOCIAL"/>
        <s v="COORDINACIÓN GENERAL DE PREVENCIÓN Y SERVICIOS DE EMERGENCIA"/>
        <s v="COORDINACIÓN GENERAL DE FORTALECIMIENTO A LOS SERVICIOS PÚBLICOS MUNICIPALES"/>
        <s v="COORDINACIÓN GENERAL DE CERCANÍA Y CORRESPONSABILIDAD SOCIAL"/>
        <s v="COORDINACIÓN GENERAL DE POTENCIA ECONÓMICA"/>
        <s v="JEFATURA DE GABINETE"/>
        <s v="COORDINACIÓN GENERAL DE GESTIÓN DEL TERRITORIO Y OBRAS PÚBLICAS"/>
        <s v="ORGANO INTERNO DE CONTROL"/>
        <s v="CONSEJO MUNICIPAL DEL DEPORTE (COMUDE)"/>
        <s v="INSTITUTO DE ALTERNATIVAS PARA LOS JÓVENES (INDAJO)"/>
        <s v="CENTRO DE ESTIMULACIÓN PARA PERSONAS CON DISCAPACIDAD INTELECTUAL (CENDI)"/>
        <s v="INSTITUTO MUNICIPAL DE LA MUJER TLAJOMULQUENSE (IMMT)"/>
        <s v="SISTEMA INTEGRAL PARA EL DESARROLLO DE LA FAMILIA  (DIF)"/>
        <s v="PRESIDENCIA"/>
      </sharedItems>
    </cacheField>
    <cacheField name="Codigo Programa" numFmtId="0">
      <sharedItems containsSemiMixedTypes="0" containsString="0" containsNumber="1" containsInteger="1" minValue="1" maxValue="6"/>
    </cacheField>
    <cacheField name="Nombre programa" numFmtId="0">
      <sharedItems count="6">
        <s v="TLAJO EFICIENTE"/>
        <s v="TLAJO DE PAZ"/>
        <s v="TLAJO A FUTURO"/>
        <s v="TLAJO CERCANO"/>
        <s v="TLAJO DINAMICO"/>
        <s v="TLAJO POTENCIA"/>
      </sharedItems>
    </cacheField>
    <cacheField name="Codigo Proyecto" numFmtId="0">
      <sharedItems containsSemiMixedTypes="0" containsString="0" containsNumber="1" containsInteger="1" minValue="1" maxValue="73"/>
    </cacheField>
    <cacheField name="Proyecto" numFmtId="0">
      <sharedItems count="71">
        <s v="SERVICIOS PERSONALES"/>
        <s v="DESPLIEGUE OPERATIVO COMISARIA DE LA POLICIA"/>
        <s v="DEFENSORÍA LEGAL"/>
        <s v="DESPACHO DE LA SECRETARÍA GENERAL"/>
        <s v="DESPACHO DE LA TESORERÍA MUNICIPAL"/>
        <s v="BIENES ADQUIRIDOS"/>
        <s v="DESPACHO DE LA COORDINACIÓN GENERAL DE INTELIGENCIA E INNOVACIÓN SOCIAL"/>
        <s v="FORTALECIMIENTO Y EQUIPAMIENTO DE UNIDADES MÉDICAS"/>
        <s v="SERVICIO DE RECOLECCIÓN DE RESIDUOS"/>
        <s v="SERVICIO DE MANTENIMIENTO EN LOS ESPACIOS PÚBLICOS"/>
        <s v="SERVICIO DE RASTRO MUNICIPAL"/>
        <s v="TALLERES COMUNITARIOS DE PREVENCIÓN DE LAS VIOLENCIAS"/>
        <s v="RONDINES DE VIGILANCIA"/>
        <s v="RECURSOS RECAUDADOS DE MANERA EFICIENTE PROGRAMADOS"/>
        <s v="FORTALECIMIENTO A PROTECCIÓN CIVIL Y BOMBEROS"/>
        <s v="DESPACHO DE LA COORDINACIÓN GENERAL DE PREVENCIÓN Y SERVICIOS DE EMERGENCIA"/>
        <s v="PROMOCIÓN CULTURAL Y APOYO A LAS TRADICIONES"/>
        <s v="ATENCIÓN A EVENTOS DEL GOBIERNO MUNICIPAL"/>
        <s v="ESCUELAS DE CHARRERIA"/>
        <s v="ACOPIO Y SALUD ANIMAL"/>
        <s v="CAMPAÑA DE SANIDAD ANIMAL"/>
        <s v="ELABORACION Y ENTREGA DE COMPOSTA"/>
        <s v="OPERACIÓN EFICIENTE DE INFRAESTRUCTURA HIDRICA"/>
        <s v="ADMINISTRACIÓN CENTRAL DE LA COORDINACIÓN GENERAL DE POTENCIA ECONÓMICA"/>
        <s v="SISTEMA DE ILUMINACIÓN PÚBLICA"/>
        <s v="SIEMPRE APOYANDO TU ESCUELA"/>
        <s v="CHAMBA PARA TODAS Y TODOS"/>
        <s v="GENERAR PLANES Y ACCIONES ESTRATEGICAS EN LAS DIFERENTES LOCALIDADES DEL MUNICIPIO"/>
        <s v="DESPLIEGUE OPERATIVO PROTECCIÓN CIVIL Y SERVICIOS MEDICOS"/>
        <s v="CAPACITACIONES Y RECLUTAMIENTO DE ELEMENTOS"/>
        <s v="OPERATIVOS DE MOVILIDAD Y SEGURIDAD VIAL"/>
        <s v="SEGUIMIENTO A LA POLÍTICA PÚBLICA DE GOBIERNO E IMAGEN INSTITUCIONAL"/>
        <s v="PERSONAL OPERATIVO  PESCA"/>
        <s v="ACOMPAÑAMIENTO EN AUDITORIAS"/>
        <s v="POLITICA CULTURAL DE TLAJOMULCO DE ZUÑIGA"/>
        <s v="MODERNIZACION CATASTRAL"/>
        <s v="PROCESOS ESTADISTICOS DEL MUNICIPIO"/>
        <s v="SIEMPRE CERCA"/>
        <s v="SEGUIMIENTO A LA AGENDA MUNICIPAL"/>
        <s v="COMUNICACIÓN ESTRATÉGICA DEL GOBIERNO"/>
        <s v="DESPACHO DE LA COORDINACIÓN GENERAL DE CERCANÍA Y CORRESPONSABILIDAD SOCIAL"/>
        <s v="FESTIVAL MICTLAN"/>
        <s v="APOYO A LAS AGENCIAS Y DELEGACIONES DEL MUNICIPIO"/>
        <s v="EXPO AGROPECUARIA"/>
        <s v="PROYECTO DE PRESUPUESTO"/>
        <s v="FERIA DEL CABALLO"/>
        <s v="ACTIVIDADES DEPORTIVAS Y RECREATIVAS EN EL MUNICIPIO"/>
        <s v="PROGRAMAS Y ACCIONES CULTURALES, RECREATIVOS Y DEPORTIVAS"/>
        <s v="ATENCIÓN PARA PERSONAS CON DISCAPACIDAD INTELECTUAL"/>
        <s v="ATENCION A MUJERES DEL MUNICIPIO"/>
        <s v="SISTEMA INTEGRAL PARA EL DESARROLLO DE LA FAMILIA"/>
        <s v="APICULTORES"/>
        <s v="APOYO A LA PRODUCCION DE MAIZ"/>
        <s v="APOYO A LA REHABILITACION DE SUELOS"/>
        <s v="INDEMNIZACION Y ADQUISICION DE SEMOVIENTES"/>
        <s v="CRECIENDO JUNTOS"/>
        <s v="DESPACHO DE LA OFICINA DE LA PRESIDENCIA MUNICIPAL"/>
        <s v="PROGRAMA DE APOYO A PRODUCTORES LADRILLEROS"/>
        <s v="TE CUIDAMOS SIEMPRE"/>
        <s v="RENTA TU CASA"/>
        <s v="SIEMPRE LISTOS"/>
        <s v="SIEMPRE POR TU EDUCACIÓN"/>
        <s v="APOYO AL SECTOR PESQUERO"/>
        <s v="APOYOS SIEMPRE CERCA"/>
        <s v="EDUCACIÓN SIEMPRE AL DIA"/>
        <s v="FONDO MUNICIPAL DE DESASTRES"/>
        <s v="HERRAMIENTAS A PESCADORES"/>
        <s v="PLAN DE MANEJO Y CONSERVACIÓN PARA LAS ESPECIES ARBOREAS"/>
        <s v="OBRAS MULTIANUALES"/>
        <s v="PRESUPUESTO PARTICIPATIVO"/>
        <s v="PROGRAMA DE MEJORA, AMPLIACIÓN Y REAHABILITACIÓN DE LA INFRAESTRUCTURA MUNICIPAL"/>
      </sharedItems>
    </cacheField>
    <cacheField name="Cod. Unidad Ejectura" numFmtId="0">
      <sharedItems/>
    </cacheField>
    <cacheField name="Centro costos" numFmtId="0">
      <sharedItems/>
    </cacheField>
    <cacheField name="Capitulo codigo" numFmtId="0">
      <sharedItems containsSemiMixedTypes="0" containsString="0" containsNumber="1" containsInteger="1" minValue="1000" maxValue="9000" count="8">
        <n v="1000"/>
        <n v="2000"/>
        <n v="3000"/>
        <n v="5000"/>
        <n v="4000"/>
        <n v="6000"/>
        <n v="7000"/>
        <n v="9000"/>
      </sharedItems>
    </cacheField>
    <cacheField name="Capitulo nombre" numFmtId="0">
      <sharedItems count="8">
        <s v="SERVICIOS PERSONALES"/>
        <s v="MATERIALES Y SUMINISTROS"/>
        <s v="SERVICIOS GENERALES"/>
        <s v="BIENES MUEBLES, INMUEBLES E INTANGIBLES"/>
        <s v="TRANSFERENCIAS, ASIGNACIONES, SUBSIDIOS Y OTRAS AYUDAS"/>
        <s v="INVERSION PUBLICA"/>
        <s v="INVERSIONES FINANCIERAS Y OTRAS PROVISIONES"/>
        <s v="DEUDA PUBLICA"/>
      </sharedItems>
    </cacheField>
    <cacheField name="Partida nivel concepto" numFmtId="0">
      <sharedItems/>
    </cacheField>
    <cacheField name="Partida" numFmtId="0">
      <sharedItems containsSemiMixedTypes="0" containsString="0" containsNumber="1" containsInteger="1" minValue="1111" maxValue="9211" count="134">
        <n v="1111"/>
        <n v="1131"/>
        <n v="1211"/>
        <n v="1221"/>
        <n v="1231"/>
        <n v="1321"/>
        <n v="1322"/>
        <n v="1331"/>
        <n v="1341"/>
        <n v="1411"/>
        <n v="1421"/>
        <n v="1431"/>
        <n v="1432"/>
        <n v="1441"/>
        <n v="1521"/>
        <n v="1591"/>
        <n v="1611"/>
        <n v="2111"/>
        <n v="2141"/>
        <n v="2161"/>
        <n v="2171"/>
        <n v="2181"/>
        <n v="2211"/>
        <n v="2221"/>
        <n v="2231"/>
        <n v="2351"/>
        <n v="2391"/>
        <n v="2411"/>
        <n v="2421"/>
        <n v="2441"/>
        <n v="2451"/>
        <n v="2461"/>
        <n v="2471"/>
        <n v="2491"/>
        <n v="2511"/>
        <n v="2521"/>
        <n v="2531"/>
        <n v="2541"/>
        <n v="2561"/>
        <n v="2591"/>
        <n v="2611"/>
        <n v="2711"/>
        <n v="2721"/>
        <n v="2821"/>
        <n v="2831"/>
        <n v="2911"/>
        <n v="2921"/>
        <n v="2941"/>
        <n v="2961"/>
        <n v="2981"/>
        <n v="3111"/>
        <n v="3311"/>
        <n v="3341"/>
        <n v="3141"/>
        <n v="3161"/>
        <n v="3171"/>
        <n v="3181"/>
        <n v="3221"/>
        <n v="3231"/>
        <n v="3251"/>
        <n v="3261"/>
        <n v="3291"/>
        <n v="3321"/>
        <n v="3331"/>
        <n v="3361"/>
        <n v="3571"/>
        <n v="3381"/>
        <n v="3391"/>
        <n v="3411"/>
        <n v="3421"/>
        <n v="3431"/>
        <n v="3441"/>
        <n v="3451"/>
        <n v="3481"/>
        <n v="3511"/>
        <n v="3521"/>
        <n v="3531"/>
        <n v="3541"/>
        <n v="3551"/>
        <n v="3581"/>
        <n v="3611"/>
        <n v="3631"/>
        <n v="3651"/>
        <n v="3661"/>
        <n v="3711"/>
        <n v="3751"/>
        <n v="3761"/>
        <n v="3821"/>
        <n v="3841"/>
        <n v="3911"/>
        <n v="3921"/>
        <n v="3922"/>
        <n v="5661"/>
        <n v="3941"/>
        <n v="3942"/>
        <n v="3961"/>
        <n v="3962"/>
        <n v="4211"/>
        <n v="4251"/>
        <n v="4311"/>
        <n v="4391"/>
        <n v="4411"/>
        <n v="4421"/>
        <n v="4431"/>
        <n v="4451"/>
        <n v="4481"/>
        <n v="5111"/>
        <n v="5411"/>
        <n v="5121"/>
        <n v="5151"/>
        <n v="5191"/>
        <n v="5211"/>
        <n v="5311"/>
        <n v="5321"/>
        <n v="5491"/>
        <n v="5621"/>
        <n v="5641"/>
        <n v="5651"/>
        <n v="5662"/>
        <n v="5671"/>
        <n v="3591"/>
        <n v="5911"/>
        <n v="5691"/>
        <n v="5781"/>
        <n v="5811"/>
        <n v="5971"/>
        <n v="6121"/>
        <n v="6131"/>
        <n v="6151"/>
        <n v="6321"/>
        <n v="7991"/>
        <n v="1711"/>
        <n v="9111"/>
        <n v="9211"/>
      </sharedItems>
    </cacheField>
    <cacheField name="Descripción" numFmtId="0">
      <sharedItems count="134">
        <s v="DIETAS"/>
        <s v="SUELDO BASE AL PERSONAL PERMANENTE"/>
        <s v="HONORARIOS ASIMILABLES A SALARIOS"/>
        <s v="SUELDOS BASE AL PERSONAL EVENTUAL"/>
        <s v="RETRIBUCIONES POR SERVICIOS DE CARÁCTER SOCIAL"/>
        <s v="PRIMAS VACACIONALES"/>
        <s v="GRATIFICACIÓN DE FIN DE AÑO"/>
        <s v="HORAS EXTRAORDINARIAS"/>
        <s v="COMPENSACIONES"/>
        <s v="CUOTAS AL IMSS POR ENFERMEDADES Y MATERNIDAD (Modalidad 38)"/>
        <s v="CUOTAS PARA LA VIVIENDA (IPEJAL 3%)"/>
        <s v="APORTACIONES AL SISTEMA DE RETIRO SEDAR"/>
        <s v="APORTACIONES AL SISTEMA DE RETIRO DE PENSIONES"/>
        <s v="APORTACIONES PARA SEGUROS"/>
        <s v="INDEMNIZACIONES"/>
        <s v="OTRAS PRESTACIONES SOCIALES Y ECONÓMICAS"/>
        <s v="IMPACTO AL SALARIO EN EL TRANSCURSO DEL AÑO"/>
        <s v="MATERIALES, ÚTILES Y EQUIPOS MENORES DE OFICINA"/>
        <s v="MATERIALES, ÚTILES Y EQUIPOS MENORES DE TECNOLOGÍAS DE LA INFORMACIÓN Y COMUNICACIONES"/>
        <s v="MATERIAL DE LIMPIEZA"/>
        <s v="MATERIALES Y ÚTILES DE ENSEÑANZA"/>
        <s v="MATERIALES PARA EL REGISTRO E IDENTIFICACIÓN DE BIENES Y PERSONAS"/>
        <s v="PRODUCTOS ALIMENTICIOS PARA PERSONAS"/>
        <s v="PRODUCTOS ALIMENTICIOS PARA ANIMALES"/>
        <s v="UTENSILIOS PARA EL SERVICIO DE ALIMENTACIÓN"/>
        <s v="PRODUCTOS QUÍMICOS, FARMACÉUTICOS Y DE LABORATORIO ADQUIRIDOS COMO MATERIA PRIMA"/>
        <s v="OTROS PRODUCTOS ADQUIRIDOS COMO MATERIA PRIMA"/>
        <s v="PRODUCTOS MINERALES NO METÁLICOS"/>
        <s v="CEMENTO Y PRODUCTOS DE CONCRETO"/>
        <s v="MADERA Y PRODUCTOS DE MADERA"/>
        <s v="VIDRIO Y PRODUCTOS DE VIDRIO"/>
        <s v="MATERIAL ELÉCTRICO Y ELECTRÓNICO"/>
        <s v="ARTÍCULOS METÁLICOS PARA LA CONSTRUCCIÓN"/>
        <s v="OTROS MATERIALES Y ARTÍCULOS DE CONSTRUCCIÓN Y REPARACIÓN"/>
        <s v="PRODUCTOS QUÍMICOS BÁSICOS"/>
        <s v="FERTILIZANTES, PESTICIDAS Y OTROS AGROQUÍMICOS"/>
        <s v="MEDICINAS Y PRODUCTOS FARMACÉUTICOS"/>
        <s v="MATERIALES, ACCESORIOS Y SUMINISTROS MÉDICOS"/>
        <s v="FIBRAS SINTÉTICAS, HULES PLÁSTICOS Y DERIVADOS"/>
        <s v="OTROS PRODUCTOS QUÍMICOS"/>
        <s v="COMBUSTIBLES, LUBRICANTES Y ADITIVOS"/>
        <s v="VESTUARIO Y UNIFORMES"/>
        <s v="PRENDAS DE SEGURIDAD Y PROTECCIÓN PERSONAL"/>
        <s v="MATRIALES Y SUMINISTROS PARA SEGURIDAD"/>
        <s v="PRENDAS DE PROTECCIÓN PARA SEGURIDAD PÚBLICA Y NACIONAL"/>
        <s v="HERRAMIENTAS MENORES"/>
        <s v="REFACCIONES Y ACCESORIOS MENORES DE EDIFICIOS"/>
        <s v="REFACCIONES Y ACCESORIOS MENORES DE EQUIPO DE CÓMPUTO Y TECNOLOGÍAS DE LA INFORMACIÓN"/>
        <s v="REFACCIONES Y ACCESORIOS MENORES DE EQUIPO DE TRANSPORTE"/>
        <s v="REFACCIONES Y ACCESORIOS MENORES DE MAQUINARIA Y OTROS EQUIPOS"/>
        <s v="ENERGÍA ELÉCTRICA"/>
        <s v="SERVICIOS LEGALES, DE CONTABILIDAD, AUDITORÍA Y RELACIONADOS"/>
        <s v="SERVICIOS DE CAPACITACIÓN"/>
        <s v="TELEFONÍA TRADICIONAL"/>
        <s v="SERVICIOS DE TELECOMUNICACIONES Y SATÉLITES"/>
        <s v="SERVICIOS DE ACCESO DE INTERNET, REDES Y PROCESAMIENTO DE INFORMACIÓN"/>
        <s v="SERVICIOS POSTALES Y TELEGRÁFICOS"/>
        <s v="ARRENDAMIENTO DE EDIFICIOS"/>
        <s v="ARRENDAMIENTO DE MOBILIARIO Y EQUIPO DE ADMINISTRACIÓN, EDUCACIONAL Y RECREATIVO"/>
        <s v="ARRENDAMIENTO DE EQUIPO DE TRANSPORTE"/>
        <s v="ARRENDAMIENTO DE MAQUINARIA, OTROS EQUIPOS Y HERRAMIENTAS"/>
        <s v="OTROS ARRENDAMIENTOS"/>
        <s v="SERVICIOS DE DISEÑO, ARQUITECTURA, INGENIERÍA Y ACTIVIDADES RELACIONADAS"/>
        <s v="SERVICIOS DE CONSULTORÍA ADMINISTRATIVA, PROCESOS, TÉCNICA Y EN TECNOLOGÍAS DE LA INFORMACIÓN"/>
        <s v="SERVICIOS DE APOYO ADMINISTRATIVO, FOTOCOPIADO E IMPRESIÓN"/>
        <s v="INSTALACIÓN, REPARACIÓN Y MANTENIMIENTO DE MAQUINARIA, OTROS EQUIPOS Y HERRAMIENTA"/>
        <s v="SERVICIOS DE VIGILANCIA"/>
        <s v="SERVICIOS PROFESIONALES, CIENTÍFICOS Y TÉCNICOS INTEGRALES"/>
        <s v="SERVICIOS FINANCIEROS Y BANCARIOS"/>
        <s v="SERVICIOS DE COBRANZA, INVESTIGACIÓN CREDITICIA Y SIMILAR"/>
        <s v="SERVICIOS DE RECAUDACIÓN, TRASLADO Y CUSTODIA DE VALORES"/>
        <s v="SEGUROS DE RESPONSABILIDAD PATRIMONIAL Y FIANZAS"/>
        <s v="SEGURO DE BIENES PATRIMONIALES"/>
        <s v="COMISIONES POR VENTAS"/>
        <s v="CONSERVACIÓN Y MANTENIMIENTO MENOR DE INMUEBLES"/>
        <s v="INSTALACIÓN, REPARACIÓN Y MANTENIMIENTO DE MOBILIARIO Y EQUIPO DE ADMINISTRACIÓN, EDUCACIONAL Y RECREATIVO"/>
        <s v="INSTALACIÓN, REPARACIÓN Y MANTENIMIENTO DE EQUIPO DE CÓMPUTO Y TECNOLOGÍA DE LA INFORMACIÓN"/>
        <s v="INSTALACIÓN, REPARACIÓN Y MANTENIMIENTO DE EQUIPO E INSTRUMENTAL MÉDICO Y DE LABORATORIO"/>
        <s v="REPARACIÓN Y MANTENIMIENTO DE EQUIPO DE TRANSPORTE"/>
        <s v="SERVICIOS DE LIMPIEZA Y MANEJO DE DESECHOS"/>
        <s v="DIFUSIÓN POR RADIO, TELEVISIÓN Y OTROS MEDIOS DE MENSAJES SOBRE PROGRAMAS Y ACTIVIDADES GUBERNAMENTALES"/>
        <s v="SERVICIOS DE CREATIVIDAD, PREPRODUCCIÓN Y PRODUCCIÓN DE PUBLICIDAD, EXCEPTO INTERNET"/>
        <s v="SERVICIOS DE LA INDUSTRIA FÍLMICA, DEL SONIDO Y DEL VIDEO"/>
        <s v="SERVICIO DE CREACIÓN Y DIFUSIÓN DE CONTENIDO EXCLUSIVAMENTE A  TRAVÉS DE INTERNET"/>
        <s v="PASAJES AÉREOS"/>
        <s v="VIÁTICOS EN EL PAÍS"/>
        <s v="VIÁTICOS EN EL EXTRANJERO"/>
        <s v="GASTOS DE ORDEN  SOCIAL Y CULTURAL"/>
        <s v="EXPOSICIONES"/>
        <s v="SERVICIOS FUNERARIOS Y DE CEMENTERIOS"/>
        <s v="Reintegro de Remanentes de Recursos Federales y Estatales"/>
        <s v="IMPUESTOS Y DERECHOS"/>
        <s v="EQUIPO DE GENERACIÓN ELÉCTRICA, APARATOS Y ACCESORIOS ELÉCTRICOS"/>
        <s v="SENTENCIAS Y RESOLUCIONES POR AUTORIDAD COMPETENTE"/>
        <s v="DIVERSAS DEVOLUCIONES"/>
        <s v="OTROS GASTOS POR RESPONSABILIDADES"/>
        <s v="DIVERSOS GASTOS POR INCIDENTE VIAL"/>
        <s v="TRANSFERENCIAS OTORGADAS A ENTIDADES PARAESTATALES NO EMPRESARIALES Y NO FINANCIERAS"/>
        <s v="TRANSFERENCIAS A FIDEICOMISOS DE ENTIDADES FEDERATIVAS Y MUNICIPIOS"/>
        <s v="SUBSIDIOS A LA PRODUCCIÓN"/>
        <s v="OTROS SUBSIDIOS"/>
        <s v="AYUDAS SOCIALES A PERSONAS"/>
        <s v="BECAS Y OTRAS AYUDAS PARA PROGRAMAS DE CAPACITACIÓN"/>
        <s v="AYUDAS SOCIALES A INSTITUCIONES DE ENSEÑANZA"/>
        <s v="AYUDAS SOCIALES A INSTITUCIONES SIN FINES DE LUCRO"/>
        <s v="AYUDAS POR DESASTRES NATURALES Y OTROS SINIESTROS"/>
        <s v="MUEBLES DE OFICINA Y ESTANTERÍA"/>
        <s v="VEHÍCULOS Y EQUIPO DE TRANSPORTE"/>
        <s v="MUEBLES, EXCEPTO DE OFICINA Y ESTANTERÍA"/>
        <s v="EQUIPO DE CÓMPUTO DE TECNOLOGÍAS DE LA INFORMACIÓN"/>
        <s v="OTROS MOBILIARIOS Y EQUIPOS DE ADMINISTRACIÓN"/>
        <s v="EQUIPOS Y APARATOS AUDIOVISUALES"/>
        <s v="EQUIPO MÉDICO Y DE LABORATORIO"/>
        <s v="INSTRUMENTAL MÉDICO Y DE LABORATORIO"/>
        <s v="OTROS EQUIPOS DE TRANSPORTES"/>
        <s v="MAQUINARIA Y EQUIPO INDUSTRIAL"/>
        <s v="SISTEMAS DE AIRE ACONDICIONADO, CALEFACCIÓN Y DE REFRIGERACIÓN INDUSTRIAL Y COMERCIAL"/>
        <s v="EQUIPO DE COMUNICACIÓN Y TELECOMUNICACIÓN"/>
        <s v="PANELES SOLARES"/>
        <s v="HERRAMIENTAS Y MÁQUINAS-HERRAMIENTA"/>
        <s v="SERVICIOS DE JARDINERÍA Y FUMIGACIÓN"/>
        <s v="SOFTWARE"/>
        <s v="OTROS EQUIPOS"/>
        <s v="ÁRBOLES Y PLANTAS"/>
        <s v="TERRENOS"/>
        <s v="LICENCIAS INFORMÁTICAS E INTELECTUALES"/>
        <s v="EDIFICACIÓN NO  HABITACIONAL"/>
        <s v="CONSTRUCCIÓN DE OBRAS PARA EL ABASTECIMIENTO DE AGUA, PETRÓLEO, GAS, ELECTRICIDAD Y TELECOMUNICACIONES"/>
        <s v="CONSTRUCCIÓN DE VÍAS DE COMUNICACIÓN"/>
        <s v="EJECUCIÓN DE PROYECTOS PRODUCTIVOS NO INCLUIDOS EN CONCEPTOS ANTERIORES DE ESTE CAPÍTULO"/>
        <s v="OTRAS EROGACIONES ESPECIALES"/>
        <s v="ESTÍMULOS"/>
        <s v="AMORTIZACIÓN DE LA DEUDA INTERNA CON INSTITUCIONES DE CRÉDITO"/>
        <s v="INTERESES DE LA DEUDA INTERNA CON INSTITUCIONES  DE CRÉDITO"/>
      </sharedItems>
    </cacheField>
    <cacheField name="Codigo Destino" numFmtId="0">
      <sharedItems containsSemiMixedTypes="0" containsString="0" containsNumber="1" containsInteger="1" minValue="0" maxValue="79"/>
    </cacheField>
    <cacheField name="Concepto Destino" numFmtId="0">
      <sharedItems/>
    </cacheField>
    <cacheField name="Importe Ajustado" numFmtId="43">
      <sharedItems containsString="0" containsBlank="1" containsNumber="1" minValue="0" maxValue="705161521.26999998"/>
    </cacheField>
    <cacheField name="Presupuestado" numFmtId="0">
      <sharedItems containsString="0" containsBlank="1" containsNumber="1" minValue="0" maxValue="705161521.26999998"/>
    </cacheField>
    <cacheField name="Pre-Comprometido" numFmtId="0">
      <sharedItems containsString="0" containsBlank="1" containsNumber="1" minValue="0" maxValue="270180971.16000003"/>
    </cacheField>
    <cacheField name="Comprometido" numFmtId="0">
      <sharedItems containsString="0" containsBlank="1" containsNumber="1" minValue="0" maxValue="270180971.16000003"/>
    </cacheField>
    <cacheField name="Compr-devengado" numFmtId="0">
      <sharedItems containsString="0" containsBlank="1" containsNumber="1" minValue="0" maxValue="255774222.46000004"/>
    </cacheField>
    <cacheField name="Devengado" numFmtId="0">
      <sharedItems containsString="0" containsBlank="1" containsNumber="1" minValue="0" maxValue="83220490.549999997"/>
    </cacheField>
    <cacheField name="Deveng-ejercido" numFmtId="0">
      <sharedItems containsString="0" containsBlank="1" containsNumber="1" minValue="0" maxValue="26102154.410000004"/>
    </cacheField>
    <cacheField name="Ejercido" numFmtId="0">
      <sharedItems containsString="0" containsBlank="1" containsNumber="1" minValue="0" maxValue="83220490.549999997"/>
    </cacheField>
    <cacheField name="Ejerc-pagado" numFmtId="0">
      <sharedItems containsString="0" containsBlank="1" containsNumber="1" minValue="-40814490" maxValue="680897.35000000009"/>
    </cacheField>
    <cacheField name="Pagado" numFmtId="0">
      <sharedItems containsString="0" containsBlank="1" containsNumber="1" minValue="0" maxValue="83220490.549999997"/>
    </cacheField>
    <cacheField name="NUEVO SALDO" numFmtId="4">
      <sharedItems containsString="0" containsBlank="1" containsNumber="1" minValue="-3412951.5" maxValue="621941030.72000003"/>
    </cacheField>
    <cacheField name="MODIFICACIÓN" numFmtId="0">
      <sharedItems containsString="0" containsBlank="1" containsNumber="1" minValue="-164121269.78" maxValue="300000000"/>
    </cacheField>
    <cacheField name="1ERA MODIFICACIÓN" numFmtId="4">
      <sharedItems containsSemiMixedTypes="0" containsString="0" containsNumber="1" minValue="0" maxValue="705161521.269999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5">
  <r>
    <s v="1.5-01-26"/>
    <x v="0"/>
    <s v="1.3.4"/>
    <s v="FUNCIÓN PÚBLICA"/>
    <s v="M"/>
    <s v="Actividades de apoyo administrativo desarrolladas "/>
    <x v="0"/>
    <x v="0"/>
    <n v="4"/>
    <s v="TLAJO EFICIENTE"/>
    <x v="0"/>
    <x v="0"/>
    <x v="0"/>
    <x v="0"/>
    <n v="1000"/>
    <s v="SERVICIOS PERSONALES"/>
    <n v="1111"/>
    <s v="DIETAS"/>
    <x v="0"/>
    <x v="0"/>
    <n v="14346960"/>
    <n v="14346960"/>
    <n v="1793367.45"/>
    <n v="1793367.45"/>
    <n v="0"/>
    <n v="1793367.45"/>
    <n v="0"/>
    <n v="1793367.45"/>
    <n v="0"/>
    <n v="1793367.45"/>
    <n v="12553592.550000001"/>
    <m/>
    <n v="14346960"/>
    <n v="0"/>
    <n v="0"/>
    <n v="0"/>
    <n v="0"/>
    <n v="0"/>
  </r>
  <r>
    <s v="1.5-01-26"/>
    <x v="0"/>
    <s v="1.3.4"/>
    <s v="FUNCIÓN PÚBLICA"/>
    <s v="M"/>
    <s v="Actividades de apoyo administrativo desarrolladas "/>
    <x v="0"/>
    <x v="0"/>
    <n v="1"/>
    <s v="TLAJO DE PAZ"/>
    <x v="1"/>
    <x v="1"/>
    <x v="0"/>
    <x v="0"/>
    <n v="1000"/>
    <s v="SERVICIOS PERSONALES"/>
    <n v="1131"/>
    <s v="SUELDO BASE AL PERSONAL PERMANENTE"/>
    <x v="1"/>
    <x v="1"/>
    <n v="212353767.59999999"/>
    <n v="212353767.59999999"/>
    <n v="22370899"/>
    <n v="22370899"/>
    <n v="0"/>
    <n v="22370899"/>
    <n v="0"/>
    <n v="22370899"/>
    <n v="0"/>
    <n v="22370899"/>
    <n v="189982868.59999999"/>
    <m/>
    <n v="212353767.59999999"/>
    <n v="0"/>
    <n v="0"/>
    <n v="0"/>
    <n v="0"/>
    <n v="0"/>
  </r>
  <r>
    <s v="1.5-01-26"/>
    <x v="0"/>
    <s v="1.3.4"/>
    <s v="FUNCIÓN PÚBLICA"/>
    <s v="M"/>
    <s v="Actividades de apoyo administrativo desarrolladas "/>
    <x v="0"/>
    <x v="0"/>
    <n v="4"/>
    <s v="TLAJO EFICIENTE"/>
    <x v="0"/>
    <x v="0"/>
    <x v="0"/>
    <x v="0"/>
    <n v="1000"/>
    <s v="SERVICIOS PERSONALES"/>
    <n v="1131"/>
    <s v="SUELDO BASE AL PERSONAL PERMANENTE"/>
    <x v="0"/>
    <x v="0"/>
    <n v="705161521.26999998"/>
    <n v="705161521.26999998"/>
    <n v="83220490.549999997"/>
    <n v="83220490.549999997"/>
    <n v="0"/>
    <n v="83220490.549999997"/>
    <n v="0"/>
    <n v="83220490.549999997"/>
    <n v="0"/>
    <n v="83220490.549999997"/>
    <n v="621941030.72000003"/>
    <m/>
    <n v="705161521.26999998"/>
    <n v="0"/>
    <n v="0"/>
    <n v="0"/>
    <n v="0"/>
    <n v="0"/>
  </r>
  <r>
    <s v="1.1-00-26"/>
    <x v="1"/>
    <s v="1.3.4"/>
    <s v="FUNCIÓN PÚBLICA"/>
    <s v="M"/>
    <s v="Actividades de apoyo administrativo desarrolladas "/>
    <x v="0"/>
    <x v="0"/>
    <n v="4"/>
    <s v="TLAJO EFICIENTE"/>
    <x v="0"/>
    <x v="0"/>
    <x v="0"/>
    <x v="0"/>
    <n v="1000"/>
    <s v="SERVICIOS PERSONALES"/>
    <n v="1211"/>
    <s v="HONORARIOS ASIMILABLES A SALARIOS"/>
    <x v="2"/>
    <x v="2"/>
    <n v="10000000"/>
    <n v="10000000"/>
    <n v="703246.63"/>
    <n v="703246.63"/>
    <n v="0"/>
    <n v="703246.63"/>
    <n v="0"/>
    <n v="703246.63"/>
    <n v="0"/>
    <n v="703246.63"/>
    <n v="9296753.3699999992"/>
    <m/>
    <n v="10000000"/>
    <n v="0"/>
    <n v="0"/>
    <n v="0"/>
    <n v="0"/>
    <n v="0"/>
  </r>
  <r>
    <s v="1.6-01-26"/>
    <x v="2"/>
    <s v="1.3.4"/>
    <s v="FUNCIÓN PÚBLICA"/>
    <s v="M"/>
    <s v="Actividades de apoyo administrativo desarrolladas "/>
    <x v="0"/>
    <x v="0"/>
    <n v="4"/>
    <s v="TLAJO EFICIENTE"/>
    <x v="0"/>
    <x v="0"/>
    <x v="0"/>
    <x v="0"/>
    <n v="1000"/>
    <s v="SERVICIOS PERSONALES"/>
    <n v="1221"/>
    <s v="SUELDOS BASE AL PERSONAL EVENTUAL"/>
    <x v="3"/>
    <x v="3"/>
    <n v="76813145.879999995"/>
    <n v="76813145.879999995"/>
    <n v="10147151.85"/>
    <n v="10147151.85"/>
    <n v="0"/>
    <n v="10147151.85"/>
    <n v="0"/>
    <n v="10147151.85"/>
    <n v="0"/>
    <n v="10147151.85"/>
    <n v="66665994.029999994"/>
    <m/>
    <n v="76813145.879999995"/>
    <n v="0"/>
    <n v="0"/>
    <n v="0"/>
    <n v="0"/>
    <n v="0"/>
  </r>
  <r>
    <s v="1.6-01-26"/>
    <x v="2"/>
    <s v="1.3.4"/>
    <s v="FUNCIÓN PÚBLICA"/>
    <s v="M"/>
    <s v="Actividades de apoyo administrativo desarrolladas "/>
    <x v="0"/>
    <x v="0"/>
    <n v="4"/>
    <s v="TLAJO EFICIENTE"/>
    <x v="0"/>
    <x v="0"/>
    <x v="0"/>
    <x v="0"/>
    <n v="1000"/>
    <s v="SERVICIOS PERSONALES"/>
    <n v="1231"/>
    <s v="RETRIBUCIONES POR SERVICIOS DE CARÁCTER SOCIAL"/>
    <x v="2"/>
    <x v="2"/>
    <n v="26400"/>
    <n v="26400"/>
    <n v="0"/>
    <n v="0"/>
    <n v="0"/>
    <n v="0"/>
    <n v="0"/>
    <n v="0"/>
    <n v="0"/>
    <n v="0"/>
    <n v="26400"/>
    <m/>
    <n v="26400"/>
    <n v="0"/>
    <n v="0"/>
    <n v="0"/>
    <n v="0"/>
    <n v="0"/>
  </r>
  <r>
    <s v="1.6-01-26"/>
    <x v="2"/>
    <s v="1.3.4"/>
    <s v="FUNCIÓN PÚBLICA"/>
    <s v="M"/>
    <s v="Actividades de apoyo administrativo desarrolladas "/>
    <x v="0"/>
    <x v="0"/>
    <n v="4"/>
    <s v="TLAJO EFICIENTE"/>
    <x v="0"/>
    <x v="0"/>
    <x v="0"/>
    <x v="0"/>
    <n v="1000"/>
    <s v="SERVICIOS PERSONALES"/>
    <n v="1321"/>
    <s v="PRIMAS VACACIONALES"/>
    <x v="3"/>
    <x v="3"/>
    <n v="1066849.25"/>
    <n v="1066862.1000000001"/>
    <n v="1222.81"/>
    <n v="1222.81"/>
    <n v="0"/>
    <n v="1222.81"/>
    <n v="1222.81"/>
    <n v="0"/>
    <n v="0"/>
    <n v="0"/>
    <n v="1065626.44"/>
    <m/>
    <n v="1066849.25"/>
    <n v="0"/>
    <n v="0"/>
    <n v="0"/>
    <n v="12.85"/>
    <n v="-12.85"/>
  </r>
  <r>
    <s v="1.5-01-26"/>
    <x v="0"/>
    <s v="1.3.4"/>
    <s v="FUNCIÓN PÚBLICA"/>
    <s v="M"/>
    <s v="Actividades de apoyo administrativo desarrolladas "/>
    <x v="0"/>
    <x v="0"/>
    <n v="1"/>
    <s v="TLAJO DE PAZ"/>
    <x v="1"/>
    <x v="1"/>
    <x v="0"/>
    <x v="0"/>
    <n v="1000"/>
    <s v="SERVICIOS PERSONALES"/>
    <n v="1321"/>
    <s v="PRIMAS VACACIONALES"/>
    <x v="1"/>
    <x v="1"/>
    <n v="2949357.88"/>
    <n v="2949357.88"/>
    <n v="0"/>
    <n v="0"/>
    <n v="0"/>
    <n v="0"/>
    <n v="0"/>
    <n v="0"/>
    <n v="0"/>
    <n v="0"/>
    <n v="2949357.88"/>
    <m/>
    <n v="2949357.88"/>
    <n v="0"/>
    <n v="0"/>
    <n v="0"/>
    <n v="0"/>
    <n v="0"/>
  </r>
  <r>
    <s v="1.5-01-26"/>
    <x v="0"/>
    <s v="1.3.4"/>
    <s v="FUNCIÓN PÚBLICA"/>
    <s v="M"/>
    <s v="Actividades de apoyo administrativo desarrolladas "/>
    <x v="0"/>
    <x v="0"/>
    <n v="4"/>
    <s v="TLAJO EFICIENTE"/>
    <x v="0"/>
    <x v="0"/>
    <x v="0"/>
    <x v="0"/>
    <n v="1000"/>
    <s v="SERVICIOS PERSONALES"/>
    <n v="1321"/>
    <s v="PRIMAS VACACIONALES"/>
    <x v="0"/>
    <x v="0"/>
    <n v="9993173.3499999996"/>
    <n v="9993160.5"/>
    <n v="4530.49"/>
    <n v="4530.49"/>
    <n v="0"/>
    <n v="4530.49"/>
    <n v="4530.49"/>
    <n v="0"/>
    <n v="0"/>
    <n v="0"/>
    <n v="9988642.8599999994"/>
    <m/>
    <n v="9993173.3499999996"/>
    <n v="0"/>
    <n v="12.85"/>
    <n v="0"/>
    <n v="0"/>
    <n v="12.85"/>
  </r>
  <r>
    <s v="1.6-01-26"/>
    <x v="2"/>
    <s v="1.3.4"/>
    <s v="FUNCIÓN PÚBLICA"/>
    <s v="M"/>
    <s v="Actividades de apoyo administrativo desarrolladas "/>
    <x v="0"/>
    <x v="0"/>
    <n v="4"/>
    <s v="TLAJO EFICIENTE"/>
    <x v="0"/>
    <x v="0"/>
    <x v="0"/>
    <x v="0"/>
    <n v="1000"/>
    <s v="SERVICIOS PERSONALES"/>
    <n v="1322"/>
    <s v="GRATIFICACIÓN DE FIN DE AÑO"/>
    <x v="3"/>
    <x v="3"/>
    <n v="10668492.49"/>
    <n v="2537713.6"/>
    <n v="45819.57"/>
    <n v="45819.57"/>
    <n v="0"/>
    <n v="45819.57"/>
    <n v="17119.38"/>
    <n v="28700.19"/>
    <n v="0"/>
    <n v="28700.19"/>
    <n v="10622672.92"/>
    <m/>
    <n v="10668492.49"/>
    <n v="0"/>
    <n v="8130778.8899999997"/>
    <n v="0"/>
    <n v="0"/>
    <n v="8130778.8899999997"/>
  </r>
  <r>
    <s v="1.5-01-26"/>
    <x v="0"/>
    <s v="1.3.4"/>
    <s v="FUNCIÓN PÚBLICA"/>
    <s v="M"/>
    <s v="Actividades de apoyo administrativo desarrolladas "/>
    <x v="0"/>
    <x v="0"/>
    <n v="1"/>
    <s v="TLAJO DE PAZ"/>
    <x v="1"/>
    <x v="1"/>
    <x v="0"/>
    <x v="0"/>
    <n v="1000"/>
    <s v="SERVICIOS PERSONALES"/>
    <n v="1322"/>
    <s v="GRATIFICACIÓN DE FIN DE AÑO"/>
    <x v="1"/>
    <x v="1"/>
    <n v="29493578.829999998"/>
    <n v="29493578.829999998"/>
    <n v="18010.16"/>
    <n v="18010.16"/>
    <n v="0"/>
    <n v="18010.16"/>
    <n v="0"/>
    <n v="18010.16"/>
    <n v="0"/>
    <n v="18010.16"/>
    <n v="29475568.669999998"/>
    <m/>
    <n v="29493578.829999998"/>
    <n v="0"/>
    <n v="0"/>
    <n v="0"/>
    <n v="0"/>
    <n v="0"/>
  </r>
  <r>
    <s v="1.5-01-26"/>
    <x v="0"/>
    <s v="1.3.4"/>
    <s v="FUNCIÓN PÚBLICA"/>
    <s v="M"/>
    <s v="Actividades de apoyo administrativo desarrolladas "/>
    <x v="0"/>
    <x v="0"/>
    <n v="4"/>
    <s v="TLAJO EFICIENTE"/>
    <x v="0"/>
    <x v="0"/>
    <x v="0"/>
    <x v="0"/>
    <n v="1000"/>
    <s v="SERVICIOS PERSONALES"/>
    <n v="1322"/>
    <s v="GRATIFICACIÓN DE FIN DE AÑO"/>
    <x v="0"/>
    <x v="0"/>
    <n v="99931733.510000005"/>
    <n v="99931732.659999996"/>
    <n v="84302.23"/>
    <n v="84302.23"/>
    <n v="0"/>
    <n v="84302.23"/>
    <n v="27286.729999999996"/>
    <n v="57015.5"/>
    <n v="0"/>
    <n v="57015.5"/>
    <n v="99847431.280000001"/>
    <m/>
    <n v="99931733.510000005"/>
    <n v="0"/>
    <n v="0.85"/>
    <n v="0"/>
    <n v="0"/>
    <n v="0.85"/>
  </r>
  <r>
    <s v="1.5-01-26"/>
    <x v="0"/>
    <s v="1.3.4"/>
    <s v="FUNCIÓN PÚBLICA"/>
    <s v="M"/>
    <s v="Actividades de apoyo administrativo desarrolladas "/>
    <x v="0"/>
    <x v="0"/>
    <n v="4"/>
    <s v="TLAJO EFICIENTE"/>
    <x v="0"/>
    <x v="0"/>
    <x v="0"/>
    <x v="0"/>
    <n v="1000"/>
    <s v="SERVICIOS PERSONALES"/>
    <n v="1322"/>
    <s v="GRATIFICACIÓN DE FIN DE AÑO"/>
    <x v="3"/>
    <x v="3"/>
    <n v="0"/>
    <n v="8130779.7400000002"/>
    <n v="0"/>
    <n v="0"/>
    <n v="0"/>
    <n v="0"/>
    <n v="0"/>
    <n v="0"/>
    <n v="0"/>
    <n v="0"/>
    <n v="0"/>
    <m/>
    <n v="0"/>
    <n v="0"/>
    <n v="0"/>
    <n v="0"/>
    <n v="8130779.7400000002"/>
    <n v="-8130779.7400000002"/>
  </r>
  <r>
    <s v="1.6-01-26"/>
    <x v="2"/>
    <s v="1.3.4"/>
    <s v="FUNCIÓN PÚBLICA"/>
    <s v="M"/>
    <s v="Actividades de apoyo administrativo desarrolladas "/>
    <x v="0"/>
    <x v="0"/>
    <n v="4"/>
    <s v="TLAJO EFICIENTE"/>
    <x v="0"/>
    <x v="0"/>
    <x v="0"/>
    <x v="0"/>
    <n v="1000"/>
    <s v="SERVICIOS PERSONALES"/>
    <n v="1331"/>
    <s v="HORAS EXTRAORDINARIAS"/>
    <x v="2"/>
    <x v="2"/>
    <n v="730000"/>
    <n v="730000"/>
    <n v="0"/>
    <n v="0"/>
    <n v="0"/>
    <n v="0"/>
    <n v="0"/>
    <n v="0"/>
    <n v="0"/>
    <n v="0"/>
    <n v="730000"/>
    <m/>
    <n v="730000"/>
    <n v="0"/>
    <n v="0"/>
    <n v="0"/>
    <n v="0"/>
    <n v="0"/>
  </r>
  <r>
    <s v="1.6-01-26"/>
    <x v="2"/>
    <s v="1.3.4"/>
    <s v="FUNCIÓN PÚBLICA"/>
    <s v="M"/>
    <s v="Actividades de apoyo administrativo desarrolladas "/>
    <x v="0"/>
    <x v="0"/>
    <n v="4"/>
    <s v="TLAJO EFICIENTE"/>
    <x v="0"/>
    <x v="0"/>
    <x v="0"/>
    <x v="0"/>
    <n v="1000"/>
    <s v="SERVICIOS PERSONALES"/>
    <n v="1341"/>
    <s v="COMPENSACIONES"/>
    <x v="2"/>
    <x v="2"/>
    <n v="1500000"/>
    <n v="1500000"/>
    <n v="82663.199999999997"/>
    <n v="82663.199999999997"/>
    <n v="0"/>
    <n v="82663.199999999997"/>
    <n v="0"/>
    <n v="82663.199999999997"/>
    <n v="0"/>
    <n v="82663.199999999997"/>
    <n v="1417336.8"/>
    <m/>
    <n v="1500000"/>
    <n v="0"/>
    <n v="0"/>
    <n v="0"/>
    <n v="0"/>
    <n v="0"/>
  </r>
  <r>
    <s v="1.6-01-26"/>
    <x v="2"/>
    <s v="1.3.4"/>
    <s v="FUNCIÓN PÚBLICA"/>
    <s v="M"/>
    <s v="Actividades de apoyo administrativo desarrolladas "/>
    <x v="0"/>
    <x v="0"/>
    <n v="4"/>
    <s v="TLAJO EFICIENTE"/>
    <x v="0"/>
    <x v="0"/>
    <x v="0"/>
    <x v="0"/>
    <n v="1000"/>
    <s v="SERVICIOS PERSONALES"/>
    <n v="1411"/>
    <s v="CUOTAS AL IMSS POR ENFERMEDADES Y MATERNIDAD (Modalidad 38)"/>
    <x v="3"/>
    <x v="3"/>
    <n v="4608788.75"/>
    <n v="4608788.41"/>
    <n v="897563.68"/>
    <n v="897563.68"/>
    <n v="0"/>
    <n v="897563.68"/>
    <n v="0"/>
    <n v="897563.68"/>
    <n v="0"/>
    <n v="897563.68"/>
    <n v="3711225.07"/>
    <m/>
    <n v="4608788.75"/>
    <n v="0"/>
    <n v="0.34"/>
    <n v="0"/>
    <n v="0"/>
    <n v="0.34"/>
  </r>
  <r>
    <s v="1.5-01-26"/>
    <x v="0"/>
    <s v="1.3.4"/>
    <s v="FUNCIÓN PÚBLICA"/>
    <s v="M"/>
    <s v="Actividades de apoyo administrativo desarrolladas "/>
    <x v="0"/>
    <x v="0"/>
    <n v="1"/>
    <s v="TLAJO DE PAZ"/>
    <x v="1"/>
    <x v="1"/>
    <x v="0"/>
    <x v="0"/>
    <n v="1000"/>
    <s v="SERVICIOS PERSONALES"/>
    <n v="1411"/>
    <s v="CUOTAS AL IMSS POR ENFERMEDADES Y MATERNIDAD (Modalidad 38)"/>
    <x v="1"/>
    <x v="1"/>
    <n v="12741226.060000001"/>
    <n v="12741226.060000001"/>
    <n v="0"/>
    <n v="0"/>
    <n v="0"/>
    <n v="0"/>
    <n v="0"/>
    <n v="0"/>
    <n v="0"/>
    <n v="0"/>
    <n v="12741226.060000001"/>
    <m/>
    <n v="12741226.060000001"/>
    <n v="0"/>
    <n v="0"/>
    <n v="0"/>
    <n v="0"/>
    <n v="0"/>
  </r>
  <r>
    <s v="1.5-01-26"/>
    <x v="0"/>
    <s v="1.3.4"/>
    <s v="FUNCIÓN PÚBLICA"/>
    <s v="M"/>
    <s v="Actividades de apoyo administrativo desarrolladas "/>
    <x v="0"/>
    <x v="0"/>
    <n v="4"/>
    <s v="TLAJO EFICIENTE"/>
    <x v="0"/>
    <x v="0"/>
    <x v="0"/>
    <x v="0"/>
    <n v="1000"/>
    <s v="SERVICIOS PERSONALES"/>
    <n v="1411"/>
    <s v="CUOTAS AL IMSS POR ENFERMEDADES Y MATERNIDAD (Modalidad 38)"/>
    <x v="0"/>
    <x v="0"/>
    <n v="43170508.880000003"/>
    <n v="43170509.219999999"/>
    <n v="8488391.3699999992"/>
    <n v="8488391.3699999992"/>
    <n v="0"/>
    <n v="8488391.3699999992"/>
    <n v="0"/>
    <n v="8488391.3699999992"/>
    <n v="0"/>
    <n v="8488391.3699999992"/>
    <n v="34682117.510000005"/>
    <m/>
    <n v="43170508.880000003"/>
    <n v="0"/>
    <n v="0"/>
    <n v="0"/>
    <n v="0.34"/>
    <n v="-0.34"/>
  </r>
  <r>
    <s v="1.6-01-26"/>
    <x v="2"/>
    <s v="1.3.4"/>
    <s v="FUNCIÓN PÚBLICA"/>
    <s v="M"/>
    <s v="Actividades de apoyo administrativo desarrolladas "/>
    <x v="0"/>
    <x v="0"/>
    <n v="4"/>
    <s v="TLAJO EFICIENTE"/>
    <x v="0"/>
    <x v="0"/>
    <x v="0"/>
    <x v="0"/>
    <n v="1000"/>
    <s v="SERVICIOS PERSONALES"/>
    <n v="1421"/>
    <s v="CUOTAS PARA LA VIVIENDA (IPEJAL 3%)"/>
    <x v="3"/>
    <x v="3"/>
    <n v="2304394.38"/>
    <n v="2304392.86"/>
    <n v="304428.52"/>
    <n v="304428.52"/>
    <n v="0"/>
    <n v="304428.52"/>
    <n v="0"/>
    <n v="304428.52"/>
    <n v="0"/>
    <n v="304428.52"/>
    <n v="1999965.8599999999"/>
    <m/>
    <n v="2304394.38"/>
    <n v="0"/>
    <n v="1.52"/>
    <n v="0"/>
    <n v="0"/>
    <n v="1.52"/>
  </r>
  <r>
    <s v="1.5-01-26"/>
    <x v="0"/>
    <s v="1.3.4"/>
    <s v="FUNCIÓN PÚBLICA"/>
    <s v="M"/>
    <s v="Actividades de apoyo administrativo desarrolladas "/>
    <x v="0"/>
    <x v="0"/>
    <n v="1"/>
    <s v="TLAJO DE PAZ"/>
    <x v="1"/>
    <x v="1"/>
    <x v="0"/>
    <x v="0"/>
    <n v="1000"/>
    <s v="SERVICIOS PERSONALES"/>
    <n v="1421"/>
    <s v="CUOTAS PARA LA VIVIENDA (IPEJAL 3%)"/>
    <x v="1"/>
    <x v="1"/>
    <n v="6370613.0300000003"/>
    <n v="6370613.0300000003"/>
    <n v="676883.5"/>
    <n v="676883.5"/>
    <n v="0"/>
    <n v="676883.5"/>
    <n v="0"/>
    <n v="676883.5"/>
    <n v="0"/>
    <n v="676883.5"/>
    <n v="5693729.5300000003"/>
    <m/>
    <n v="6370613.0300000003"/>
    <n v="0"/>
    <n v="0"/>
    <n v="0"/>
    <n v="0"/>
    <n v="0"/>
  </r>
  <r>
    <s v="1.5-01-26"/>
    <x v="0"/>
    <s v="1.3.4"/>
    <s v="FUNCIÓN PÚBLICA"/>
    <s v="M"/>
    <s v="Actividades de apoyo administrativo desarrolladas "/>
    <x v="0"/>
    <x v="0"/>
    <n v="4"/>
    <s v="TLAJO EFICIENTE"/>
    <x v="0"/>
    <x v="0"/>
    <x v="0"/>
    <x v="0"/>
    <n v="1000"/>
    <s v="SERVICIOS PERSONALES"/>
    <n v="1421"/>
    <s v="CUOTAS PARA LA VIVIENDA (IPEJAL 3%)"/>
    <x v="0"/>
    <x v="0"/>
    <n v="21585254.440000001"/>
    <n v="21585255.960000001"/>
    <n v="2552684.14"/>
    <n v="2552684.14"/>
    <n v="0"/>
    <n v="2552684.14"/>
    <n v="0"/>
    <n v="2552684.14"/>
    <n v="0"/>
    <n v="2552684.14"/>
    <n v="19032570.300000001"/>
    <m/>
    <n v="21585254.440000001"/>
    <n v="0"/>
    <n v="0"/>
    <n v="0"/>
    <n v="1.52"/>
    <n v="-1.52"/>
  </r>
  <r>
    <s v="1.6-01-26"/>
    <x v="2"/>
    <s v="1.3.4"/>
    <s v="FUNCIÓN PÚBLICA"/>
    <s v="M"/>
    <s v="Actividades de apoyo administrativo desarrolladas "/>
    <x v="0"/>
    <x v="0"/>
    <n v="4"/>
    <s v="TLAJO EFICIENTE"/>
    <x v="0"/>
    <x v="0"/>
    <x v="0"/>
    <x v="0"/>
    <n v="1000"/>
    <s v="SERVICIOS PERSONALES"/>
    <n v="1431"/>
    <s v="APORTACIONES AL SISTEMA DE RETIRO SEDAR"/>
    <x v="3"/>
    <x v="3"/>
    <n v="1536262.92"/>
    <n v="1536259.56"/>
    <n v="202952.31"/>
    <n v="202952.31"/>
    <n v="0"/>
    <n v="202952.31"/>
    <n v="0"/>
    <n v="202952.31"/>
    <n v="0"/>
    <n v="202952.31"/>
    <n v="1333310.6099999999"/>
    <m/>
    <n v="1536262.92"/>
    <n v="0"/>
    <n v="3.36"/>
    <n v="0"/>
    <n v="0"/>
    <n v="3.36"/>
  </r>
  <r>
    <s v="1.5-01-26"/>
    <x v="0"/>
    <s v="1.3.4"/>
    <s v="FUNCIÓN PÚBLICA"/>
    <s v="M"/>
    <s v="Actividades de apoyo administrativo desarrolladas "/>
    <x v="0"/>
    <x v="0"/>
    <n v="1"/>
    <s v="TLAJO DE PAZ"/>
    <x v="1"/>
    <x v="1"/>
    <x v="0"/>
    <x v="0"/>
    <n v="1000"/>
    <s v="SERVICIOS PERSONALES"/>
    <n v="1431"/>
    <s v="APORTACIONES AL SISTEMA DE RETIRO SEDAR"/>
    <x v="1"/>
    <x v="1"/>
    <n v="4247075.3499999996"/>
    <n v="4247075.3499999996"/>
    <n v="451267.33"/>
    <n v="451267.33"/>
    <n v="0"/>
    <n v="451267.33"/>
    <n v="0"/>
    <n v="451267.33"/>
    <n v="0"/>
    <n v="451267.33"/>
    <n v="3795808.0199999996"/>
    <m/>
    <n v="4247075.3499999996"/>
    <n v="0"/>
    <n v="0"/>
    <n v="0"/>
    <n v="0"/>
    <n v="0"/>
  </r>
  <r>
    <s v="1.5-01-26"/>
    <x v="0"/>
    <s v="1.3.4"/>
    <s v="FUNCIÓN PÚBLICA"/>
    <s v="M"/>
    <s v="Actividades de apoyo administrativo desarrolladas "/>
    <x v="0"/>
    <x v="0"/>
    <n v="4"/>
    <s v="TLAJO EFICIENTE"/>
    <x v="0"/>
    <x v="0"/>
    <x v="0"/>
    <x v="0"/>
    <n v="1000"/>
    <s v="SERVICIOS PERSONALES"/>
    <n v="1431"/>
    <s v="APORTACIONES AL SISTEMA DE RETIRO SEDAR"/>
    <x v="0"/>
    <x v="0"/>
    <n v="14390169.630000001"/>
    <n v="14390172.99"/>
    <n v="1701795.76"/>
    <n v="1701795.76"/>
    <n v="0"/>
    <n v="1701795.76"/>
    <n v="0"/>
    <n v="1701795.76"/>
    <n v="0"/>
    <n v="1701795.76"/>
    <n v="12688373.870000001"/>
    <m/>
    <n v="14390169.630000001"/>
    <n v="0"/>
    <n v="0"/>
    <n v="0"/>
    <n v="3.36"/>
    <n v="-3.36"/>
  </r>
  <r>
    <s v="1.6-01-26"/>
    <x v="2"/>
    <s v="1.3.4"/>
    <s v="FUNCIÓN PÚBLICA"/>
    <s v="M"/>
    <s v="Actividades de apoyo administrativo desarrolladas "/>
    <x v="0"/>
    <x v="0"/>
    <n v="4"/>
    <s v="TLAJO EFICIENTE"/>
    <x v="0"/>
    <x v="0"/>
    <x v="0"/>
    <x v="0"/>
    <n v="1000"/>
    <s v="SERVICIOS PERSONALES"/>
    <n v="1432"/>
    <s v="APORTACIONES AL SISTEMA DE RETIRO DE PENSIONES"/>
    <x v="3"/>
    <x v="3"/>
    <n v="13442300.529999999"/>
    <n v="13442305.73"/>
    <n v="1775846.86"/>
    <n v="1775846.86"/>
    <n v="0"/>
    <n v="1775846.86"/>
    <n v="0"/>
    <n v="1775846.86"/>
    <n v="0"/>
    <n v="1775846.86"/>
    <n v="11666453.67"/>
    <m/>
    <n v="13442300.529999999"/>
    <n v="0"/>
    <n v="0"/>
    <n v="0"/>
    <n v="5.2"/>
    <n v="-5.2"/>
  </r>
  <r>
    <s v="1.5-01-26"/>
    <x v="0"/>
    <s v="1.3.4"/>
    <s v="FUNCIÓN PÚBLICA"/>
    <s v="M"/>
    <s v="Actividades de apoyo administrativo desarrolladas "/>
    <x v="0"/>
    <x v="0"/>
    <n v="1"/>
    <s v="TLAJO DE PAZ"/>
    <x v="1"/>
    <x v="1"/>
    <x v="0"/>
    <x v="0"/>
    <n v="1000"/>
    <s v="SERVICIOS PERSONALES"/>
    <n v="1432"/>
    <s v="APORTACIONES AL SISTEMA DE RETIRO DE PENSIONES"/>
    <x v="1"/>
    <x v="1"/>
    <n v="37161909.329999998"/>
    <n v="37161909.329999998"/>
    <n v="3948531.24"/>
    <n v="3948531.24"/>
    <n v="0"/>
    <n v="3948531.24"/>
    <n v="0"/>
    <n v="3948531.24"/>
    <n v="0"/>
    <n v="3948531.24"/>
    <n v="33213378.089999996"/>
    <m/>
    <n v="37161909.329999998"/>
    <n v="0"/>
    <n v="0"/>
    <n v="0"/>
    <n v="0"/>
    <n v="0"/>
  </r>
  <r>
    <s v="1.5-01-26"/>
    <x v="0"/>
    <s v="1.3.4"/>
    <s v="FUNCIÓN PÚBLICA"/>
    <s v="M"/>
    <s v="Actividades de apoyo administrativo desarrolladas "/>
    <x v="0"/>
    <x v="0"/>
    <n v="4"/>
    <s v="TLAJO EFICIENTE"/>
    <x v="0"/>
    <x v="0"/>
    <x v="0"/>
    <x v="0"/>
    <n v="1000"/>
    <s v="SERVICIOS PERSONALES"/>
    <n v="1432"/>
    <s v="APORTACIONES AL SISTEMA DE RETIRO DE PENSIONES"/>
    <x v="0"/>
    <x v="0"/>
    <n v="125913984.22"/>
    <n v="125913979.02"/>
    <n v="14890681.93"/>
    <n v="14890681.93"/>
    <n v="0"/>
    <n v="14890681.93"/>
    <n v="0"/>
    <n v="14890681.93"/>
    <n v="0"/>
    <n v="14890681.93"/>
    <n v="111023302.28999999"/>
    <m/>
    <n v="125913984.22"/>
    <n v="0"/>
    <n v="5.2"/>
    <n v="0"/>
    <n v="0"/>
    <n v="5.2"/>
  </r>
  <r>
    <s v="1.1-00-26"/>
    <x v="1"/>
    <s v="1.3.4"/>
    <s v="FUNCIÓN PÚBLICA"/>
    <s v="M"/>
    <s v="Actividades de apoyo administrativo desarrolladas "/>
    <x v="0"/>
    <x v="0"/>
    <n v="1"/>
    <s v="TLAJO DE PAZ"/>
    <x v="1"/>
    <x v="1"/>
    <x v="0"/>
    <x v="0"/>
    <n v="1000"/>
    <s v="SERVICIOS PERSONALES"/>
    <n v="1441"/>
    <s v="APORTACIONES PARA SEGUROS"/>
    <x v="2"/>
    <x v="2"/>
    <n v="9500000"/>
    <n v="9500000"/>
    <n v="8306768.4900000002"/>
    <n v="8306768.4900000002"/>
    <n v="8306768.4900000002"/>
    <n v="0"/>
    <n v="0"/>
    <n v="0"/>
    <n v="0"/>
    <n v="0"/>
    <n v="1193231.5099999998"/>
    <m/>
    <n v="9500000"/>
    <n v="0"/>
    <n v="0"/>
    <n v="0"/>
    <n v="0"/>
    <n v="0"/>
  </r>
  <r>
    <s v="1.1-00-26"/>
    <x v="1"/>
    <s v="1.3.4"/>
    <s v="FUNCIÓN PÚBLICA"/>
    <s v="M"/>
    <s v="Actividades de apoyo administrativo desarrolladas "/>
    <x v="0"/>
    <x v="0"/>
    <n v="4"/>
    <s v="TLAJO EFICIENTE"/>
    <x v="0"/>
    <x v="0"/>
    <x v="0"/>
    <x v="0"/>
    <n v="1000"/>
    <s v="SERVICIOS PERSONALES"/>
    <n v="1441"/>
    <s v="APORTACIONES PARA SEGUROS"/>
    <x v="2"/>
    <x v="2"/>
    <n v="15000000"/>
    <n v="15000000"/>
    <n v="13512339.82"/>
    <n v="13512339.82"/>
    <n v="0"/>
    <n v="13512339.82"/>
    <n v="13512339.82"/>
    <n v="0"/>
    <n v="0"/>
    <n v="0"/>
    <n v="1487660.1799999997"/>
    <m/>
    <n v="15000000"/>
    <n v="0"/>
    <n v="0"/>
    <n v="0"/>
    <n v="0"/>
    <n v="0"/>
  </r>
  <r>
    <s v="1.6-01-26"/>
    <x v="2"/>
    <s v="1.3.4"/>
    <s v="FUNCIÓN PÚBLICA"/>
    <s v="M"/>
    <s v="Actividades de apoyo administrativo desarrolladas "/>
    <x v="0"/>
    <x v="0"/>
    <n v="4"/>
    <s v="TLAJO EFICIENTE"/>
    <x v="0"/>
    <x v="0"/>
    <x v="0"/>
    <x v="0"/>
    <n v="1000"/>
    <s v="SERVICIOS PERSONALES"/>
    <n v="1521"/>
    <s v="INDEMNIZACIONES"/>
    <x v="2"/>
    <x v="2"/>
    <n v="1000000"/>
    <n v="1000000"/>
    <n v="0"/>
    <n v="0"/>
    <n v="0"/>
    <n v="0"/>
    <n v="0"/>
    <n v="0"/>
    <n v="0"/>
    <n v="0"/>
    <n v="1000000"/>
    <m/>
    <n v="1000000"/>
    <n v="0"/>
    <n v="0"/>
    <n v="0"/>
    <n v="0"/>
    <n v="0"/>
  </r>
  <r>
    <s v="1.1-00-26"/>
    <x v="1"/>
    <s v="1.3.4"/>
    <s v="FUNCIÓN PÚBLICA"/>
    <s v="M"/>
    <s v="Actividades de apoyo administrativo desarrolladas "/>
    <x v="0"/>
    <x v="0"/>
    <n v="1"/>
    <s v="TLAJO DE PAZ"/>
    <x v="1"/>
    <x v="1"/>
    <x v="0"/>
    <x v="0"/>
    <n v="1000"/>
    <s v="SERVICIOS PERSONALES"/>
    <n v="1591"/>
    <s v="OTRAS PRESTACIONES SOCIALES Y ECONÓMICAS"/>
    <x v="1"/>
    <x v="1"/>
    <n v="3554427.78"/>
    <n v="3554428.44"/>
    <n v="0"/>
    <n v="0"/>
    <n v="0"/>
    <n v="0"/>
    <n v="0"/>
    <n v="0"/>
    <n v="0"/>
    <n v="0"/>
    <n v="3554427.78"/>
    <m/>
    <n v="3554427.78"/>
    <n v="0"/>
    <n v="0"/>
    <n v="0"/>
    <n v="0.66"/>
    <n v="-0.66"/>
  </r>
  <r>
    <s v="1.6-01-26"/>
    <x v="2"/>
    <s v="1.3.4"/>
    <s v="FUNCIÓN PÚBLICA"/>
    <s v="M"/>
    <s v="Actividades de apoyo administrativo desarrolladas "/>
    <x v="0"/>
    <x v="0"/>
    <n v="1"/>
    <s v="TLAJO DE PAZ"/>
    <x v="1"/>
    <x v="1"/>
    <x v="0"/>
    <x v="0"/>
    <n v="1000"/>
    <s v="SERVICIOS PERSONALES"/>
    <n v="1591"/>
    <s v="OTRAS PRESTACIONES SOCIALES Y ECONÓMICAS"/>
    <x v="1"/>
    <x v="1"/>
    <n v="18604189"/>
    <n v="26077752.18"/>
    <n v="492100"/>
    <n v="492100"/>
    <n v="0"/>
    <n v="492100"/>
    <n v="0"/>
    <n v="492100"/>
    <n v="0"/>
    <n v="492100"/>
    <n v="18112089"/>
    <m/>
    <n v="18604189"/>
    <n v="0"/>
    <n v="0.66"/>
    <n v="0"/>
    <n v="7473563.8399999999"/>
    <n v="-7473563.1799999997"/>
  </r>
  <r>
    <s v="1.6-01-26"/>
    <x v="2"/>
    <s v="1.3.4"/>
    <s v="FUNCIÓN PÚBLICA"/>
    <s v="M"/>
    <s v="Actividades de apoyo administrativo desarrolladas "/>
    <x v="0"/>
    <x v="0"/>
    <n v="4"/>
    <s v="TLAJO EFICIENTE"/>
    <x v="0"/>
    <x v="0"/>
    <x v="0"/>
    <x v="0"/>
    <n v="1000"/>
    <s v="SERVICIOS PERSONALES"/>
    <n v="1591"/>
    <s v="OTRAS PRESTACIONES SOCIALES Y ECONÓMICAS"/>
    <x v="0"/>
    <x v="0"/>
    <n v="95360749.519999996"/>
    <n v="96017961.159999996"/>
    <n v="83323297.209999993"/>
    <n v="83323297.209999993"/>
    <n v="76493199.659999996"/>
    <n v="6830097.5499999998"/>
    <n v="0"/>
    <n v="6830097.5499999998"/>
    <n v="0"/>
    <n v="6830097.5499999998"/>
    <n v="12037452.310000002"/>
    <m/>
    <n v="95360749.519999996"/>
    <n v="0"/>
    <n v="0"/>
    <n v="0"/>
    <n v="657211.64"/>
    <n v="-657211.64"/>
  </r>
  <r>
    <s v="1.5-01-26"/>
    <x v="0"/>
    <s v="1.3.4"/>
    <s v="FUNCIÓN PÚBLICA"/>
    <s v="M"/>
    <s v="Actividades de apoyo administrativo desarrolladas "/>
    <x v="0"/>
    <x v="0"/>
    <n v="1"/>
    <s v="TLAJO DE PAZ"/>
    <x v="1"/>
    <x v="1"/>
    <x v="0"/>
    <x v="0"/>
    <n v="1000"/>
    <s v="SERVICIOS PERSONALES"/>
    <n v="1591"/>
    <s v="OTRAS PRESTACIONES SOCIALES Y ECONÓMICAS"/>
    <x v="1"/>
    <x v="1"/>
    <n v="7473563.8399999999"/>
    <n v="0"/>
    <n v="7314059.6500000004"/>
    <n v="7314059.6500000004"/>
    <n v="0"/>
    <n v="7314059.6500000004"/>
    <n v="0"/>
    <n v="7314059.6500000004"/>
    <n v="0"/>
    <n v="7314059.6500000004"/>
    <n v="159504.18999999948"/>
    <m/>
    <n v="7473563.8399999999"/>
    <n v="0"/>
    <n v="7473563.8399999999"/>
    <n v="0"/>
    <n v="0"/>
    <n v="7473563.8399999999"/>
  </r>
  <r>
    <s v="1.5-01-26"/>
    <x v="0"/>
    <s v="1.3.4"/>
    <s v="FUNCIÓN PÚBLICA"/>
    <s v="M"/>
    <s v="Actividades de apoyo administrativo desarrolladas "/>
    <x v="0"/>
    <x v="0"/>
    <n v="4"/>
    <s v="TLAJO EFICIENTE"/>
    <x v="0"/>
    <x v="0"/>
    <x v="0"/>
    <x v="0"/>
    <n v="1000"/>
    <s v="SERVICIOS PERSONALES"/>
    <n v="1591"/>
    <s v="OTRAS PRESTACIONES SOCIALES Y ECONÓMICAS"/>
    <x v="0"/>
    <x v="0"/>
    <n v="657211.64"/>
    <n v="0"/>
    <n v="652679.92000000004"/>
    <n v="652679.92000000004"/>
    <n v="0"/>
    <n v="652679.92000000004"/>
    <n v="1000"/>
    <n v="651679.92000000004"/>
    <n v="0"/>
    <n v="651679.92000000004"/>
    <n v="4531.7199999999721"/>
    <m/>
    <n v="657211.64"/>
    <n v="0"/>
    <n v="657211.64"/>
    <n v="0"/>
    <n v="0"/>
    <n v="657211.64"/>
  </r>
  <r>
    <s v="1.6-01-26"/>
    <x v="2"/>
    <s v="1.3.4"/>
    <s v="FUNCIÓN PÚBLICA"/>
    <s v="M"/>
    <s v="Actividades de apoyo administrativo desarrolladas "/>
    <x v="0"/>
    <x v="0"/>
    <n v="4"/>
    <s v="TLAJO EFICIENTE"/>
    <x v="0"/>
    <x v="0"/>
    <x v="0"/>
    <x v="0"/>
    <n v="1000"/>
    <s v="SERVICIOS PERSONALES"/>
    <n v="1611"/>
    <s v="IMPACTO AL SALARIO EN EL TRANSCURSO DEL AÑO"/>
    <x v="2"/>
    <x v="2"/>
    <n v="6193943.2800000003"/>
    <n v="6193947.4000000004"/>
    <n v="0"/>
    <n v="0"/>
    <n v="0"/>
    <n v="0"/>
    <n v="0"/>
    <n v="0"/>
    <n v="0"/>
    <n v="0"/>
    <n v="6193943.2800000003"/>
    <m/>
    <n v="6193943.2800000003"/>
    <n v="0"/>
    <n v="0"/>
    <n v="0"/>
    <n v="4.12"/>
    <n v="-4.12"/>
  </r>
  <r>
    <s v="1.5-01-26"/>
    <x v="0"/>
    <s v="1.3.4"/>
    <s v="FUNCIÓN PÚBLICA"/>
    <s v="M"/>
    <s v="Actividades de apoyo administrativo desarrolladas "/>
    <x v="0"/>
    <x v="0"/>
    <n v="4"/>
    <s v="TLAJO EFICIENTE"/>
    <x v="0"/>
    <x v="0"/>
    <x v="0"/>
    <x v="0"/>
    <n v="1000"/>
    <s v="SERVICIOS PERSONALES"/>
    <n v="1611"/>
    <s v="IMPACTO AL SALARIO EN EL TRANSCURSO DEL AÑO"/>
    <x v="2"/>
    <x v="2"/>
    <n v="23638562.140000001"/>
    <n v="23638558.02"/>
    <n v="0"/>
    <n v="0"/>
    <n v="0"/>
    <n v="0"/>
    <n v="0"/>
    <n v="0"/>
    <n v="0"/>
    <n v="0"/>
    <n v="23638562.140000001"/>
    <m/>
    <n v="23638562.140000001"/>
    <n v="0"/>
    <n v="4.12"/>
    <n v="0"/>
    <n v="0"/>
    <n v="4.12"/>
  </r>
  <r>
    <s v="1.1-00-26"/>
    <x v="1"/>
    <s v="1.3.5"/>
    <s v="ASUNTOS JURÍDICOS"/>
    <s v="E"/>
    <s v="Actividades del sector público, que realiza en for"/>
    <x v="1"/>
    <x v="1"/>
    <n v="6"/>
    <s v="TLAJO A FUTURO"/>
    <x v="2"/>
    <x v="2"/>
    <x v="1"/>
    <x v="1"/>
    <n v="2000"/>
    <s v="MATERIALES Y SUMINISTROS"/>
    <n v="2111"/>
    <s v="MATERIALES, ÚTILES Y EQUIPOS MENORES DE OFICINA"/>
    <x v="2"/>
    <x v="2"/>
    <n v="20000"/>
    <n v="20000"/>
    <n v="0"/>
    <n v="0"/>
    <n v="0"/>
    <n v="0"/>
    <n v="0"/>
    <n v="0"/>
    <n v="0"/>
    <n v="0"/>
    <n v="20000"/>
    <m/>
    <n v="20000"/>
    <n v="0"/>
    <n v="0"/>
    <n v="0"/>
    <n v="0"/>
    <n v="0"/>
  </r>
  <r>
    <s v="1.1-00-26"/>
    <x v="1"/>
    <s v="1.3.4"/>
    <s v="FUNCIÓN PÚBLICA"/>
    <s v="E"/>
    <s v="Actividades del sector público, que realiza en for"/>
    <x v="2"/>
    <x v="2"/>
    <n v="4"/>
    <s v="TLAJO EFICIENTE"/>
    <x v="3"/>
    <x v="3"/>
    <x v="2"/>
    <x v="2"/>
    <n v="2000"/>
    <s v="MATERIALES Y SUMINISTROS"/>
    <n v="2111"/>
    <s v="MATERIALES, ÚTILES Y EQUIPOS MENORES DE OFICINA"/>
    <x v="2"/>
    <x v="2"/>
    <n v="10000"/>
    <n v="10000"/>
    <n v="0"/>
    <n v="0"/>
    <n v="0"/>
    <n v="0"/>
    <n v="0"/>
    <n v="0"/>
    <n v="0"/>
    <n v="0"/>
    <n v="10000"/>
    <m/>
    <n v="1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2000"/>
    <s v="MATERIALES Y SUMINISTROS"/>
    <n v="2111"/>
    <s v="MATERIALES, ÚTILES Y EQUIPOS MENORES DE OFICINA"/>
    <x v="2"/>
    <x v="2"/>
    <n v="100000"/>
    <n v="100000"/>
    <n v="1349.38"/>
    <n v="1349.38"/>
    <n v="0"/>
    <n v="1349.38"/>
    <n v="0"/>
    <n v="1349.38"/>
    <n v="0"/>
    <n v="1349.38"/>
    <n v="98650.62"/>
    <m/>
    <n v="100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2000"/>
    <s v="MATERIALES Y SUMINISTROS"/>
    <n v="2111"/>
    <s v="MATERIALES, ÚTILES Y EQUIPOS MENORES DE OFICINA"/>
    <x v="2"/>
    <x v="2"/>
    <n v="2400000"/>
    <n v="2400000"/>
    <n v="40000"/>
    <n v="40000"/>
    <n v="40000"/>
    <n v="0"/>
    <n v="0"/>
    <n v="0"/>
    <n v="0"/>
    <n v="0"/>
    <n v="2360000"/>
    <m/>
    <n v="2400000"/>
    <n v="0"/>
    <n v="0"/>
    <n v="0"/>
    <n v="0"/>
    <n v="0"/>
  </r>
  <r>
    <s v="1.1-00-26"/>
    <x v="1"/>
    <s v="3.8.4"/>
    <s v="INNOVACIÓN"/>
    <s v="Q"/>
    <s v="Investigación y desarrollo"/>
    <x v="4"/>
    <x v="4"/>
    <n v="4"/>
    <s v="TLAJO EFICIENTE"/>
    <x v="6"/>
    <x v="6"/>
    <x v="5"/>
    <x v="5"/>
    <n v="2000"/>
    <s v="MATERIALES Y SUMINISTROS"/>
    <n v="2141"/>
    <s v="MATERIALES, ÚTILES Y EQUIPOS MENORES DE TECNOLOGÍAS DE LA INFORMACIÓN Y COMUNICACIONES"/>
    <x v="2"/>
    <x v="2"/>
    <n v="30000"/>
    <n v="30000"/>
    <n v="0"/>
    <n v="0"/>
    <n v="0"/>
    <n v="0"/>
    <n v="0"/>
    <n v="0"/>
    <n v="0"/>
    <n v="0"/>
    <n v="30000"/>
    <m/>
    <n v="3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2000"/>
    <s v="MATERIALES Y SUMINISTROS"/>
    <n v="2141"/>
    <s v="MATERIALES, ÚTILES Y EQUIPOS MENORES DE TECNOLOGÍAS DE LA INFORMACIÓN Y COMUNICACIONES"/>
    <x v="2"/>
    <x v="2"/>
    <n v="10000"/>
    <n v="10000"/>
    <n v="0"/>
    <n v="0"/>
    <n v="0"/>
    <n v="0"/>
    <n v="0"/>
    <n v="0"/>
    <n v="0"/>
    <n v="0"/>
    <n v="10000"/>
    <m/>
    <n v="10000"/>
    <n v="0"/>
    <n v="0"/>
    <n v="0"/>
    <n v="0"/>
    <n v="0"/>
  </r>
  <r>
    <s v="1.1-00-26"/>
    <x v="1"/>
    <s v="2.3.1"/>
    <s v="PRESTACIÓN DE SERVICIOS DE SALUD A LA COMUNIDAD"/>
    <s v="E"/>
    <s v="Actividades del sector público, que realiza en for"/>
    <x v="5"/>
    <x v="5"/>
    <n v="2"/>
    <s v="TLAJO CERCANO"/>
    <x v="7"/>
    <x v="7"/>
    <x v="6"/>
    <x v="6"/>
    <n v="2000"/>
    <s v="MATERIALES Y SUMINISTROS"/>
    <n v="2161"/>
    <s v="MATERIAL DE LIMPIEZA"/>
    <x v="2"/>
    <x v="2"/>
    <n v="400000"/>
    <n v="400000"/>
    <n v="0"/>
    <n v="0"/>
    <n v="0"/>
    <n v="0"/>
    <n v="0"/>
    <n v="0"/>
    <n v="0"/>
    <n v="0"/>
    <n v="400000"/>
    <m/>
    <n v="400000"/>
    <n v="0"/>
    <n v="0"/>
    <n v="0"/>
    <n v="0"/>
    <n v="0"/>
  </r>
  <r>
    <s v="1.1-00-26"/>
    <x v="1"/>
    <s v="2.1.1"/>
    <s v="ORDENACIÓN DE DESECHOS"/>
    <s v="E"/>
    <s v="Actividades del sector público, que realiza en for"/>
    <x v="6"/>
    <x v="6"/>
    <n v="3"/>
    <s v="TLAJO DINAMICO"/>
    <x v="8"/>
    <x v="8"/>
    <x v="7"/>
    <x v="7"/>
    <n v="2000"/>
    <s v="MATERIALES Y SUMINISTROS"/>
    <n v="2161"/>
    <s v="MATERIAL DE LIMPIEZA"/>
    <x v="2"/>
    <x v="2"/>
    <n v="170000"/>
    <n v="170000"/>
    <n v="0"/>
    <n v="0"/>
    <n v="0"/>
    <n v="0"/>
    <n v="0"/>
    <n v="0"/>
    <n v="0"/>
    <n v="0"/>
    <n v="170000"/>
    <m/>
    <n v="17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2000"/>
    <s v="MATERIALES Y SUMINISTROS"/>
    <n v="2161"/>
    <s v="MATERIAL DE LIMPIEZA"/>
    <x v="2"/>
    <x v="2"/>
    <n v="2000"/>
    <n v="2000"/>
    <n v="0"/>
    <n v="0"/>
    <n v="0"/>
    <n v="0"/>
    <n v="0"/>
    <n v="0"/>
    <n v="0"/>
    <n v="0"/>
    <n v="2000"/>
    <m/>
    <n v="2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2000"/>
    <s v="MATERIALES Y SUMINISTROS"/>
    <n v="2161"/>
    <s v="MATERIAL DE LIMPIEZA"/>
    <x v="2"/>
    <x v="2"/>
    <n v="655025"/>
    <n v="650000"/>
    <n v="649877.68999999994"/>
    <n v="0"/>
    <n v="0"/>
    <n v="0"/>
    <n v="0"/>
    <n v="0"/>
    <n v="0"/>
    <n v="0"/>
    <n v="5147.3100000000559"/>
    <m/>
    <n v="655025"/>
    <n v="0"/>
    <n v="5025"/>
    <n v="0"/>
    <n v="0"/>
    <n v="5025"/>
  </r>
  <r>
    <s v="1.1-00-26"/>
    <x v="1"/>
    <s v="1.3.4"/>
    <s v="FUNCIÓN PÚBLICA"/>
    <s v="E"/>
    <s v="Actividades del sector público, que realiza en for"/>
    <x v="6"/>
    <x v="6"/>
    <n v="2"/>
    <s v="TLAJO CERCANO"/>
    <x v="9"/>
    <x v="9"/>
    <x v="8"/>
    <x v="8"/>
    <n v="2000"/>
    <s v="MATERIALES Y SUMINISTROS"/>
    <n v="2161"/>
    <s v="MATERIAL DE LIMPIEZA"/>
    <x v="2"/>
    <x v="2"/>
    <n v="1000000"/>
    <n v="1000000"/>
    <n v="0"/>
    <n v="0"/>
    <n v="0"/>
    <n v="0"/>
    <n v="0"/>
    <n v="0"/>
    <n v="0"/>
    <n v="0"/>
    <n v="1000000"/>
    <m/>
    <n v="1000000"/>
    <n v="0"/>
    <n v="0"/>
    <n v="0"/>
    <n v="0"/>
    <n v="0"/>
  </r>
  <r>
    <s v="1.1-00-26"/>
    <x v="1"/>
    <s v="1.3.4"/>
    <s v="FUNCIÓN PÚBLICA"/>
    <s v="E"/>
    <s v="Actividades del sector público, que realiza en for"/>
    <x v="6"/>
    <x v="6"/>
    <n v="2"/>
    <s v="TLAJO CERCANO"/>
    <x v="10"/>
    <x v="10"/>
    <x v="9"/>
    <x v="9"/>
    <n v="2000"/>
    <s v="MATERIALES Y SUMINISTROS"/>
    <n v="2161"/>
    <s v="MATERIAL DE LIMPIEZA"/>
    <x v="2"/>
    <x v="2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s v="1.3.4"/>
    <s v="FUNCIÓN PÚBLICA"/>
    <s v="E"/>
    <s v="Actividades del sector público, que realiza en for"/>
    <x v="7"/>
    <x v="7"/>
    <n v="1"/>
    <s v="TLAJO DE PAZ"/>
    <x v="11"/>
    <x v="11"/>
    <x v="10"/>
    <x v="10"/>
    <n v="2000"/>
    <s v="MATERIALES Y SUMINISTROS"/>
    <n v="2171"/>
    <s v="MATERIALES Y ÚTILES DE ENSEÑANZA"/>
    <x v="2"/>
    <x v="2"/>
    <n v="200000"/>
    <n v="200000"/>
    <n v="0"/>
    <n v="0"/>
    <n v="0"/>
    <n v="0"/>
    <n v="0"/>
    <n v="0"/>
    <n v="0"/>
    <n v="0"/>
    <n v="200000"/>
    <m/>
    <n v="200000"/>
    <n v="0"/>
    <n v="0"/>
    <n v="0"/>
    <n v="0"/>
    <n v="0"/>
  </r>
  <r>
    <s v="1.1-00-26"/>
    <x v="1"/>
    <s v="1.7.1"/>
    <s v="POLICÍA"/>
    <s v="E"/>
    <s v="Actividades del sector público, que realiza en for"/>
    <x v="5"/>
    <x v="5"/>
    <n v="1"/>
    <s v="TLAJO DE PAZ"/>
    <x v="12"/>
    <x v="12"/>
    <x v="11"/>
    <x v="11"/>
    <n v="2000"/>
    <s v="MATERIALES Y SUMINISTROS"/>
    <n v="2181"/>
    <s v="MATERIALES PARA EL REGISTRO E IDENTIFICACIÓN DE BIENES Y PERSONAS"/>
    <x v="2"/>
    <x v="2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13"/>
    <x v="13"/>
    <x v="12"/>
    <x v="12"/>
    <n v="2000"/>
    <s v="MATERIALES Y SUMINISTROS"/>
    <n v="2181"/>
    <s v="MATERIALES PARA EL REGISTRO E IDENTIFICACIÓN DE BIENES Y PERSONAS"/>
    <x v="2"/>
    <x v="2"/>
    <n v="5954000"/>
    <n v="5954000"/>
    <n v="0"/>
    <n v="0"/>
    <n v="0"/>
    <n v="0"/>
    <n v="0"/>
    <n v="0"/>
    <n v="0"/>
    <n v="0"/>
    <n v="5954000"/>
    <m/>
    <n v="5954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2000"/>
    <s v="MATERIALES Y SUMINISTROS"/>
    <n v="2181"/>
    <s v="MATERIALES PARA EL REGISTRO E IDENTIFICACIÓN DE BIENES Y PERSONAS"/>
    <x v="2"/>
    <x v="2"/>
    <n v="5263500"/>
    <n v="5273500"/>
    <n v="586995.96"/>
    <n v="0"/>
    <n v="0"/>
    <n v="0"/>
    <n v="0"/>
    <n v="0"/>
    <n v="0"/>
    <n v="0"/>
    <n v="4676504.04"/>
    <m/>
    <n v="5263500"/>
    <n v="0"/>
    <n v="0"/>
    <n v="0"/>
    <n v="10000"/>
    <n v="-10000"/>
  </r>
  <r>
    <s v="1.1-00-26"/>
    <x v="1"/>
    <s v="1.3.5"/>
    <s v="ASUNTOS JURÍDICOS"/>
    <s v="E"/>
    <s v="Actividades del sector público, que realiza en for"/>
    <x v="1"/>
    <x v="1"/>
    <n v="6"/>
    <s v="TLAJO A FUTURO"/>
    <x v="2"/>
    <x v="2"/>
    <x v="1"/>
    <x v="1"/>
    <n v="2000"/>
    <s v="MATERIALES Y SUMINISTROS"/>
    <n v="2211"/>
    <s v="PRODUCTOS ALIMENTICIOS PARA PERSONAS"/>
    <x v="2"/>
    <x v="2"/>
    <n v="10000"/>
    <n v="10000"/>
    <n v="0"/>
    <n v="0"/>
    <n v="0"/>
    <n v="0"/>
    <n v="0"/>
    <n v="0"/>
    <n v="0"/>
    <n v="0"/>
    <n v="10000"/>
    <m/>
    <n v="10000"/>
    <n v="0"/>
    <n v="0"/>
    <n v="0"/>
    <n v="0"/>
    <n v="0"/>
  </r>
  <r>
    <s v="1.1-00-26"/>
    <x v="1"/>
    <s v="1.7.2"/>
    <s v="PROTECCIÓN CIVIL"/>
    <s v="E"/>
    <s v="Actividades del sector público, que realiza en for"/>
    <x v="5"/>
    <x v="5"/>
    <n v="6"/>
    <s v="TLAJO A FUTURO"/>
    <x v="14"/>
    <x v="14"/>
    <x v="13"/>
    <x v="13"/>
    <n v="2000"/>
    <s v="MATERIALES Y SUMINISTROS"/>
    <n v="2211"/>
    <s v="PRODUCTOS ALIMENTICIOS PARA PERSONAS"/>
    <x v="2"/>
    <x v="2"/>
    <n v="0"/>
    <n v="0"/>
    <n v="0"/>
    <n v="0"/>
    <n v="0"/>
    <n v="0"/>
    <n v="0"/>
    <n v="0"/>
    <n v="0"/>
    <n v="0"/>
    <n v="0"/>
    <n v="400000"/>
    <n v="400000"/>
    <n v="0"/>
    <n v="0"/>
    <n v="0"/>
    <n v="0"/>
    <n v="0"/>
  </r>
  <r>
    <s v="1.1-00-26"/>
    <x v="1"/>
    <s v="1.7.1"/>
    <s v="POLICÍA"/>
    <s v="E"/>
    <s v="Actividades del sector público, que realiza en for"/>
    <x v="5"/>
    <x v="5"/>
    <n v="1"/>
    <s v="TLAJO DE PAZ"/>
    <x v="12"/>
    <x v="12"/>
    <x v="11"/>
    <x v="11"/>
    <n v="2000"/>
    <s v="MATERIALES Y SUMINISTROS"/>
    <n v="2211"/>
    <s v="PRODUCTOS ALIMENTICIOS PARA PERSONAS"/>
    <x v="2"/>
    <x v="2"/>
    <n v="0"/>
    <n v="0"/>
    <n v="0"/>
    <n v="0"/>
    <n v="0"/>
    <n v="0"/>
    <n v="0"/>
    <n v="0"/>
    <n v="0"/>
    <n v="0"/>
    <n v="0"/>
    <n v="1200000"/>
    <n v="1200000"/>
    <n v="0"/>
    <n v="0"/>
    <n v="0"/>
    <n v="0"/>
    <n v="0"/>
  </r>
  <r>
    <s v="1.1-00-26"/>
    <x v="1"/>
    <s v="1.7.1"/>
    <s v="POLICÍA"/>
    <s v="E"/>
    <s v="Actividades del sector público, que realiza en for"/>
    <x v="5"/>
    <x v="5"/>
    <n v="1"/>
    <s v="TLAJO DE PAZ"/>
    <x v="15"/>
    <x v="15"/>
    <x v="14"/>
    <x v="14"/>
    <n v="2000"/>
    <s v="MATERIALES Y SUMINISTROS"/>
    <n v="2211"/>
    <s v="PRODUCTOS ALIMENTICIOS PARA PERSONAS"/>
    <x v="2"/>
    <x v="2"/>
    <n v="1551260"/>
    <n v="1551260"/>
    <n v="0"/>
    <n v="0"/>
    <n v="0"/>
    <n v="0"/>
    <n v="0"/>
    <n v="0"/>
    <n v="0"/>
    <n v="0"/>
    <n v="1551260"/>
    <n v="-1551260"/>
    <n v="0"/>
    <n v="0"/>
    <n v="0"/>
    <n v="0"/>
    <n v="0"/>
    <n v="0"/>
  </r>
  <r>
    <s v="1.1-00-26"/>
    <x v="1"/>
    <s v="3.7.1"/>
    <s v="TURISMO"/>
    <s v="E"/>
    <s v="Actividades del sector público, que realiza en for"/>
    <x v="8"/>
    <x v="8"/>
    <n v="5"/>
    <s v="TLAJO POTENCIA"/>
    <x v="16"/>
    <x v="16"/>
    <x v="15"/>
    <x v="15"/>
    <n v="2000"/>
    <s v="MATERIALES Y SUMINISTROS"/>
    <n v="2211"/>
    <s v="PRODUCTOS ALIMENTICIOS PARA PERSONAS"/>
    <x v="4"/>
    <x v="4"/>
    <n v="580000"/>
    <n v="580000"/>
    <n v="0"/>
    <n v="0"/>
    <n v="0"/>
    <n v="0"/>
    <n v="0"/>
    <n v="0"/>
    <n v="0"/>
    <n v="0"/>
    <n v="580000"/>
    <m/>
    <n v="580000"/>
    <n v="0"/>
    <n v="0"/>
    <n v="0"/>
    <n v="0"/>
    <n v="0"/>
  </r>
  <r>
    <s v="1.1-00-26"/>
    <x v="1"/>
    <s v="1.3.4"/>
    <s v="FUNCIÓN PÚBLICA"/>
    <s v="E"/>
    <s v="Actividades del sector público, que realiza en for"/>
    <x v="2"/>
    <x v="2"/>
    <n v="4"/>
    <s v="TLAJO EFICIENTE"/>
    <x v="3"/>
    <x v="3"/>
    <x v="2"/>
    <x v="2"/>
    <n v="2000"/>
    <s v="MATERIALES Y SUMINISTROS"/>
    <n v="2211"/>
    <s v="PRODUCTOS ALIMENTICIOS PARA PERSONAS"/>
    <x v="2"/>
    <x v="2"/>
    <n v="10000"/>
    <n v="10000"/>
    <n v="0"/>
    <n v="0"/>
    <n v="0"/>
    <n v="0"/>
    <n v="0"/>
    <n v="0"/>
    <n v="0"/>
    <n v="0"/>
    <n v="10000"/>
    <m/>
    <n v="1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2000"/>
    <s v="MATERIALES Y SUMINISTROS"/>
    <n v="2211"/>
    <s v="PRODUCTOS ALIMENTICIOS PARA PERSONAS"/>
    <x v="2"/>
    <x v="2"/>
    <n v="25000"/>
    <n v="25000"/>
    <n v="908"/>
    <n v="908"/>
    <n v="0"/>
    <n v="908"/>
    <n v="0"/>
    <n v="908"/>
    <n v="0"/>
    <n v="908"/>
    <n v="24092"/>
    <m/>
    <n v="25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2000"/>
    <s v="MATERIALES Y SUMINISTROS"/>
    <n v="2211"/>
    <s v="PRODUCTOS ALIMENTICIOS PARA PERSONAS"/>
    <x v="2"/>
    <x v="2"/>
    <n v="500000"/>
    <n v="500000"/>
    <n v="452400"/>
    <n v="452400"/>
    <n v="452400"/>
    <n v="0"/>
    <n v="0"/>
    <n v="0"/>
    <n v="0"/>
    <n v="0"/>
    <n v="47600"/>
    <m/>
    <n v="500000"/>
    <n v="0"/>
    <n v="0"/>
    <n v="0"/>
    <n v="0"/>
    <n v="0"/>
  </r>
  <r>
    <s v="1.1-00-26"/>
    <x v="1"/>
    <s v="1.3.4"/>
    <s v="FUNCIÓN PÚBLICA"/>
    <s v="E"/>
    <s v="Actividades del sector público, que realiza en for"/>
    <x v="9"/>
    <x v="9"/>
    <n v="4"/>
    <s v="TLAJO EFICIENTE"/>
    <x v="17"/>
    <x v="17"/>
    <x v="16"/>
    <x v="16"/>
    <n v="2000"/>
    <s v="MATERIALES Y SUMINISTROS"/>
    <n v="2211"/>
    <s v="PRODUCTOS ALIMENTICIOS PARA PERSONAS"/>
    <x v="2"/>
    <x v="2"/>
    <n v="150000"/>
    <n v="150000"/>
    <n v="0"/>
    <n v="0"/>
    <n v="0"/>
    <n v="0"/>
    <n v="0"/>
    <n v="0"/>
    <n v="0"/>
    <n v="0"/>
    <n v="150000"/>
    <m/>
    <n v="150000"/>
    <n v="0"/>
    <n v="0"/>
    <n v="0"/>
    <n v="0"/>
    <n v="0"/>
  </r>
  <r>
    <s v="1.1-00-26"/>
    <x v="1"/>
    <s v="3.7.1"/>
    <s v="TURISMO"/>
    <s v="E"/>
    <s v="Actividades del sector público, que realiza en for"/>
    <x v="8"/>
    <x v="8"/>
    <n v="5"/>
    <s v="TLAJO POTENCIA"/>
    <x v="18"/>
    <x v="18"/>
    <x v="15"/>
    <x v="15"/>
    <n v="2000"/>
    <s v="MATERIALES Y SUMINISTROS"/>
    <n v="2221"/>
    <s v="PRODUCTOS ALIMENTICIOS PARA ANIMALES"/>
    <x v="2"/>
    <x v="2"/>
    <n v="150000"/>
    <n v="150000"/>
    <n v="0"/>
    <n v="0"/>
    <n v="0"/>
    <n v="0"/>
    <n v="0"/>
    <n v="0"/>
    <n v="0"/>
    <n v="0"/>
    <n v="150000"/>
    <m/>
    <n v="150000"/>
    <n v="0"/>
    <n v="0"/>
    <n v="0"/>
    <n v="0"/>
    <n v="0"/>
  </r>
  <r>
    <s v="1.1-00-26"/>
    <x v="1"/>
    <s v="2.1.5"/>
    <s v="PROTECCIÓN DE LA DIVERSIDAD BIOLÓGICA Y DEL PAISAJE"/>
    <s v="V"/>
    <s v="Servicios de protección y conservación ambiental"/>
    <x v="6"/>
    <x v="6"/>
    <n v="6"/>
    <s v="TLAJO A FUTURO"/>
    <x v="19"/>
    <x v="19"/>
    <x v="17"/>
    <x v="17"/>
    <n v="2000"/>
    <s v="MATERIALES Y SUMINISTROS"/>
    <n v="2221"/>
    <s v="PRODUCTOS ALIMENTICIOS PARA ANIMALES"/>
    <x v="2"/>
    <x v="2"/>
    <n v="800000"/>
    <n v="800000"/>
    <n v="0"/>
    <n v="0"/>
    <n v="0"/>
    <n v="0"/>
    <n v="0"/>
    <n v="0"/>
    <n v="0"/>
    <n v="0"/>
    <n v="800000"/>
    <m/>
    <n v="800000"/>
    <n v="0"/>
    <n v="0"/>
    <n v="0"/>
    <n v="0"/>
    <n v="0"/>
  </r>
  <r>
    <s v="1.1-00-26"/>
    <x v="1"/>
    <s v="1.3.4"/>
    <s v="FUNCIÓN PÚBLICA"/>
    <s v="E"/>
    <s v="Actividades del sector público, que realiza en for"/>
    <x v="6"/>
    <x v="6"/>
    <n v="2"/>
    <s v="TLAJO CERCANO"/>
    <x v="10"/>
    <x v="10"/>
    <x v="9"/>
    <x v="9"/>
    <n v="2000"/>
    <s v="MATERIALES Y SUMINISTROS"/>
    <n v="2221"/>
    <s v="PRODUCTOS ALIMENTICIOS PARA ANIMALES"/>
    <x v="2"/>
    <x v="2"/>
    <n v="40000"/>
    <n v="40000"/>
    <n v="0"/>
    <n v="0"/>
    <n v="0"/>
    <n v="0"/>
    <n v="0"/>
    <n v="0"/>
    <n v="0"/>
    <n v="0"/>
    <n v="40000"/>
    <m/>
    <n v="40000"/>
    <n v="0"/>
    <n v="0"/>
    <n v="0"/>
    <n v="0"/>
    <n v="0"/>
  </r>
  <r>
    <s v="1.1-00-26"/>
    <x v="1"/>
    <s v="1.7.2"/>
    <s v="PROTECCIÓN CIVIL"/>
    <s v="E"/>
    <s v="Actividades del sector público, que realiza en for"/>
    <x v="5"/>
    <x v="5"/>
    <n v="6"/>
    <s v="TLAJO A FUTURO"/>
    <x v="14"/>
    <x v="14"/>
    <x v="13"/>
    <x v="13"/>
    <n v="2000"/>
    <s v="MATERIALES Y SUMINISTROS"/>
    <n v="2231"/>
    <s v="UTENSILIOS PARA EL SERVICIO DE ALIMENTACIÓN"/>
    <x v="2"/>
    <x v="2"/>
    <n v="5000"/>
    <n v="5000"/>
    <n v="0"/>
    <n v="0"/>
    <n v="0"/>
    <n v="0"/>
    <n v="0"/>
    <n v="0"/>
    <n v="0"/>
    <n v="0"/>
    <n v="5000"/>
    <m/>
    <n v="5000"/>
    <n v="0"/>
    <n v="0"/>
    <n v="0"/>
    <n v="0"/>
    <n v="0"/>
  </r>
  <r>
    <s v="1.1-00-26"/>
    <x v="1"/>
    <s v="3.2.1"/>
    <s v="AGROPECUARIA"/>
    <s v="E"/>
    <s v="Actividades del sector público, que realiza en for"/>
    <x v="8"/>
    <x v="8"/>
    <n v="5"/>
    <s v="TLAJO POTENCIA"/>
    <x v="20"/>
    <x v="20"/>
    <x v="18"/>
    <x v="18"/>
    <n v="2000"/>
    <s v="MATERIALES Y SUMINISTROS"/>
    <n v="2351"/>
    <s v="PRODUCTOS QUÍMICOS, FARMACÉUTICOS Y DE LABORATORIO ADQUIRIDOS COMO MATERIA PRIMA"/>
    <x v="2"/>
    <x v="2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s v="3.2.1"/>
    <s v="AGROPECUARIA"/>
    <s v="E"/>
    <s v="Actividades del sector público, que realiza en for"/>
    <x v="8"/>
    <x v="8"/>
    <n v="5"/>
    <s v="TLAJO POTENCIA"/>
    <x v="21"/>
    <x v="21"/>
    <x v="18"/>
    <x v="18"/>
    <n v="2000"/>
    <s v="MATERIALES Y SUMINISTROS"/>
    <n v="2391"/>
    <s v="OTROS PRODUCTOS ADQUIRIDOS COMO MATERIA PRIMA"/>
    <x v="2"/>
    <x v="2"/>
    <n v="920000"/>
    <n v="920000"/>
    <n v="0"/>
    <n v="0"/>
    <n v="0"/>
    <n v="0"/>
    <n v="0"/>
    <n v="0"/>
    <n v="0"/>
    <n v="0"/>
    <n v="920000"/>
    <m/>
    <n v="920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2000"/>
    <s v="MATERIALES Y SUMINISTROS"/>
    <n v="2411"/>
    <s v="PRODUCTOS MINERALES NO METÁLICOS"/>
    <x v="2"/>
    <x v="2"/>
    <n v="20000"/>
    <n v="20000"/>
    <n v="0"/>
    <n v="0"/>
    <n v="0"/>
    <n v="0"/>
    <n v="0"/>
    <n v="0"/>
    <n v="0"/>
    <n v="0"/>
    <n v="20000"/>
    <m/>
    <n v="20000"/>
    <n v="0"/>
    <n v="0"/>
    <n v="0"/>
    <n v="0"/>
    <n v="0"/>
  </r>
  <r>
    <s v="1.1-00-26"/>
    <x v="1"/>
    <s v="1.3.4"/>
    <s v="FUNCIÓN PÚBLICA"/>
    <s v="E"/>
    <s v="Actividades del sector público, que realiza en for"/>
    <x v="6"/>
    <x v="6"/>
    <n v="2"/>
    <s v="TLAJO CERCANO"/>
    <x v="9"/>
    <x v="9"/>
    <x v="8"/>
    <x v="8"/>
    <n v="2000"/>
    <s v="MATERIALES Y SUMINISTROS"/>
    <n v="2411"/>
    <s v="PRODUCTOS MINERALES NO METÁLICOS"/>
    <x v="2"/>
    <x v="2"/>
    <n v="1000000"/>
    <n v="1000000"/>
    <n v="0"/>
    <n v="0"/>
    <n v="0"/>
    <n v="0"/>
    <n v="0"/>
    <n v="0"/>
    <n v="0"/>
    <n v="0"/>
    <n v="1000000"/>
    <m/>
    <n v="1000000"/>
    <n v="0"/>
    <n v="0"/>
    <n v="0"/>
    <n v="0"/>
    <n v="0"/>
  </r>
  <r>
    <s v="1.1-00-26"/>
    <x v="1"/>
    <s v="2.2.3"/>
    <s v="ABASTECIMIENTO DE AGUA"/>
    <s v="E"/>
    <s v="Actividades del sector público, que realiza en for"/>
    <x v="10"/>
    <x v="10"/>
    <n v="6"/>
    <s v="TLAJO A FUTURO"/>
    <x v="22"/>
    <x v="22"/>
    <x v="19"/>
    <x v="19"/>
    <n v="2000"/>
    <s v="MATERIALES Y SUMINISTROS"/>
    <n v="2411"/>
    <s v="PRODUCTOS MINERALES NO METÁLICOS"/>
    <x v="2"/>
    <x v="2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2000"/>
    <s v="MATERIALES Y SUMINISTROS"/>
    <n v="2421"/>
    <s v="CEMENTO Y PRODUCTOS DE CONCRETO"/>
    <x v="2"/>
    <x v="2"/>
    <n v="80000"/>
    <n v="80000"/>
    <n v="0"/>
    <n v="0"/>
    <n v="0"/>
    <n v="0"/>
    <n v="0"/>
    <n v="0"/>
    <n v="0"/>
    <n v="0"/>
    <n v="80000"/>
    <m/>
    <n v="80000"/>
    <n v="0"/>
    <n v="0"/>
    <n v="0"/>
    <n v="0"/>
    <n v="0"/>
  </r>
  <r>
    <s v="1.1-00-26"/>
    <x v="1"/>
    <s v="1.3.4"/>
    <s v="FUNCIÓN PÚBLICA"/>
    <s v="E"/>
    <s v="Actividades del sector público, que realiza en for"/>
    <x v="6"/>
    <x v="6"/>
    <n v="2"/>
    <s v="TLAJO CERCANO"/>
    <x v="9"/>
    <x v="9"/>
    <x v="8"/>
    <x v="8"/>
    <n v="2000"/>
    <s v="MATERIALES Y SUMINISTROS"/>
    <n v="2421"/>
    <s v="CEMENTO Y PRODUCTOS DE CONCRETO"/>
    <x v="2"/>
    <x v="2"/>
    <n v="5000000"/>
    <n v="5000000"/>
    <n v="0"/>
    <n v="0"/>
    <n v="0"/>
    <n v="0"/>
    <n v="0"/>
    <n v="0"/>
    <n v="0"/>
    <n v="0"/>
    <n v="5000000"/>
    <m/>
    <n v="5000000"/>
    <n v="0"/>
    <n v="0"/>
    <n v="0"/>
    <n v="0"/>
    <n v="0"/>
  </r>
  <r>
    <s v="1.1-00-26"/>
    <x v="1"/>
    <s v="2.2.3"/>
    <s v="ABASTECIMIENTO DE AGUA"/>
    <s v="E"/>
    <s v="Actividades del sector público, que realiza en for"/>
    <x v="10"/>
    <x v="10"/>
    <n v="6"/>
    <s v="TLAJO A FUTURO"/>
    <x v="22"/>
    <x v="22"/>
    <x v="19"/>
    <x v="19"/>
    <n v="2000"/>
    <s v="MATERIALES Y SUMINISTROS"/>
    <n v="2421"/>
    <s v="CEMENTO Y PRODUCTOS DE CONCRETO"/>
    <x v="2"/>
    <x v="2"/>
    <n v="900000"/>
    <n v="900000"/>
    <n v="0"/>
    <n v="0"/>
    <n v="0"/>
    <n v="0"/>
    <n v="0"/>
    <n v="0"/>
    <n v="0"/>
    <n v="0"/>
    <n v="900000"/>
    <m/>
    <n v="90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2000"/>
    <s v="MATERIALES Y SUMINISTROS"/>
    <n v="2441"/>
    <s v="MADERA Y PRODUCTOS DE MADERA"/>
    <x v="2"/>
    <x v="2"/>
    <n v="4000"/>
    <n v="4000"/>
    <n v="0"/>
    <n v="0"/>
    <n v="0"/>
    <n v="0"/>
    <n v="0"/>
    <n v="0"/>
    <n v="0"/>
    <n v="0"/>
    <n v="4000"/>
    <m/>
    <n v="4000"/>
    <n v="0"/>
    <n v="0"/>
    <n v="0"/>
    <n v="0"/>
    <n v="0"/>
  </r>
  <r>
    <s v="1.1-00-26"/>
    <x v="1"/>
    <s v="2.2.7"/>
    <s v="DESARROLLO REGIONAL"/>
    <s v="E"/>
    <s v="Actividades del sector público, que realiza en for"/>
    <x v="8"/>
    <x v="8"/>
    <n v="5"/>
    <s v="TLAJO POTENCIA"/>
    <x v="23"/>
    <x v="23"/>
    <x v="20"/>
    <x v="20"/>
    <n v="2000"/>
    <s v="MATERIALES Y SUMINISTROS"/>
    <n v="2441"/>
    <s v="MADERA Y PRODUCTOS DE MADERA"/>
    <x v="2"/>
    <x v="2"/>
    <n v="80000"/>
    <n v="80000"/>
    <n v="0"/>
    <n v="0"/>
    <n v="0"/>
    <n v="0"/>
    <n v="0"/>
    <n v="0"/>
    <n v="0"/>
    <n v="0"/>
    <n v="80000"/>
    <m/>
    <n v="80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2000"/>
    <s v="MATERIALES Y SUMINISTROS"/>
    <n v="2451"/>
    <s v="VIDRIO Y PRODUCTOS DE VIDRIO"/>
    <x v="2"/>
    <x v="2"/>
    <n v="25000"/>
    <n v="25000"/>
    <n v="0"/>
    <n v="0"/>
    <n v="0"/>
    <n v="0"/>
    <n v="0"/>
    <n v="0"/>
    <n v="0"/>
    <n v="0"/>
    <n v="25000"/>
    <m/>
    <n v="25000"/>
    <n v="0"/>
    <n v="0"/>
    <n v="0"/>
    <n v="0"/>
    <n v="0"/>
  </r>
  <r>
    <s v="1.1-00-26"/>
    <x v="1"/>
    <s v="3.8.4"/>
    <s v="INNOVACIÓN"/>
    <s v="Q"/>
    <s v="Investigación y desarrollo"/>
    <x v="4"/>
    <x v="4"/>
    <n v="4"/>
    <s v="TLAJO EFICIENTE"/>
    <x v="6"/>
    <x v="6"/>
    <x v="5"/>
    <x v="5"/>
    <n v="2000"/>
    <s v="MATERIALES Y SUMINISTROS"/>
    <n v="2461"/>
    <s v="MATERIAL ELÉCTRICO Y ELECTRÓNICO"/>
    <x v="2"/>
    <x v="2"/>
    <n v="100000"/>
    <n v="100000"/>
    <n v="0"/>
    <n v="0"/>
    <n v="0"/>
    <n v="0"/>
    <n v="0"/>
    <n v="0"/>
    <n v="0"/>
    <n v="0"/>
    <n v="100000"/>
    <m/>
    <n v="10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2000"/>
    <s v="MATERIALES Y SUMINISTROS"/>
    <n v="2461"/>
    <s v="MATERIAL ELÉCTRICO Y ELECTRÓNICO"/>
    <x v="2"/>
    <x v="2"/>
    <n v="500"/>
    <n v="500"/>
    <n v="259"/>
    <n v="259"/>
    <n v="0"/>
    <n v="259"/>
    <n v="0"/>
    <n v="259"/>
    <n v="0"/>
    <n v="259"/>
    <n v="241"/>
    <m/>
    <n v="5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2000"/>
    <s v="MATERIALES Y SUMINISTROS"/>
    <n v="2461"/>
    <s v="MATERIAL ELÉCTRICO Y ELECTRÓNICO"/>
    <x v="2"/>
    <x v="2"/>
    <n v="3000"/>
    <n v="3000"/>
    <n v="0"/>
    <n v="0"/>
    <n v="0"/>
    <n v="0"/>
    <n v="0"/>
    <n v="0"/>
    <n v="0"/>
    <n v="0"/>
    <n v="3000"/>
    <m/>
    <n v="3000"/>
    <n v="0"/>
    <n v="0"/>
    <n v="0"/>
    <n v="0"/>
    <n v="0"/>
  </r>
  <r>
    <s v="1.1-00-26"/>
    <x v="1"/>
    <s v="1.3.4"/>
    <s v="FUNCIÓN PÚBLICA"/>
    <s v="E"/>
    <s v="Actividades del sector público, que realiza en for"/>
    <x v="9"/>
    <x v="9"/>
    <n v="4"/>
    <s v="TLAJO EFICIENTE"/>
    <x v="17"/>
    <x v="17"/>
    <x v="16"/>
    <x v="16"/>
    <n v="2000"/>
    <s v="MATERIALES Y SUMINISTROS"/>
    <n v="2461"/>
    <s v="MATERIAL ELÉCTRICO Y ELECTRÓNICO"/>
    <x v="2"/>
    <x v="2"/>
    <n v="5000"/>
    <n v="5000"/>
    <n v="0"/>
    <n v="0"/>
    <n v="0"/>
    <n v="0"/>
    <n v="0"/>
    <n v="0"/>
    <n v="0"/>
    <n v="0"/>
    <n v="5000"/>
    <m/>
    <n v="5000"/>
    <n v="0"/>
    <n v="0"/>
    <n v="0"/>
    <n v="0"/>
    <n v="0"/>
  </r>
  <r>
    <s v="1.1-00-26"/>
    <x v="1"/>
    <s v="2.2.3"/>
    <s v="ABASTECIMIENTO DE AGUA"/>
    <s v="E"/>
    <s v="Actividades del sector público, que realiza en for"/>
    <x v="10"/>
    <x v="10"/>
    <n v="6"/>
    <s v="TLAJO A FUTURO"/>
    <x v="22"/>
    <x v="22"/>
    <x v="19"/>
    <x v="19"/>
    <n v="2000"/>
    <s v="MATERIALES Y SUMINISTROS"/>
    <n v="2461"/>
    <s v="MATERIAL ELÉCTRICO Y ELECTRÓNICO"/>
    <x v="2"/>
    <x v="2"/>
    <n v="1000000"/>
    <n v="1000000"/>
    <n v="0"/>
    <n v="0"/>
    <n v="0"/>
    <n v="0"/>
    <n v="0"/>
    <n v="0"/>
    <n v="0"/>
    <n v="0"/>
    <n v="1000000"/>
    <m/>
    <n v="1000000"/>
    <n v="0"/>
    <n v="0"/>
    <n v="0"/>
    <n v="0"/>
    <n v="0"/>
  </r>
  <r>
    <s v="1.1-00-26"/>
    <x v="1"/>
    <s v="2.2.4"/>
    <s v="ALUMBRADO PÚBLICO"/>
    <s v="E"/>
    <s v="Actividades del sector público, que realiza en for"/>
    <x v="6"/>
    <x v="6"/>
    <n v="3"/>
    <s v="TLAJO DINAMICO"/>
    <x v="24"/>
    <x v="24"/>
    <x v="21"/>
    <x v="21"/>
    <n v="2000"/>
    <s v="MATERIALES Y SUMINISTROS"/>
    <n v="2461"/>
    <s v="MATERIAL ELÉCTRICO Y ELECTRÓNICO"/>
    <x v="2"/>
    <x v="2"/>
    <n v="10000000"/>
    <n v="10000000"/>
    <n v="0"/>
    <n v="0"/>
    <n v="0"/>
    <n v="0"/>
    <n v="0"/>
    <n v="0"/>
    <n v="0"/>
    <n v="0"/>
    <n v="10000000"/>
    <m/>
    <n v="10000000"/>
    <n v="0"/>
    <n v="0"/>
    <n v="0"/>
    <n v="0"/>
    <n v="0"/>
  </r>
  <r>
    <s v="1.1-00-26"/>
    <x v="1"/>
    <s v="2.2.4"/>
    <s v="ALUMBRADO PÚBLICO"/>
    <s v="E"/>
    <s v="Actividades del sector público, que realiza en for"/>
    <x v="6"/>
    <x v="6"/>
    <n v="3"/>
    <s v="TLAJO DINAMICO"/>
    <x v="24"/>
    <x v="24"/>
    <x v="21"/>
    <x v="21"/>
    <n v="2000"/>
    <s v="MATERIALES Y SUMINISTROS"/>
    <n v="2461"/>
    <s v="MATERIAL ELÉCTRICO Y ELECTRÓNICO"/>
    <x v="5"/>
    <x v="5"/>
    <n v="20180000"/>
    <n v="20179998.719999999"/>
    <n v="0"/>
    <n v="0"/>
    <n v="0"/>
    <n v="0"/>
    <n v="0"/>
    <n v="0"/>
    <n v="0"/>
    <n v="0"/>
    <n v="20180000"/>
    <m/>
    <n v="20180000"/>
    <n v="0"/>
    <n v="1.28"/>
    <n v="0"/>
    <n v="0"/>
    <n v="1.28"/>
  </r>
  <r>
    <s v="1.1-00-26"/>
    <x v="1"/>
    <s v="2.2.4"/>
    <s v="ALUMBRADO PÚBLICO"/>
    <s v="E"/>
    <s v="Actividades del sector público, que realiza en for"/>
    <x v="6"/>
    <x v="6"/>
    <n v="3"/>
    <s v="TLAJO DINAMICO"/>
    <x v="24"/>
    <x v="24"/>
    <x v="21"/>
    <x v="21"/>
    <n v="2000"/>
    <s v="MATERIALES Y SUMINISTROS"/>
    <n v="2461"/>
    <s v="MATERIAL ELÉCTRICO Y ELECTRÓNICO"/>
    <x v="6"/>
    <x v="6"/>
    <n v="1000000"/>
    <n v="1000001.28"/>
    <n v="0"/>
    <n v="0"/>
    <n v="0"/>
    <n v="0"/>
    <n v="0"/>
    <n v="0"/>
    <n v="0"/>
    <n v="0"/>
    <n v="1000000"/>
    <m/>
    <n v="1000000"/>
    <n v="0"/>
    <n v="0"/>
    <n v="0"/>
    <n v="1.28"/>
    <n v="-1.28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2000"/>
    <s v="MATERIALES Y SUMINISTROS"/>
    <n v="2471"/>
    <s v="ARTÍCULOS METÁLICOS PARA LA CONSTRUCCIÓN"/>
    <x v="2"/>
    <x v="2"/>
    <n v="11000"/>
    <n v="11000"/>
    <n v="0"/>
    <n v="0"/>
    <n v="0"/>
    <n v="0"/>
    <n v="0"/>
    <n v="0"/>
    <n v="0"/>
    <n v="0"/>
    <n v="11000"/>
    <m/>
    <n v="11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2000"/>
    <s v="MATERIALES Y SUMINISTROS"/>
    <n v="2471"/>
    <s v="ARTÍCULOS METÁLICOS PARA LA CONSTRUCCIÓN"/>
    <x v="2"/>
    <x v="2"/>
    <n v="150000"/>
    <n v="150000"/>
    <n v="0"/>
    <n v="0"/>
    <n v="0"/>
    <n v="0"/>
    <n v="0"/>
    <n v="0"/>
    <n v="0"/>
    <n v="0"/>
    <n v="150000"/>
    <m/>
    <n v="150000"/>
    <n v="0"/>
    <n v="0"/>
    <n v="0"/>
    <n v="0"/>
    <n v="0"/>
  </r>
  <r>
    <s v="1.1-00-26"/>
    <x v="1"/>
    <s v="1.3.4"/>
    <s v="FUNCIÓN PÚBLICA"/>
    <s v="E"/>
    <s v="Actividades del sector público, que realiza en for"/>
    <x v="6"/>
    <x v="6"/>
    <n v="2"/>
    <s v="TLAJO CERCANO"/>
    <x v="9"/>
    <x v="9"/>
    <x v="8"/>
    <x v="8"/>
    <n v="2000"/>
    <s v="MATERIALES Y SUMINISTROS"/>
    <n v="2471"/>
    <s v="ARTÍCULOS METÁLICOS PARA LA CONSTRUCCIÓN"/>
    <x v="2"/>
    <x v="2"/>
    <n v="800000"/>
    <n v="800000"/>
    <n v="0"/>
    <n v="0"/>
    <n v="0"/>
    <n v="0"/>
    <n v="0"/>
    <n v="0"/>
    <n v="0"/>
    <n v="0"/>
    <n v="800000"/>
    <m/>
    <n v="800000"/>
    <n v="0"/>
    <n v="0"/>
    <n v="0"/>
    <n v="0"/>
    <n v="0"/>
  </r>
  <r>
    <s v="1.1-00-26"/>
    <x v="1"/>
    <s v="2.2.3"/>
    <s v="ABASTECIMIENTO DE AGUA"/>
    <s v="E"/>
    <s v="Actividades del sector público, que realiza en for"/>
    <x v="10"/>
    <x v="10"/>
    <n v="6"/>
    <s v="TLAJO A FUTURO"/>
    <x v="22"/>
    <x v="22"/>
    <x v="19"/>
    <x v="19"/>
    <n v="2000"/>
    <s v="MATERIALES Y SUMINISTROS"/>
    <n v="2471"/>
    <s v="ARTÍCULOS METÁLICOS PARA LA CONSTRUCCIÓN"/>
    <x v="2"/>
    <x v="2"/>
    <n v="2500000"/>
    <n v="2500000"/>
    <n v="0"/>
    <n v="0"/>
    <n v="0"/>
    <n v="0"/>
    <n v="0"/>
    <n v="0"/>
    <n v="0"/>
    <n v="0"/>
    <n v="2500000"/>
    <m/>
    <n v="2500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2000"/>
    <s v="MATERIALES Y SUMINISTROS"/>
    <n v="2491"/>
    <s v="OTROS MATERIALES Y ARTÍCULOS DE CONSTRUCCIÓN Y REPARACIÓN"/>
    <x v="2"/>
    <x v="2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s v="1.3.4"/>
    <s v="FUNCIÓN PÚBLICA"/>
    <s v="E"/>
    <s v="Actividades del sector público, que realiza en for"/>
    <x v="6"/>
    <x v="6"/>
    <n v="2"/>
    <s v="TLAJO CERCANO"/>
    <x v="9"/>
    <x v="9"/>
    <x v="8"/>
    <x v="8"/>
    <n v="2000"/>
    <s v="MATERIALES Y SUMINISTROS"/>
    <n v="2491"/>
    <s v="OTROS MATERIALES Y ARTÍCULOS DE CONSTRUCCIÓN Y REPARACIÓN"/>
    <x v="2"/>
    <x v="2"/>
    <n v="6500000"/>
    <n v="6500000"/>
    <n v="0"/>
    <n v="0"/>
    <n v="0"/>
    <n v="0"/>
    <n v="0"/>
    <n v="0"/>
    <n v="0"/>
    <n v="0"/>
    <n v="6500000"/>
    <m/>
    <n v="6500000"/>
    <n v="0"/>
    <n v="0"/>
    <n v="0"/>
    <n v="0"/>
    <n v="0"/>
  </r>
  <r>
    <s v="1.1-00-26"/>
    <x v="1"/>
    <s v="1.3.4"/>
    <s v="FUNCIÓN PÚBLICA"/>
    <s v="E"/>
    <s v="Actividades del sector público, que realiza en for"/>
    <x v="7"/>
    <x v="7"/>
    <n v="2"/>
    <s v="TLAJO CERCANO"/>
    <x v="25"/>
    <x v="25"/>
    <x v="22"/>
    <x v="22"/>
    <n v="2000"/>
    <s v="MATERIALES Y SUMINISTROS"/>
    <n v="2491"/>
    <s v="OTROS MATERIALES Y ARTÍCULOS DE CONSTRUCCIÓN Y REPARACIÓN"/>
    <x v="2"/>
    <x v="2"/>
    <n v="150000"/>
    <n v="150000"/>
    <n v="0"/>
    <n v="0"/>
    <n v="0"/>
    <n v="0"/>
    <n v="0"/>
    <n v="0"/>
    <n v="0"/>
    <n v="0"/>
    <n v="150000"/>
    <m/>
    <n v="150000"/>
    <n v="0"/>
    <n v="0"/>
    <n v="0"/>
    <n v="0"/>
    <n v="0"/>
  </r>
  <r>
    <s v="1.1-00-26"/>
    <x v="1"/>
    <s v="1.3.4"/>
    <s v="FUNCIÓN PÚBLICA"/>
    <s v="S"/>
    <s v="Definidos en el Presupuesto de Egresos y los que s"/>
    <x v="7"/>
    <x v="7"/>
    <n v="2"/>
    <s v="TLAJO CERCANO"/>
    <x v="26"/>
    <x v="26"/>
    <x v="23"/>
    <x v="23"/>
    <n v="2000"/>
    <s v="MATERIALES Y SUMINISTROS"/>
    <n v="2491"/>
    <s v="OTROS MATERIALES Y ARTÍCULOS DE CONSTRUCCIÓN Y REPARACIÓN"/>
    <x v="2"/>
    <x v="2"/>
    <n v="1175000"/>
    <n v="1175000"/>
    <n v="0"/>
    <n v="0"/>
    <n v="0"/>
    <n v="0"/>
    <n v="0"/>
    <n v="0"/>
    <n v="0"/>
    <n v="0"/>
    <n v="1175000"/>
    <m/>
    <n v="1175000"/>
    <n v="0"/>
    <n v="0"/>
    <n v="0"/>
    <n v="0"/>
    <n v="0"/>
  </r>
  <r>
    <s v="1.1-00-26"/>
    <x v="1"/>
    <s v="2.2.3"/>
    <s v="ABASTECIMIENTO DE AGUA"/>
    <s v="E"/>
    <s v="Actividades del sector público, que realiza en for"/>
    <x v="10"/>
    <x v="10"/>
    <n v="6"/>
    <s v="TLAJO A FUTURO"/>
    <x v="22"/>
    <x v="22"/>
    <x v="19"/>
    <x v="19"/>
    <n v="2000"/>
    <s v="MATERIALES Y SUMINISTROS"/>
    <n v="2511"/>
    <s v="PRODUCTOS QUÍMICOS BÁSICOS"/>
    <x v="2"/>
    <x v="2"/>
    <n v="2000000"/>
    <n v="2000000"/>
    <n v="0"/>
    <n v="0"/>
    <n v="0"/>
    <n v="0"/>
    <n v="0"/>
    <n v="0"/>
    <n v="0"/>
    <n v="0"/>
    <n v="2000000"/>
    <m/>
    <n v="2000000"/>
    <n v="0"/>
    <n v="0"/>
    <n v="0"/>
    <n v="0"/>
    <n v="0"/>
  </r>
  <r>
    <s v="1.1-00-26"/>
    <x v="1"/>
    <s v="2.3.1"/>
    <s v="PRESTACIÓN DE SERVICIOS DE SALUD A LA COMUNIDAD"/>
    <s v="E"/>
    <s v="Actividades del sector público, que realiza en for"/>
    <x v="5"/>
    <x v="5"/>
    <n v="2"/>
    <s v="TLAJO CERCANO"/>
    <x v="7"/>
    <x v="7"/>
    <x v="6"/>
    <x v="6"/>
    <n v="2000"/>
    <s v="MATERIALES Y SUMINISTROS"/>
    <n v="2521"/>
    <s v="FERTILIZANTES, PESTICIDAS Y OTROS AGROQUÍMICOS"/>
    <x v="2"/>
    <x v="2"/>
    <n v="900000"/>
    <n v="900000"/>
    <n v="0"/>
    <n v="0"/>
    <n v="0"/>
    <n v="0"/>
    <n v="0"/>
    <n v="0"/>
    <n v="0"/>
    <n v="0"/>
    <n v="900000"/>
    <m/>
    <n v="900000"/>
    <n v="0"/>
    <n v="0"/>
    <n v="0"/>
    <n v="0"/>
    <n v="0"/>
  </r>
  <r>
    <s v="1.1-00-26"/>
    <x v="1"/>
    <s v="1.3.4"/>
    <s v="FUNCIÓN PÚBLICA"/>
    <s v="E"/>
    <s v="Actividades del sector público, que realiza en for"/>
    <x v="6"/>
    <x v="6"/>
    <n v="2"/>
    <s v="TLAJO CERCANO"/>
    <x v="10"/>
    <x v="10"/>
    <x v="9"/>
    <x v="9"/>
    <n v="2000"/>
    <s v="MATERIALES Y SUMINISTROS"/>
    <n v="2521"/>
    <s v="FERTILIZANTES, PESTICIDAS Y OTROS AGROQUÍMICOS"/>
    <x v="2"/>
    <x v="2"/>
    <n v="40000"/>
    <n v="40000"/>
    <n v="0"/>
    <n v="0"/>
    <n v="0"/>
    <n v="0"/>
    <n v="0"/>
    <n v="0"/>
    <n v="0"/>
    <n v="0"/>
    <n v="40000"/>
    <m/>
    <n v="40000"/>
    <n v="0"/>
    <n v="0"/>
    <n v="0"/>
    <n v="0"/>
    <n v="0"/>
  </r>
  <r>
    <s v="1.1-00-26"/>
    <x v="1"/>
    <s v="1.3.4"/>
    <s v="FUNCIÓN PÚBLICA"/>
    <s v="E"/>
    <s v="Actividades del sector público, que realiza en for"/>
    <x v="7"/>
    <x v="7"/>
    <n v="2"/>
    <s v="TLAJO CERCANO"/>
    <x v="25"/>
    <x v="25"/>
    <x v="22"/>
    <x v="22"/>
    <n v="2000"/>
    <s v="MATERIALES Y SUMINISTROS"/>
    <n v="2521"/>
    <s v="FERTILIZANTES, PESTICIDAS Y OTROS AGROQUÍMICOS"/>
    <x v="2"/>
    <x v="2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s v="1.7.2"/>
    <s v="PROTECCIÓN CIVIL"/>
    <s v="E"/>
    <s v="Actividades del sector público, que realiza en for"/>
    <x v="5"/>
    <x v="5"/>
    <n v="6"/>
    <s v="TLAJO A FUTURO"/>
    <x v="14"/>
    <x v="14"/>
    <x v="13"/>
    <x v="13"/>
    <n v="2000"/>
    <s v="MATERIALES Y SUMINISTROS"/>
    <n v="2531"/>
    <s v="MEDICINAS Y PRODUCTOS FARMACÉUTICOS"/>
    <x v="2"/>
    <x v="2"/>
    <n v="40000"/>
    <n v="40000"/>
    <n v="0"/>
    <n v="0"/>
    <n v="0"/>
    <n v="0"/>
    <n v="0"/>
    <n v="0"/>
    <n v="0"/>
    <n v="0"/>
    <n v="40000"/>
    <m/>
    <n v="40000"/>
    <n v="0"/>
    <n v="0"/>
    <n v="0"/>
    <n v="0"/>
    <n v="0"/>
  </r>
  <r>
    <s v="1.1-00-26"/>
    <x v="1"/>
    <s v="2.3.1"/>
    <s v="PRESTACIÓN DE SERVICIOS DE SALUD A LA COMUNIDAD"/>
    <s v="E"/>
    <s v="Actividades del sector público, que realiza en for"/>
    <x v="5"/>
    <x v="5"/>
    <n v="2"/>
    <s v="TLAJO CERCANO"/>
    <x v="7"/>
    <x v="7"/>
    <x v="6"/>
    <x v="6"/>
    <n v="2000"/>
    <s v="MATERIALES Y SUMINISTROS"/>
    <n v="2531"/>
    <s v="MEDICINAS Y PRODUCTOS FARMACÉUTICOS"/>
    <x v="2"/>
    <x v="2"/>
    <n v="5000000"/>
    <n v="5000000"/>
    <n v="668004.21"/>
    <n v="0"/>
    <n v="0"/>
    <n v="0"/>
    <n v="0"/>
    <n v="0"/>
    <n v="0"/>
    <n v="0"/>
    <n v="4331995.79"/>
    <m/>
    <n v="5000000"/>
    <n v="0"/>
    <n v="0"/>
    <n v="0"/>
    <n v="0"/>
    <n v="0"/>
  </r>
  <r>
    <s v="1.1-00-26"/>
    <x v="1"/>
    <s v="2.1.5"/>
    <s v="PROTECCIÓN DE LA DIVERSIDAD BIOLÓGICA Y DEL PAISAJE"/>
    <s v="V"/>
    <s v="Servicios de protección y conservación ambiental"/>
    <x v="6"/>
    <x v="6"/>
    <n v="6"/>
    <s v="TLAJO A FUTURO"/>
    <x v="19"/>
    <x v="19"/>
    <x v="17"/>
    <x v="17"/>
    <n v="2000"/>
    <s v="MATERIALES Y SUMINISTROS"/>
    <n v="2531"/>
    <s v="MEDICINAS Y PRODUCTOS FARMACÉUTICOS"/>
    <x v="2"/>
    <x v="2"/>
    <n v="1000000"/>
    <n v="1000000"/>
    <n v="0"/>
    <n v="0"/>
    <n v="0"/>
    <n v="0"/>
    <n v="0"/>
    <n v="0"/>
    <n v="0"/>
    <n v="0"/>
    <n v="1000000"/>
    <m/>
    <n v="1000000"/>
    <n v="0"/>
    <n v="0"/>
    <n v="0"/>
    <n v="0"/>
    <n v="0"/>
  </r>
  <r>
    <s v="1.1-00-26"/>
    <x v="1"/>
    <s v="1.7.2"/>
    <s v="PROTECCIÓN CIVIL"/>
    <s v="E"/>
    <s v="Actividades del sector público, que realiza en for"/>
    <x v="5"/>
    <x v="5"/>
    <n v="6"/>
    <s v="TLAJO A FUTURO"/>
    <x v="14"/>
    <x v="14"/>
    <x v="13"/>
    <x v="13"/>
    <n v="2000"/>
    <s v="MATERIALES Y SUMINISTROS"/>
    <n v="2541"/>
    <s v="MATERIALES, ACCESORIOS Y SUMINISTROS MÉDICOS"/>
    <x v="2"/>
    <x v="2"/>
    <n v="40000"/>
    <n v="40000"/>
    <n v="0"/>
    <n v="0"/>
    <n v="0"/>
    <n v="0"/>
    <n v="0"/>
    <n v="0"/>
    <n v="0"/>
    <n v="0"/>
    <n v="40000"/>
    <m/>
    <n v="40000"/>
    <n v="0"/>
    <n v="0"/>
    <n v="0"/>
    <n v="0"/>
    <n v="0"/>
  </r>
  <r>
    <s v="1.1-00-26"/>
    <x v="1"/>
    <s v="2.3.1"/>
    <s v="PRESTACIÓN DE SERVICIOS DE SALUD A LA COMUNIDAD"/>
    <s v="E"/>
    <s v="Actividades del sector público, que realiza en for"/>
    <x v="5"/>
    <x v="5"/>
    <n v="2"/>
    <s v="TLAJO CERCANO"/>
    <x v="7"/>
    <x v="7"/>
    <x v="6"/>
    <x v="6"/>
    <n v="2000"/>
    <s v="MATERIALES Y SUMINISTROS"/>
    <n v="2541"/>
    <s v="MATERIALES, ACCESORIOS Y SUMINISTROS MÉDICOS"/>
    <x v="2"/>
    <x v="2"/>
    <n v="5200000"/>
    <n v="5200000"/>
    <n v="2369332.59"/>
    <n v="0"/>
    <n v="0"/>
    <n v="0"/>
    <n v="0"/>
    <n v="0"/>
    <n v="0"/>
    <n v="0"/>
    <n v="2830667.41"/>
    <m/>
    <n v="5200000"/>
    <n v="0"/>
    <n v="0"/>
    <n v="0"/>
    <n v="0"/>
    <n v="0"/>
  </r>
  <r>
    <s v="1.1-00-26"/>
    <x v="1"/>
    <s v="2.1.5"/>
    <s v="PROTECCIÓN DE LA DIVERSIDAD BIOLÓGICA Y DEL PAISAJE"/>
    <s v="V"/>
    <s v="Servicios de protección y conservación ambiental"/>
    <x v="6"/>
    <x v="6"/>
    <n v="6"/>
    <s v="TLAJO A FUTURO"/>
    <x v="19"/>
    <x v="19"/>
    <x v="17"/>
    <x v="17"/>
    <n v="2000"/>
    <s v="MATERIALES Y SUMINISTROS"/>
    <n v="2541"/>
    <s v="MATERIALES, ACCESORIOS Y SUMINISTROS MÉDICOS"/>
    <x v="2"/>
    <x v="2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s v="2.2.3"/>
    <s v="ABASTECIMIENTO DE AGUA"/>
    <s v="E"/>
    <s v="Actividades del sector público, que realiza en for"/>
    <x v="10"/>
    <x v="10"/>
    <n v="6"/>
    <s v="TLAJO A FUTURO"/>
    <x v="22"/>
    <x v="22"/>
    <x v="19"/>
    <x v="19"/>
    <n v="2000"/>
    <s v="MATERIALES Y SUMINISTROS"/>
    <n v="2561"/>
    <s v="FIBRAS SINTÉTICAS, HULES PLÁSTICOS Y DERIVADOS"/>
    <x v="2"/>
    <x v="2"/>
    <n v="2500000"/>
    <n v="2500000"/>
    <n v="0"/>
    <n v="0"/>
    <n v="0"/>
    <n v="0"/>
    <n v="0"/>
    <n v="0"/>
    <n v="0"/>
    <n v="0"/>
    <n v="2500000"/>
    <m/>
    <n v="2500000"/>
    <n v="0"/>
    <n v="0"/>
    <n v="0"/>
    <n v="0"/>
    <n v="0"/>
  </r>
  <r>
    <s v="1.1-00-26"/>
    <x v="1"/>
    <s v="1.3.4"/>
    <s v="FUNCIÓN PÚBLICA"/>
    <s v="E"/>
    <s v="Actividades del sector público, que realiza en for"/>
    <x v="9"/>
    <x v="9"/>
    <n v="6"/>
    <s v="TLAJO A FUTURO"/>
    <x v="27"/>
    <x v="27"/>
    <x v="24"/>
    <x v="24"/>
    <n v="2000"/>
    <s v="MATERIALES Y SUMINISTROS"/>
    <n v="2591"/>
    <s v="OTROS PRODUCTOS QUÍMICOS"/>
    <x v="7"/>
    <x v="7"/>
    <n v="4000000"/>
    <n v="4000000"/>
    <n v="3997279.38"/>
    <n v="0"/>
    <n v="0"/>
    <n v="0"/>
    <n v="0"/>
    <n v="0"/>
    <n v="0"/>
    <n v="0"/>
    <n v="2720.6200000001118"/>
    <m/>
    <n v="4000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2000"/>
    <s v="MATERIALES Y SUMINISTROS"/>
    <n v="2611"/>
    <s v="COMBUSTIBLES, LUBRICANTES Y ADITIVOS"/>
    <x v="2"/>
    <x v="2"/>
    <n v="40000000"/>
    <n v="40000000"/>
    <n v="2029972.21"/>
    <n v="1973131.01"/>
    <n v="0"/>
    <n v="1973131.01"/>
    <n v="0"/>
    <n v="1973131.01"/>
    <n v="0"/>
    <n v="1973131.01"/>
    <n v="37970027.789999999"/>
    <n v="1600000"/>
    <n v="41600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6"/>
    <s v="TLAJO A FUTURO"/>
    <x v="28"/>
    <x v="28"/>
    <x v="4"/>
    <x v="4"/>
    <n v="2000"/>
    <s v="MATERIALES Y SUMINISTROS"/>
    <n v="2611"/>
    <s v="COMBUSTIBLES, LUBRICANTES Y ADITIVOS"/>
    <x v="2"/>
    <x v="2"/>
    <n v="4800000"/>
    <n v="4800000"/>
    <n v="272895.34000000003"/>
    <n v="272895.34000000003"/>
    <n v="0"/>
    <n v="272895.34000000003"/>
    <n v="0"/>
    <n v="272895.34000000003"/>
    <n v="0"/>
    <n v="272895.34000000003"/>
    <n v="4527104.66"/>
    <m/>
    <n v="4800000"/>
    <n v="0"/>
    <n v="0"/>
    <n v="0"/>
    <n v="0"/>
    <n v="0"/>
  </r>
  <r>
    <s v="2.5-02-26"/>
    <x v="3"/>
    <s v="1.3.4"/>
    <s v="FUNCIÓN PÚBLICA"/>
    <s v="E"/>
    <s v="Actividades del sector público, que realiza en for"/>
    <x v="0"/>
    <x v="0"/>
    <n v="1"/>
    <s v="TLAJO DE PAZ"/>
    <x v="29"/>
    <x v="1"/>
    <x v="4"/>
    <x v="4"/>
    <n v="2000"/>
    <s v="MATERIALES Y SUMINISTROS"/>
    <n v="2611"/>
    <s v="COMBUSTIBLES, LUBRICANTES Y ADITIVOS"/>
    <x v="2"/>
    <x v="2"/>
    <n v="20300000"/>
    <n v="20300000"/>
    <n v="0"/>
    <n v="0"/>
    <n v="0"/>
    <n v="0"/>
    <n v="0"/>
    <n v="0"/>
    <n v="0"/>
    <n v="0"/>
    <n v="20300000"/>
    <n v="8400000"/>
    <n v="28700000"/>
    <n v="0"/>
    <n v="0"/>
    <n v="0"/>
    <n v="0"/>
    <n v="0"/>
  </r>
  <r>
    <s v="1.1-00-26"/>
    <x v="1"/>
    <s v="1.7.2"/>
    <s v="PROTECCIÓN CIVIL"/>
    <s v="E"/>
    <s v="Actividades del sector público, que realiza en for"/>
    <x v="5"/>
    <x v="5"/>
    <n v="6"/>
    <s v="TLAJO A FUTURO"/>
    <x v="14"/>
    <x v="14"/>
    <x v="13"/>
    <x v="13"/>
    <n v="2000"/>
    <s v="MATERIALES Y SUMINISTROS"/>
    <n v="2711"/>
    <s v="VESTUARIO Y UNIFORMES"/>
    <x v="2"/>
    <x v="2"/>
    <n v="3700000"/>
    <n v="3700000"/>
    <n v="0"/>
    <n v="0"/>
    <n v="0"/>
    <n v="0"/>
    <n v="0"/>
    <n v="0"/>
    <n v="0"/>
    <n v="0"/>
    <n v="3700000"/>
    <m/>
    <n v="3700000"/>
    <n v="0"/>
    <n v="0"/>
    <n v="0"/>
    <n v="0"/>
    <n v="0"/>
  </r>
  <r>
    <s v="1.1-00-26"/>
    <x v="1"/>
    <s v="2.3.1"/>
    <s v="PRESTACIÓN DE SERVICIOS DE SALUD A LA COMUNIDAD"/>
    <s v="E"/>
    <s v="Actividades del sector público, que realiza en for"/>
    <x v="5"/>
    <x v="5"/>
    <n v="2"/>
    <s v="TLAJO CERCANO"/>
    <x v="7"/>
    <x v="7"/>
    <x v="6"/>
    <x v="6"/>
    <n v="2000"/>
    <s v="MATERIALES Y SUMINISTROS"/>
    <n v="2711"/>
    <s v="VESTUARIO Y UNIFORMES"/>
    <x v="2"/>
    <x v="2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s v="1.7.1"/>
    <s v="POLICÍA"/>
    <s v="E"/>
    <s v="Actividades del sector público, que realiza en for"/>
    <x v="5"/>
    <x v="5"/>
    <n v="1"/>
    <s v="TLAJO DE PAZ"/>
    <x v="30"/>
    <x v="29"/>
    <x v="11"/>
    <x v="11"/>
    <n v="2000"/>
    <s v="MATERIALES Y SUMINISTROS"/>
    <n v="2711"/>
    <s v="VESTUARIO Y UNIFORMES"/>
    <x v="2"/>
    <x v="2"/>
    <n v="1200000"/>
    <n v="1200000"/>
    <n v="0"/>
    <n v="0"/>
    <n v="0"/>
    <n v="0"/>
    <n v="0"/>
    <n v="0"/>
    <n v="0"/>
    <n v="0"/>
    <n v="1200000"/>
    <m/>
    <n v="1200000"/>
    <n v="0"/>
    <n v="0"/>
    <n v="0"/>
    <n v="0"/>
    <n v="0"/>
  </r>
  <r>
    <s v="1.1-00-26"/>
    <x v="1"/>
    <s v="2.1.5"/>
    <s v="PROTECCIÓN DE LA DIVERSIDAD BIOLÓGICA Y DEL PAISAJE"/>
    <s v="E"/>
    <s v="Actividades del sector público, que realiza en for"/>
    <x v="5"/>
    <x v="5"/>
    <n v="6"/>
    <s v="TLAJO A FUTURO"/>
    <x v="31"/>
    <x v="30"/>
    <x v="25"/>
    <x v="25"/>
    <n v="2000"/>
    <s v="MATERIALES Y SUMINISTROS"/>
    <n v="2711"/>
    <s v="VESTUARIO Y UNIFORMES"/>
    <x v="2"/>
    <x v="2"/>
    <n v="0"/>
    <n v="0"/>
    <n v="0"/>
    <n v="0"/>
    <n v="0"/>
    <n v="0"/>
    <n v="0"/>
    <n v="0"/>
    <n v="0"/>
    <n v="0"/>
    <n v="0"/>
    <n v="1500000"/>
    <n v="1500000"/>
    <n v="0"/>
    <n v="0"/>
    <n v="0"/>
    <n v="0"/>
    <n v="0"/>
  </r>
  <r>
    <s v="1.1-00-26"/>
    <x v="1"/>
    <s v="2.1.5"/>
    <s v="PROTECCIÓN DE LA DIVERSIDAD BIOLÓGICA Y DEL PAISAJE"/>
    <s v="E"/>
    <s v="Actividades del sector público, que realiza en for"/>
    <x v="6"/>
    <x v="6"/>
    <n v="6"/>
    <s v="TLAJO A FUTURO"/>
    <x v="32"/>
    <x v="30"/>
    <x v="26"/>
    <x v="26"/>
    <n v="2000"/>
    <s v="MATERIALES Y SUMINISTROS"/>
    <n v="2711"/>
    <s v="VESTUARIO Y UNIFORMES"/>
    <x v="2"/>
    <x v="2"/>
    <n v="1500000"/>
    <n v="1500000"/>
    <n v="0"/>
    <n v="0"/>
    <n v="0"/>
    <n v="0"/>
    <n v="0"/>
    <n v="0"/>
    <n v="0"/>
    <n v="0"/>
    <n v="1500000"/>
    <n v="-1500000"/>
    <n v="0"/>
    <n v="0"/>
    <n v="0"/>
    <n v="0"/>
    <n v="0"/>
    <n v="0"/>
  </r>
  <r>
    <s v="1.1-00-26"/>
    <x v="1"/>
    <s v="1.3.4"/>
    <s v="FUNCIÓN PÚBLICA"/>
    <s v="E"/>
    <s v="Actividades del sector público, que realiza en for"/>
    <x v="9"/>
    <x v="9"/>
    <n v="4"/>
    <s v="TLAJO EFICIENTE"/>
    <x v="33"/>
    <x v="31"/>
    <x v="27"/>
    <x v="27"/>
    <n v="2000"/>
    <s v="MATERIALES Y SUMINISTROS"/>
    <n v="2711"/>
    <s v="VESTUARIO Y UNIFORMES"/>
    <x v="2"/>
    <x v="2"/>
    <n v="1000000"/>
    <n v="1000000"/>
    <n v="0"/>
    <n v="0"/>
    <n v="0"/>
    <n v="0"/>
    <n v="0"/>
    <n v="0"/>
    <n v="0"/>
    <n v="0"/>
    <n v="1000000"/>
    <m/>
    <n v="1000000"/>
    <n v="0"/>
    <n v="0"/>
    <n v="0"/>
    <n v="0"/>
    <n v="0"/>
  </r>
  <r>
    <s v="1.1-00-26"/>
    <x v="1"/>
    <s v="1.3.4"/>
    <s v="FUNCIÓN PÚBLICA"/>
    <s v="E"/>
    <s v="Actividades del sector público, que realiza en for"/>
    <x v="9"/>
    <x v="9"/>
    <n v="6"/>
    <s v="TLAJO A FUTURO"/>
    <x v="27"/>
    <x v="27"/>
    <x v="24"/>
    <x v="24"/>
    <n v="2000"/>
    <s v="MATERIALES Y SUMINISTROS"/>
    <n v="2711"/>
    <s v="VESTUARIO Y UNIFORMES"/>
    <x v="2"/>
    <x v="2"/>
    <n v="100000"/>
    <n v="100000"/>
    <n v="0"/>
    <n v="0"/>
    <n v="0"/>
    <n v="0"/>
    <n v="0"/>
    <n v="0"/>
    <n v="0"/>
    <n v="0"/>
    <n v="100000"/>
    <m/>
    <n v="100000"/>
    <n v="0"/>
    <n v="0"/>
    <n v="0"/>
    <n v="0"/>
    <n v="0"/>
  </r>
  <r>
    <s v="1.1-00-26"/>
    <x v="1"/>
    <s v="1.7.2"/>
    <s v="PROTECCIÓN CIVIL"/>
    <s v="E"/>
    <s v="Actividades del sector público, que realiza en for"/>
    <x v="5"/>
    <x v="5"/>
    <n v="6"/>
    <s v="TLAJO A FUTURO"/>
    <x v="14"/>
    <x v="14"/>
    <x v="13"/>
    <x v="13"/>
    <n v="2000"/>
    <s v="MATERIALES Y SUMINISTROS"/>
    <n v="2721"/>
    <s v="PRENDAS DE SEGURIDAD Y PROTECCIÓN PERSONAL"/>
    <x v="2"/>
    <x v="2"/>
    <n v="2400000"/>
    <n v="2400000"/>
    <n v="0"/>
    <n v="0"/>
    <n v="0"/>
    <n v="0"/>
    <n v="0"/>
    <n v="0"/>
    <n v="0"/>
    <n v="0"/>
    <n v="2400000"/>
    <m/>
    <n v="2400000"/>
    <n v="0"/>
    <n v="0"/>
    <n v="0"/>
    <n v="0"/>
    <n v="0"/>
  </r>
  <r>
    <s v="1.1-00-26"/>
    <x v="1"/>
    <s v="2.3.1"/>
    <s v="PRESTACIÓN DE SERVICIOS DE SALUD A LA COMUNIDAD"/>
    <s v="E"/>
    <s v="Actividades del sector público, que realiza en for"/>
    <x v="5"/>
    <x v="5"/>
    <n v="2"/>
    <s v="TLAJO CERCANO"/>
    <x v="7"/>
    <x v="7"/>
    <x v="6"/>
    <x v="6"/>
    <n v="2000"/>
    <s v="MATERIALES Y SUMINISTROS"/>
    <n v="2721"/>
    <s v="PRENDAS DE SEGURIDAD Y PROTECCIÓN PERSONAL"/>
    <x v="2"/>
    <x v="2"/>
    <n v="250000"/>
    <n v="250000"/>
    <n v="0"/>
    <n v="0"/>
    <n v="0"/>
    <n v="0"/>
    <n v="0"/>
    <n v="0"/>
    <n v="0"/>
    <n v="0"/>
    <n v="250000"/>
    <m/>
    <n v="250000"/>
    <n v="0"/>
    <n v="0"/>
    <n v="0"/>
    <n v="0"/>
    <n v="0"/>
  </r>
  <r>
    <s v="1.1-00-26"/>
    <x v="1"/>
    <s v="2.1.1"/>
    <s v="ORDENACIÓN DE DESECHOS"/>
    <s v="E"/>
    <s v="Actividades del sector público, que realiza en for"/>
    <x v="6"/>
    <x v="6"/>
    <n v="3"/>
    <s v="TLAJO DINAMICO"/>
    <x v="8"/>
    <x v="8"/>
    <x v="7"/>
    <x v="7"/>
    <n v="2000"/>
    <s v="MATERIALES Y SUMINISTROS"/>
    <n v="2721"/>
    <s v="PRENDAS DE SEGURIDAD Y PROTECCIÓN PERSONAL"/>
    <x v="2"/>
    <x v="2"/>
    <n v="100000"/>
    <n v="100000"/>
    <n v="0"/>
    <n v="0"/>
    <n v="0"/>
    <n v="0"/>
    <n v="0"/>
    <n v="0"/>
    <n v="0"/>
    <n v="0"/>
    <n v="100000"/>
    <m/>
    <n v="100000"/>
    <n v="0"/>
    <n v="0"/>
    <n v="0"/>
    <n v="0"/>
    <n v="0"/>
  </r>
  <r>
    <s v="1.1-00-26"/>
    <x v="1"/>
    <s v="2.1.5"/>
    <s v="PROTECCIÓN DE LA DIVERSIDAD BIOLÓGICA Y DEL PAISAJE"/>
    <s v="V"/>
    <s v="Servicios de protección y conservación ambiental"/>
    <x v="6"/>
    <x v="6"/>
    <n v="6"/>
    <s v="TLAJO A FUTURO"/>
    <x v="19"/>
    <x v="19"/>
    <x v="17"/>
    <x v="17"/>
    <n v="2000"/>
    <s v="MATERIALES Y SUMINISTROS"/>
    <n v="2721"/>
    <s v="PRENDAS DE SEGURIDAD Y PROTECCIÓN PERSONAL"/>
    <x v="2"/>
    <x v="2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2000"/>
    <s v="MATERIALES Y SUMINISTROS"/>
    <n v="2721"/>
    <s v="PRENDAS DE SEGURIDAD Y PROTECCIÓN PERSONAL"/>
    <x v="2"/>
    <x v="2"/>
    <n v="15000"/>
    <n v="15000"/>
    <n v="0"/>
    <n v="0"/>
    <n v="0"/>
    <n v="0"/>
    <n v="0"/>
    <n v="0"/>
    <n v="0"/>
    <n v="0"/>
    <n v="15000"/>
    <m/>
    <n v="15000"/>
    <n v="0"/>
    <n v="0"/>
    <n v="0"/>
    <n v="0"/>
    <n v="0"/>
  </r>
  <r>
    <s v="1.1-00-26"/>
    <x v="1"/>
    <s v="1.3.4"/>
    <s v="FUNCIÓN PÚBLICA"/>
    <s v="E"/>
    <s v="Actividades del sector público, que realiza en for"/>
    <x v="6"/>
    <x v="6"/>
    <n v="2"/>
    <s v="TLAJO CERCANO"/>
    <x v="9"/>
    <x v="9"/>
    <x v="8"/>
    <x v="8"/>
    <n v="2000"/>
    <s v="MATERIALES Y SUMINISTROS"/>
    <n v="2721"/>
    <s v="PRENDAS DE SEGURIDAD Y PROTECCIÓN PERSONAL"/>
    <x v="2"/>
    <x v="2"/>
    <n v="750000"/>
    <n v="750000"/>
    <n v="0"/>
    <n v="0"/>
    <n v="0"/>
    <n v="0"/>
    <n v="0"/>
    <n v="0"/>
    <n v="0"/>
    <n v="0"/>
    <n v="750000"/>
    <m/>
    <n v="750000"/>
    <n v="0"/>
    <n v="0"/>
    <n v="0"/>
    <n v="0"/>
    <n v="0"/>
  </r>
  <r>
    <s v="1.1-00-26"/>
    <x v="1"/>
    <s v="1.3.4"/>
    <s v="FUNCIÓN PÚBLICA"/>
    <s v="E"/>
    <s v="Actividades del sector público, que realiza en for"/>
    <x v="6"/>
    <x v="6"/>
    <n v="2"/>
    <s v="TLAJO CERCANO"/>
    <x v="10"/>
    <x v="10"/>
    <x v="9"/>
    <x v="9"/>
    <n v="2000"/>
    <s v="MATERIALES Y SUMINISTROS"/>
    <n v="2721"/>
    <s v="PRENDAS DE SEGURIDAD Y PROTECCIÓN PERSONAL"/>
    <x v="2"/>
    <x v="2"/>
    <n v="90000"/>
    <n v="90000"/>
    <n v="0"/>
    <n v="0"/>
    <n v="0"/>
    <n v="0"/>
    <n v="0"/>
    <n v="0"/>
    <n v="0"/>
    <n v="0"/>
    <n v="90000"/>
    <m/>
    <n v="90000"/>
    <n v="0"/>
    <n v="0"/>
    <n v="0"/>
    <n v="0"/>
    <n v="0"/>
  </r>
  <r>
    <s v="1.1-00-26"/>
    <x v="1"/>
    <s v="3.2.1"/>
    <s v="AGROPECUARIA"/>
    <s v="E"/>
    <s v="Actividades del sector público, que realiza en for"/>
    <x v="8"/>
    <x v="8"/>
    <n v="5"/>
    <s v="TLAJO POTENCIA"/>
    <x v="34"/>
    <x v="32"/>
    <x v="18"/>
    <x v="18"/>
    <n v="2000"/>
    <s v="MATERIALES Y SUMINISTROS"/>
    <n v="2721"/>
    <s v="PRENDAS DE SEGURIDAD Y PROTECCIÓN PERSONAL"/>
    <x v="2"/>
    <x v="2"/>
    <n v="320000"/>
    <n v="320000"/>
    <n v="0"/>
    <n v="0"/>
    <n v="0"/>
    <n v="0"/>
    <n v="0"/>
    <n v="0"/>
    <n v="0"/>
    <n v="0"/>
    <n v="320000"/>
    <m/>
    <n v="320000"/>
    <n v="0"/>
    <n v="0"/>
    <n v="0"/>
    <n v="0"/>
    <n v="0"/>
  </r>
  <r>
    <s v="1.1-00-26"/>
    <x v="1"/>
    <s v="2.2.3"/>
    <s v="ABASTECIMIENTO DE AGUA"/>
    <s v="E"/>
    <s v="Actividades del sector público, que realiza en for"/>
    <x v="10"/>
    <x v="10"/>
    <n v="6"/>
    <s v="TLAJO A FUTURO"/>
    <x v="22"/>
    <x v="22"/>
    <x v="19"/>
    <x v="19"/>
    <n v="2000"/>
    <s v="MATERIALES Y SUMINISTROS"/>
    <n v="2721"/>
    <s v="PRENDAS DE SEGURIDAD Y PROTECCIÓN PERSONAL"/>
    <x v="2"/>
    <x v="2"/>
    <n v="400000"/>
    <n v="400000"/>
    <n v="0"/>
    <n v="0"/>
    <n v="0"/>
    <n v="0"/>
    <n v="0"/>
    <n v="0"/>
    <n v="0"/>
    <n v="0"/>
    <n v="400000"/>
    <m/>
    <n v="400000"/>
    <n v="0"/>
    <n v="0"/>
    <n v="0"/>
    <n v="0"/>
    <n v="0"/>
  </r>
  <r>
    <s v="1.1-00-26"/>
    <x v="1"/>
    <s v="2.2.4"/>
    <s v="ALUMBRADO PÚBLICO"/>
    <s v="E"/>
    <s v="Actividades del sector público, que realiza en for"/>
    <x v="6"/>
    <x v="6"/>
    <n v="3"/>
    <s v="TLAJO DINAMICO"/>
    <x v="24"/>
    <x v="24"/>
    <x v="21"/>
    <x v="21"/>
    <n v="2000"/>
    <s v="MATERIALES Y SUMINISTROS"/>
    <n v="2721"/>
    <s v="PRENDAS DE SEGURIDAD Y PROTECCIÓN PERSONAL"/>
    <x v="2"/>
    <x v="2"/>
    <n v="200000"/>
    <n v="200000"/>
    <n v="0"/>
    <n v="0"/>
    <n v="0"/>
    <n v="0"/>
    <n v="0"/>
    <n v="0"/>
    <n v="0"/>
    <n v="0"/>
    <n v="200000"/>
    <m/>
    <n v="200000"/>
    <n v="0"/>
    <n v="0"/>
    <n v="0"/>
    <n v="0"/>
    <n v="0"/>
  </r>
  <r>
    <s v="1.1-00-26"/>
    <x v="1"/>
    <s v="1.7.1"/>
    <s v="POLICÍA"/>
    <s v="E"/>
    <s v="Actividades del sector público, que realiza en for"/>
    <x v="5"/>
    <x v="5"/>
    <n v="1"/>
    <s v="TLAJO DE PAZ"/>
    <x v="12"/>
    <x v="12"/>
    <x v="11"/>
    <x v="11"/>
    <n v="2000"/>
    <s v="MATERIALES Y SUMINISTROS"/>
    <n v="2821"/>
    <s v="MATRIALES Y SUMINISTROS PARA SEGURIDAD"/>
    <x v="2"/>
    <x v="2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2.5-02-26"/>
    <x v="3"/>
    <s v="1.7.1"/>
    <s v="POLICÍA"/>
    <s v="E"/>
    <s v="Actividades del sector público, que realiza en for"/>
    <x v="5"/>
    <x v="5"/>
    <n v="1"/>
    <s v="TLAJO DE PAZ"/>
    <x v="30"/>
    <x v="29"/>
    <x v="11"/>
    <x v="11"/>
    <n v="2000"/>
    <s v="MATERIALES Y SUMINISTROS"/>
    <n v="2831"/>
    <s v="PRENDAS DE PROTECCIÓN PARA SEGURIDAD PÚBLICA Y NACIONAL"/>
    <x v="2"/>
    <x v="2"/>
    <n v="7200000"/>
    <n v="7200000"/>
    <n v="0"/>
    <n v="0"/>
    <n v="0"/>
    <n v="0"/>
    <n v="0"/>
    <n v="0"/>
    <n v="0"/>
    <n v="0"/>
    <n v="7200000"/>
    <n v="5170884.4400000004"/>
    <n v="12370884.440000001"/>
    <n v="0"/>
    <n v="0"/>
    <n v="0"/>
    <n v="0"/>
    <n v="0"/>
  </r>
  <r>
    <s v="1.1-00-26"/>
    <x v="1"/>
    <s v="1.7.2"/>
    <s v="PROTECCIÓN CIVIL"/>
    <s v="E"/>
    <s v="Actividades del sector público, que realiza en for"/>
    <x v="5"/>
    <x v="5"/>
    <n v="6"/>
    <s v="TLAJO A FUTURO"/>
    <x v="14"/>
    <x v="14"/>
    <x v="13"/>
    <x v="13"/>
    <n v="2000"/>
    <s v="MATERIALES Y SUMINISTROS"/>
    <n v="2911"/>
    <s v="HERRAMIENTAS MENORES"/>
    <x v="2"/>
    <x v="2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s v="2.1.1"/>
    <s v="ORDENACIÓN DE DESECHOS"/>
    <s v="E"/>
    <s v="Actividades del sector público, que realiza en for"/>
    <x v="6"/>
    <x v="6"/>
    <n v="3"/>
    <s v="TLAJO DINAMICO"/>
    <x v="8"/>
    <x v="8"/>
    <x v="7"/>
    <x v="7"/>
    <n v="2000"/>
    <s v="MATERIALES Y SUMINISTROS"/>
    <n v="2911"/>
    <s v="HERRAMIENTAS MENORES"/>
    <x v="2"/>
    <x v="2"/>
    <n v="100000"/>
    <n v="100000"/>
    <n v="0"/>
    <n v="0"/>
    <n v="0"/>
    <n v="0"/>
    <n v="0"/>
    <n v="0"/>
    <n v="0"/>
    <n v="0"/>
    <n v="100000"/>
    <m/>
    <n v="100000"/>
    <n v="0"/>
    <n v="0"/>
    <n v="0"/>
    <n v="0"/>
    <n v="0"/>
  </r>
  <r>
    <s v="1.1-00-26"/>
    <x v="1"/>
    <s v="2.1.5"/>
    <s v="PROTECCIÓN DE LA DIVERSIDAD BIOLÓGICA Y DEL PAISAJE"/>
    <s v="V"/>
    <s v="Servicios de protección y conservación ambiental"/>
    <x v="6"/>
    <x v="6"/>
    <n v="6"/>
    <s v="TLAJO A FUTURO"/>
    <x v="19"/>
    <x v="19"/>
    <x v="17"/>
    <x v="17"/>
    <n v="2000"/>
    <s v="MATERIALES Y SUMINISTROS"/>
    <n v="2911"/>
    <s v="HERRAMIENTAS MENORES"/>
    <x v="2"/>
    <x v="2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2000"/>
    <s v="MATERIALES Y SUMINISTROS"/>
    <n v="2911"/>
    <s v="HERRAMIENTAS MENORES"/>
    <x v="2"/>
    <x v="2"/>
    <n v="10000"/>
    <n v="0"/>
    <n v="499.01"/>
    <n v="499.01"/>
    <n v="0"/>
    <n v="499.01"/>
    <n v="0"/>
    <n v="499.01"/>
    <n v="0"/>
    <n v="499.01"/>
    <n v="9500.99"/>
    <m/>
    <n v="10000"/>
    <n v="0"/>
    <n v="10000"/>
    <n v="0"/>
    <n v="0"/>
    <n v="1000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2000"/>
    <s v="MATERIALES Y SUMINISTROS"/>
    <n v="2911"/>
    <s v="HERRAMIENTAS MENORES"/>
    <x v="2"/>
    <x v="2"/>
    <n v="94975"/>
    <n v="100000"/>
    <n v="0"/>
    <n v="0"/>
    <n v="0"/>
    <n v="0"/>
    <n v="0"/>
    <n v="0"/>
    <n v="0"/>
    <n v="0"/>
    <n v="94975"/>
    <m/>
    <n v="94975"/>
    <n v="0"/>
    <n v="0"/>
    <n v="0"/>
    <n v="5025"/>
    <n v="-5025"/>
  </r>
  <r>
    <s v="1.1-00-26"/>
    <x v="1"/>
    <s v="1.3.4"/>
    <s v="FUNCIÓN PÚBLICA"/>
    <s v="E"/>
    <s v="Actividades del sector público, que realiza en for"/>
    <x v="9"/>
    <x v="9"/>
    <n v="6"/>
    <s v="TLAJO A FUTURO"/>
    <x v="27"/>
    <x v="27"/>
    <x v="24"/>
    <x v="24"/>
    <n v="2000"/>
    <s v="MATERIALES Y SUMINISTROS"/>
    <n v="2911"/>
    <s v="HERRAMIENTAS MENORES"/>
    <x v="2"/>
    <x v="2"/>
    <n v="300000"/>
    <n v="300000"/>
    <n v="0"/>
    <n v="0"/>
    <n v="0"/>
    <n v="0"/>
    <n v="0"/>
    <n v="0"/>
    <n v="0"/>
    <n v="0"/>
    <n v="300000"/>
    <m/>
    <n v="300000"/>
    <n v="0"/>
    <n v="0"/>
    <n v="0"/>
    <n v="0"/>
    <n v="0"/>
  </r>
  <r>
    <s v="1.1-00-26"/>
    <x v="1"/>
    <s v="1.3.4"/>
    <s v="FUNCIÓN PÚBLICA"/>
    <s v="E"/>
    <s v="Actividades del sector público, que realiza en for"/>
    <x v="6"/>
    <x v="6"/>
    <n v="2"/>
    <s v="TLAJO CERCANO"/>
    <x v="9"/>
    <x v="9"/>
    <x v="8"/>
    <x v="8"/>
    <n v="2000"/>
    <s v="MATERIALES Y SUMINISTROS"/>
    <n v="2911"/>
    <s v="HERRAMIENTAS MENORES"/>
    <x v="2"/>
    <x v="2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s v="1.3.4"/>
    <s v="FUNCIÓN PÚBLICA"/>
    <s v="E"/>
    <s v="Actividades del sector público, que realiza en for"/>
    <x v="6"/>
    <x v="6"/>
    <n v="2"/>
    <s v="TLAJO CERCANO"/>
    <x v="10"/>
    <x v="10"/>
    <x v="9"/>
    <x v="9"/>
    <n v="2000"/>
    <s v="MATERIALES Y SUMINISTROS"/>
    <n v="2911"/>
    <s v="HERRAMIENTAS MENORES"/>
    <x v="2"/>
    <x v="2"/>
    <n v="200000"/>
    <n v="200000"/>
    <n v="0"/>
    <n v="0"/>
    <n v="0"/>
    <n v="0"/>
    <n v="0"/>
    <n v="0"/>
    <n v="0"/>
    <n v="0"/>
    <n v="200000"/>
    <m/>
    <n v="200000"/>
    <n v="0"/>
    <n v="0"/>
    <n v="0"/>
    <n v="0"/>
    <n v="0"/>
  </r>
  <r>
    <s v="1.1-00-26"/>
    <x v="1"/>
    <s v="3.2.1"/>
    <s v="AGROPECUARIA"/>
    <s v="E"/>
    <s v="Actividades del sector público, que realiza en for"/>
    <x v="8"/>
    <x v="8"/>
    <n v="5"/>
    <s v="TLAJO POTENCIA"/>
    <x v="34"/>
    <x v="32"/>
    <x v="18"/>
    <x v="18"/>
    <n v="2000"/>
    <s v="MATERIALES Y SUMINISTROS"/>
    <n v="2911"/>
    <s v="HERRAMIENTAS MENORES"/>
    <x v="2"/>
    <x v="2"/>
    <n v="55000"/>
    <n v="55000"/>
    <n v="0"/>
    <n v="0"/>
    <n v="0"/>
    <n v="0"/>
    <n v="0"/>
    <n v="0"/>
    <n v="0"/>
    <n v="0"/>
    <n v="55000"/>
    <m/>
    <n v="55000"/>
    <n v="0"/>
    <n v="0"/>
    <n v="0"/>
    <n v="0"/>
    <n v="0"/>
  </r>
  <r>
    <s v="1.1-00-26"/>
    <x v="1"/>
    <s v="2.2.3"/>
    <s v="ABASTECIMIENTO DE AGUA"/>
    <s v="E"/>
    <s v="Actividades del sector público, que realiza en for"/>
    <x v="10"/>
    <x v="10"/>
    <n v="6"/>
    <s v="TLAJO A FUTURO"/>
    <x v="22"/>
    <x v="22"/>
    <x v="19"/>
    <x v="19"/>
    <n v="2000"/>
    <s v="MATERIALES Y SUMINISTROS"/>
    <n v="2911"/>
    <s v="HERRAMIENTAS MENORES"/>
    <x v="2"/>
    <x v="2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s v="2.2.4"/>
    <s v="ALUMBRADO PÚBLICO"/>
    <s v="E"/>
    <s v="Actividades del sector público, que realiza en for"/>
    <x v="6"/>
    <x v="6"/>
    <n v="3"/>
    <s v="TLAJO DINAMICO"/>
    <x v="24"/>
    <x v="24"/>
    <x v="21"/>
    <x v="21"/>
    <n v="2000"/>
    <s v="MATERIALES Y SUMINISTROS"/>
    <n v="2911"/>
    <s v="HERRAMIENTAS MENORES"/>
    <x v="2"/>
    <x v="2"/>
    <n v="200000"/>
    <n v="200000"/>
    <n v="0"/>
    <n v="0"/>
    <n v="0"/>
    <n v="0"/>
    <n v="0"/>
    <n v="0"/>
    <n v="0"/>
    <n v="0"/>
    <n v="200000"/>
    <m/>
    <n v="20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2000"/>
    <s v="MATERIALES Y SUMINISTROS"/>
    <n v="2921"/>
    <s v="REFACCIONES Y ACCESORIOS MENORES DE EDIFICIOS"/>
    <x v="2"/>
    <x v="2"/>
    <n v="3000"/>
    <n v="3000"/>
    <n v="0"/>
    <n v="0"/>
    <n v="0"/>
    <n v="0"/>
    <n v="0"/>
    <n v="0"/>
    <n v="0"/>
    <n v="0"/>
    <n v="3000"/>
    <m/>
    <n v="3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2000"/>
    <s v="MATERIALES Y SUMINISTROS"/>
    <n v="2921"/>
    <s v="REFACCIONES Y ACCESORIOS MENORES DE EDIFICIOS"/>
    <x v="2"/>
    <x v="2"/>
    <n v="120000"/>
    <n v="120000"/>
    <n v="0"/>
    <n v="0"/>
    <n v="0"/>
    <n v="0"/>
    <n v="0"/>
    <n v="0"/>
    <n v="0"/>
    <n v="0"/>
    <n v="120000"/>
    <m/>
    <n v="120000"/>
    <n v="0"/>
    <n v="0"/>
    <n v="0"/>
    <n v="0"/>
    <n v="0"/>
  </r>
  <r>
    <s v="1.1-00-26"/>
    <x v="1"/>
    <s v="3.8.4"/>
    <s v="INNOVACIÓN"/>
    <s v="Q"/>
    <s v="Investigación y desarrollo"/>
    <x v="4"/>
    <x v="4"/>
    <n v="4"/>
    <s v="TLAJO EFICIENTE"/>
    <x v="6"/>
    <x v="6"/>
    <x v="5"/>
    <x v="5"/>
    <n v="2000"/>
    <s v="MATERIALES Y SUMINISTROS"/>
    <n v="2941"/>
    <s v="REFACCIONES Y ACCESORIOS MENORES DE EQUIPO DE CÓMPUTO Y TECNOLOGÍAS DE LA INFORMACIÓN"/>
    <x v="2"/>
    <x v="2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2000"/>
    <s v="MATERIALES Y SUMINISTROS"/>
    <n v="2941"/>
    <s v="REFACCIONES Y ACCESORIOS MENORES DE EQUIPO DE CÓMPUTO Y TECNOLOGÍAS DE LA INFORMACIÓN"/>
    <x v="2"/>
    <x v="2"/>
    <n v="15000"/>
    <n v="15000"/>
    <n v="0"/>
    <n v="0"/>
    <n v="0"/>
    <n v="0"/>
    <n v="0"/>
    <n v="0"/>
    <n v="0"/>
    <n v="0"/>
    <n v="15000"/>
    <m/>
    <n v="15000"/>
    <n v="0"/>
    <n v="0"/>
    <n v="0"/>
    <n v="0"/>
    <n v="0"/>
  </r>
  <r>
    <s v="1.1-00-26"/>
    <x v="1"/>
    <s v="1.7.2"/>
    <s v="PROTECCIÓN CIVIL"/>
    <s v="E"/>
    <s v="Actividades del sector público, que realiza en for"/>
    <x v="5"/>
    <x v="5"/>
    <n v="6"/>
    <s v="TLAJO A FUTURO"/>
    <x v="14"/>
    <x v="14"/>
    <x v="13"/>
    <x v="13"/>
    <n v="2000"/>
    <s v="MATERIALES Y SUMINISTROS"/>
    <n v="2961"/>
    <s v="REFACCIONES Y ACCESORIOS MENORES DE EQUIPO DE TRANSPORTE"/>
    <x v="2"/>
    <x v="2"/>
    <n v="25000"/>
    <n v="25000"/>
    <n v="0"/>
    <n v="0"/>
    <n v="0"/>
    <n v="0"/>
    <n v="0"/>
    <n v="0"/>
    <n v="0"/>
    <n v="0"/>
    <n v="25000"/>
    <m/>
    <n v="25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2000"/>
    <s v="MATERIALES Y SUMINISTROS"/>
    <n v="2961"/>
    <s v="REFACCIONES Y ACCESORIOS MENORES DE EQUIPO DE TRANSPORTE"/>
    <x v="2"/>
    <x v="2"/>
    <n v="8000"/>
    <n v="8000"/>
    <n v="0"/>
    <n v="0"/>
    <n v="0"/>
    <n v="0"/>
    <n v="0"/>
    <n v="0"/>
    <n v="0"/>
    <n v="0"/>
    <n v="8000"/>
    <m/>
    <n v="8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2000"/>
    <s v="MATERIALES Y SUMINISTROS"/>
    <n v="2961"/>
    <s v="REFACCIONES Y ACCESORIOS MENORES DE EQUIPO DE TRANSPORTE"/>
    <x v="2"/>
    <x v="2"/>
    <n v="1900000"/>
    <n v="1900000"/>
    <n v="0"/>
    <n v="0"/>
    <n v="0"/>
    <n v="0"/>
    <n v="0"/>
    <n v="0"/>
    <n v="0"/>
    <n v="0"/>
    <n v="1900000"/>
    <m/>
    <n v="1900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2000"/>
    <s v="MATERIALES Y SUMINISTROS"/>
    <n v="2981"/>
    <s v="REFACCIONES Y ACCESORIOS MENORES DE MAQUINARIA Y OTROS EQUIPOS"/>
    <x v="2"/>
    <x v="2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s v="1.3.4"/>
    <s v="FUNCIÓN PÚBLICA"/>
    <s v="E"/>
    <s v="Actividades del sector público, que realiza en for"/>
    <x v="6"/>
    <x v="6"/>
    <n v="2"/>
    <s v="TLAJO CERCANO"/>
    <x v="9"/>
    <x v="9"/>
    <x v="8"/>
    <x v="8"/>
    <n v="2000"/>
    <s v="MATERIALES Y SUMINISTROS"/>
    <n v="2981"/>
    <s v="REFACCIONES Y ACCESORIOS MENORES DE MAQUINARIA Y OTROS EQUIPOS"/>
    <x v="2"/>
    <x v="2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s v="2.2.3"/>
    <s v="ABASTECIMIENTO DE AGUA"/>
    <s v="E"/>
    <s v="Actividades del sector público, que realiza en for"/>
    <x v="10"/>
    <x v="10"/>
    <n v="6"/>
    <s v="TLAJO A FUTURO"/>
    <x v="22"/>
    <x v="22"/>
    <x v="19"/>
    <x v="19"/>
    <n v="2000"/>
    <s v="MATERIALES Y SUMINISTROS"/>
    <n v="2981"/>
    <s v="REFACCIONES Y ACCESORIOS MENORES DE MAQUINARIA Y OTROS EQUIPOS"/>
    <x v="2"/>
    <x v="2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3000"/>
    <s v="SERVICIOS GENERALES"/>
    <n v="3111"/>
    <s v="ENERGÍA ELÉCTRICA"/>
    <x v="2"/>
    <x v="2"/>
    <n v="9000000"/>
    <n v="9000000"/>
    <n v="1500849"/>
    <n v="1500849"/>
    <n v="0"/>
    <n v="1500849"/>
    <n v="0"/>
    <n v="1500849"/>
    <n v="0"/>
    <n v="1500849"/>
    <n v="7499151"/>
    <m/>
    <n v="9000000"/>
    <n v="0"/>
    <n v="0"/>
    <n v="0"/>
    <n v="0"/>
    <n v="0"/>
  </r>
  <r>
    <s v="1.1-00-26"/>
    <x v="1"/>
    <s v="1.3.4"/>
    <s v="FUNCIÓN PÚBLICA"/>
    <s v="G"/>
    <s v="Regulación y supervisión"/>
    <x v="11"/>
    <x v="11"/>
    <n v="4"/>
    <s v="TLAJO EFICIENTE"/>
    <x v="35"/>
    <x v="33"/>
    <x v="28"/>
    <x v="28"/>
    <n v="3000"/>
    <s v="SERVICIOS GENERALES"/>
    <n v="3311"/>
    <s v="SERVICIOS LEGALES, DE CONTABILIDAD, AUDITORÍA Y RELACIONADOS"/>
    <x v="2"/>
    <x v="2"/>
    <n v="0"/>
    <n v="0"/>
    <n v="0"/>
    <n v="0"/>
    <n v="0"/>
    <n v="0"/>
    <n v="0"/>
    <n v="0"/>
    <n v="-40814490"/>
    <n v="40814490"/>
    <n v="0"/>
    <n v="1500000"/>
    <n v="1500000"/>
    <n v="0"/>
    <n v="0"/>
    <n v="0"/>
    <n v="0"/>
    <n v="0"/>
  </r>
  <r>
    <s v="1.1-00-26"/>
    <x v="1"/>
    <s v="1.3.4"/>
    <s v="FUNCIÓN PÚBLICA"/>
    <s v="G"/>
    <s v="Regulación y supervisión"/>
    <x v="11"/>
    <x v="11"/>
    <n v="4"/>
    <s v="TLAJO EFICIENTE"/>
    <x v="35"/>
    <x v="33"/>
    <x v="28"/>
    <x v="28"/>
    <n v="3000"/>
    <s v="SERVICIOS GENERALES"/>
    <n v="3341"/>
    <s v="SERVICIOS DE CAPACITACIÓN"/>
    <x v="2"/>
    <x v="2"/>
    <n v="0"/>
    <n v="0"/>
    <n v="0"/>
    <n v="0"/>
    <n v="0"/>
    <n v="0"/>
    <n v="0"/>
    <n v="0"/>
    <n v="0"/>
    <n v="0"/>
    <n v="0"/>
    <n v="500000"/>
    <n v="500000"/>
    <n v="0"/>
    <n v="0"/>
    <n v="0"/>
    <n v="0"/>
    <n v="0"/>
  </r>
  <r>
    <s v="1.1-00-26"/>
    <x v="1"/>
    <s v="2.2.3"/>
    <s v="ABASTECIMIENTO DE AGUA"/>
    <s v="E"/>
    <s v="Actividades del sector público, que realiza en for"/>
    <x v="10"/>
    <x v="10"/>
    <n v="6"/>
    <s v="TLAJO A FUTURO"/>
    <x v="22"/>
    <x v="22"/>
    <x v="19"/>
    <x v="19"/>
    <n v="3000"/>
    <s v="SERVICIOS GENERALES"/>
    <n v="3111"/>
    <s v="ENERGÍA ELÉCTRICA"/>
    <x v="2"/>
    <x v="2"/>
    <n v="43803489.280000001"/>
    <n v="43803497.159999996"/>
    <n v="40814490"/>
    <n v="40814490"/>
    <n v="0"/>
    <n v="40814490"/>
    <n v="0"/>
    <n v="40814490"/>
    <n v="0"/>
    <n v="40814490"/>
    <n v="2988999.2800000012"/>
    <n v="201121269.78"/>
    <n v="244924759.06"/>
    <n v="0"/>
    <n v="0"/>
    <n v="0"/>
    <n v="7.88"/>
    <n v="-7.88"/>
  </r>
  <r>
    <s v="2.5-02-26"/>
    <x v="3"/>
    <s v="2.2.3"/>
    <s v="ABASTECIMIENTO DE AGUA"/>
    <s v="E"/>
    <s v="Actividades del sector público, que realiza en for"/>
    <x v="10"/>
    <x v="10"/>
    <n v="6"/>
    <s v="TLAJO A FUTURO"/>
    <x v="22"/>
    <x v="22"/>
    <x v="19"/>
    <x v="19"/>
    <n v="3000"/>
    <s v="SERVICIOS GENERALES"/>
    <n v="3111"/>
    <s v="ENERGÍA ELÉCTRICA"/>
    <x v="2"/>
    <x v="2"/>
    <n v="164121269.78"/>
    <n v="164121261.90000001"/>
    <n v="0"/>
    <n v="0"/>
    <n v="0"/>
    <n v="0"/>
    <n v="0"/>
    <n v="0"/>
    <n v="0"/>
    <n v="0"/>
    <n v="164121269.78"/>
    <n v="-164121269.78"/>
    <n v="0"/>
    <n v="0"/>
    <n v="7.88"/>
    <n v="0"/>
    <n v="0"/>
    <n v="7.88"/>
  </r>
  <r>
    <s v="2.5-02-26"/>
    <x v="3"/>
    <s v="2.2.4"/>
    <s v="ALUMBRADO PÚBLICO"/>
    <s v="E"/>
    <s v="Actividades del sector público, que realiza en for"/>
    <x v="6"/>
    <x v="6"/>
    <n v="3"/>
    <s v="TLAJO DINAMICO"/>
    <x v="24"/>
    <x v="24"/>
    <x v="21"/>
    <x v="21"/>
    <n v="3000"/>
    <s v="SERVICIOS GENERALES"/>
    <n v="3111"/>
    <s v="ENERGÍA ELÉCTRICA"/>
    <x v="2"/>
    <x v="2"/>
    <n v="60000000"/>
    <n v="60000000"/>
    <n v="10944067"/>
    <n v="10944067"/>
    <n v="0"/>
    <n v="10944067"/>
    <n v="0"/>
    <n v="10944067"/>
    <n v="0"/>
    <n v="10944067"/>
    <n v="49055933"/>
    <n v="3000000"/>
    <n v="63000000"/>
    <n v="0"/>
    <n v="0"/>
    <n v="0"/>
    <n v="0"/>
    <n v="0"/>
  </r>
  <r>
    <s v="1.1-00-26"/>
    <x v="1"/>
    <s v="3.8.4"/>
    <s v="INNOVACIÓN"/>
    <s v="Q"/>
    <s v="Investigación y desarrollo"/>
    <x v="4"/>
    <x v="4"/>
    <n v="4"/>
    <s v="TLAJO EFICIENTE"/>
    <x v="6"/>
    <x v="6"/>
    <x v="5"/>
    <x v="5"/>
    <n v="3000"/>
    <s v="SERVICIOS GENERALES"/>
    <n v="3141"/>
    <s v="TELEFONÍA TRADICIONAL"/>
    <x v="2"/>
    <x v="2"/>
    <n v="120000"/>
    <n v="120000"/>
    <n v="0"/>
    <n v="0"/>
    <n v="0"/>
    <n v="0"/>
    <n v="0"/>
    <n v="0"/>
    <n v="0"/>
    <n v="0"/>
    <n v="120000"/>
    <m/>
    <n v="120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3000"/>
    <s v="SERVICIOS GENERALES"/>
    <n v="3141"/>
    <s v="TELEFONÍA TRADICIONAL"/>
    <x v="2"/>
    <x v="2"/>
    <n v="700000"/>
    <n v="700000"/>
    <n v="0"/>
    <n v="0"/>
    <n v="0"/>
    <n v="0"/>
    <n v="0"/>
    <n v="0"/>
    <n v="0"/>
    <n v="0"/>
    <n v="700000"/>
    <m/>
    <n v="700000"/>
    <n v="0"/>
    <n v="0"/>
    <n v="0"/>
    <n v="0"/>
    <n v="0"/>
  </r>
  <r>
    <s v="1.1-00-26"/>
    <x v="1"/>
    <s v="3.8.4"/>
    <s v="INNOVACIÓN"/>
    <s v="Q"/>
    <s v="Investigación y desarrollo"/>
    <x v="4"/>
    <x v="4"/>
    <n v="4"/>
    <s v="TLAJO EFICIENTE"/>
    <x v="6"/>
    <x v="6"/>
    <x v="5"/>
    <x v="5"/>
    <n v="3000"/>
    <s v="SERVICIOS GENERALES"/>
    <n v="3161"/>
    <s v="SERVICIOS DE TELECOMUNICACIONES Y SATÉLITES"/>
    <x v="2"/>
    <x v="2"/>
    <n v="1150000"/>
    <n v="1150000"/>
    <n v="0"/>
    <n v="0"/>
    <n v="0"/>
    <n v="0"/>
    <n v="0"/>
    <n v="0"/>
    <n v="0"/>
    <n v="0"/>
    <n v="1150000"/>
    <m/>
    <n v="1150000"/>
    <n v="0"/>
    <n v="0"/>
    <n v="0"/>
    <n v="0"/>
    <n v="0"/>
  </r>
  <r>
    <s v="1.1-00-26"/>
    <x v="1"/>
    <s v="1.7.1"/>
    <s v="POLICÍA"/>
    <s v="E"/>
    <s v="Actividades del sector público, que realiza en for"/>
    <x v="5"/>
    <x v="5"/>
    <n v="1"/>
    <s v="TLAJO DE PAZ"/>
    <x v="12"/>
    <x v="12"/>
    <x v="11"/>
    <x v="11"/>
    <n v="3000"/>
    <s v="SERVICIOS GENERALES"/>
    <n v="3161"/>
    <s v="SERVICIOS DE TELECOMUNICACIONES Y SATÉLITES"/>
    <x v="2"/>
    <x v="2"/>
    <n v="591000"/>
    <n v="591000"/>
    <n v="0"/>
    <n v="0"/>
    <n v="0"/>
    <n v="0"/>
    <n v="0"/>
    <n v="0"/>
    <n v="0"/>
    <n v="0"/>
    <n v="591000"/>
    <m/>
    <n v="591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3000"/>
    <s v="SERVICIOS GENERALES"/>
    <n v="3161"/>
    <s v="SERVICIOS DE TELECOMUNICACIONES Y SATÉLITES"/>
    <x v="2"/>
    <x v="2"/>
    <n v="2800000"/>
    <n v="2800000"/>
    <n v="2881314.72"/>
    <n v="2881314.72"/>
    <n v="2641205.16"/>
    <n v="240109.56"/>
    <n v="240109.56"/>
    <n v="0"/>
    <n v="0"/>
    <n v="0"/>
    <n v="-81314.720000000205"/>
    <m/>
    <n v="2800000"/>
    <n v="0"/>
    <n v="0"/>
    <n v="0"/>
    <n v="0"/>
    <n v="0"/>
  </r>
  <r>
    <s v="1.1-00-26"/>
    <x v="1"/>
    <s v="3.8.4"/>
    <s v="INNOVACIÓN"/>
    <s v="Q"/>
    <s v="Investigación y desarrollo"/>
    <x v="4"/>
    <x v="4"/>
    <n v="4"/>
    <s v="TLAJO EFICIENTE"/>
    <x v="6"/>
    <x v="6"/>
    <x v="5"/>
    <x v="5"/>
    <n v="3000"/>
    <s v="SERVICIOS GENERALES"/>
    <n v="3171"/>
    <s v="SERVICIOS DE ACCESO DE INTERNET, REDES Y PROCESAMIENTO DE INFORMACIÓN"/>
    <x v="8"/>
    <x v="8"/>
    <n v="6000000"/>
    <n v="5999997.7199999997"/>
    <n v="0"/>
    <n v="0"/>
    <n v="0"/>
    <n v="0"/>
    <n v="0"/>
    <n v="0"/>
    <n v="0"/>
    <n v="0"/>
    <n v="6000000"/>
    <m/>
    <n v="6000000"/>
    <n v="0"/>
    <n v="2.2799999999999998"/>
    <n v="0"/>
    <n v="0"/>
    <n v="2.2799999999999998"/>
  </r>
  <r>
    <s v="2.5-02-26"/>
    <x v="3"/>
    <s v="3.8.4"/>
    <s v="INNOVACIÓN"/>
    <s v="Q"/>
    <s v="Investigación y desarrollo"/>
    <x v="4"/>
    <x v="4"/>
    <n v="4"/>
    <s v="TLAJO EFICIENTE"/>
    <x v="6"/>
    <x v="6"/>
    <x v="5"/>
    <x v="5"/>
    <n v="3000"/>
    <s v="SERVICIOS GENERALES"/>
    <n v="3171"/>
    <s v="SERVICIOS DE ACCESO DE INTERNET, REDES Y PROCESAMIENTO DE INFORMACIÓN"/>
    <x v="9"/>
    <x v="8"/>
    <n v="40000000"/>
    <n v="40000002.280000001"/>
    <n v="23851715.170000002"/>
    <n v="0"/>
    <n v="0"/>
    <n v="0"/>
    <n v="0"/>
    <n v="0"/>
    <n v="0"/>
    <n v="0"/>
    <n v="16148284.829999998"/>
    <m/>
    <n v="40000000"/>
    <n v="0"/>
    <n v="0"/>
    <n v="0"/>
    <n v="2.2799999999999998"/>
    <n v="-2.2799999999999998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3000"/>
    <s v="SERVICIOS GENERALES"/>
    <n v="3181"/>
    <s v="SERVICIOS POSTALES Y TELEGRÁFICOS"/>
    <x v="2"/>
    <x v="2"/>
    <n v="7000"/>
    <n v="7000"/>
    <n v="0"/>
    <n v="0"/>
    <n v="0"/>
    <n v="0"/>
    <n v="0"/>
    <n v="0"/>
    <n v="0"/>
    <n v="0"/>
    <n v="7000"/>
    <m/>
    <n v="7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3000"/>
    <s v="SERVICIOS GENERALES"/>
    <n v="3221"/>
    <s v="ARRENDAMIENTO DE EDIFICIOS"/>
    <x v="2"/>
    <x v="2"/>
    <n v="5820000"/>
    <n v="5820000"/>
    <n v="5780486.5700000003"/>
    <n v="5752646.5700000003"/>
    <n v="5752646.5700000003"/>
    <n v="0"/>
    <n v="0"/>
    <n v="0"/>
    <n v="0"/>
    <n v="0"/>
    <n v="39513.429999999702"/>
    <n v="700000"/>
    <n v="6520000"/>
    <n v="0"/>
    <n v="0"/>
    <n v="0"/>
    <n v="0"/>
    <n v="0"/>
  </r>
  <r>
    <s v="1.1-00-26"/>
    <x v="1"/>
    <s v="3.8.4"/>
    <s v="INNOVACIÓN"/>
    <s v="Q"/>
    <s v="Investigación y desarrollo"/>
    <x v="4"/>
    <x v="4"/>
    <n v="4"/>
    <s v="TLAJO EFICIENTE"/>
    <x v="6"/>
    <x v="6"/>
    <x v="5"/>
    <x v="5"/>
    <n v="3000"/>
    <s v="SERVICIOS GENERALES"/>
    <n v="3231"/>
    <s v="ARRENDAMIENTO DE MOBILIARIO Y EQUIPO DE ADMINISTRACIÓN, EDUCACIONAL Y RECREATIVO"/>
    <x v="10"/>
    <x v="9"/>
    <n v="37000000"/>
    <n v="37000001.960000001"/>
    <n v="19479204.859999999"/>
    <n v="19479204.859999999"/>
    <n v="12986136.579999998"/>
    <n v="6493068.2800000003"/>
    <n v="0"/>
    <n v="6493068.2800000003"/>
    <n v="0"/>
    <n v="6493068.2800000003"/>
    <n v="17520795.140000001"/>
    <m/>
    <n v="37000000"/>
    <n v="0"/>
    <n v="0"/>
    <n v="0"/>
    <n v="1.96"/>
    <n v="-1.96"/>
  </r>
  <r>
    <s v="1.1-00-26"/>
    <x v="1"/>
    <s v="3.8.4"/>
    <s v="INNOVACIÓN"/>
    <s v="Q"/>
    <s v="Investigación y desarrollo"/>
    <x v="4"/>
    <x v="4"/>
    <n v="4"/>
    <s v="TLAJO EFICIENTE"/>
    <x v="6"/>
    <x v="6"/>
    <x v="5"/>
    <x v="5"/>
    <n v="3000"/>
    <s v="SERVICIOS GENERALES"/>
    <n v="3231"/>
    <s v="ARRENDAMIENTO DE MOBILIARIO Y EQUIPO DE ADMINISTRACIÓN, EDUCACIONAL Y RECREATIVO"/>
    <x v="11"/>
    <x v="10"/>
    <n v="4200000"/>
    <n v="4199998.04"/>
    <n v="0"/>
    <n v="0"/>
    <n v="0"/>
    <n v="0"/>
    <n v="0"/>
    <n v="0"/>
    <n v="0"/>
    <n v="0"/>
    <n v="4200000"/>
    <m/>
    <n v="4200000"/>
    <n v="0"/>
    <n v="1.96"/>
    <n v="0"/>
    <n v="0"/>
    <n v="1.96"/>
  </r>
  <r>
    <s v="2.5-02-26"/>
    <x v="3"/>
    <s v="1.7.2"/>
    <s v="PROTECCIÓN CIVIL"/>
    <s v="E"/>
    <s v="Actividades del sector público, que realiza en for"/>
    <x v="5"/>
    <x v="5"/>
    <n v="6"/>
    <s v="TLAJO A FUTURO"/>
    <x v="14"/>
    <x v="14"/>
    <x v="13"/>
    <x v="13"/>
    <n v="3000"/>
    <s v="SERVICIOS GENERALES"/>
    <n v="3251"/>
    <s v="ARRENDAMIENTO DE EQUIPO DE TRANSPORTE"/>
    <x v="12"/>
    <x v="11"/>
    <n v="7000000"/>
    <n v="7000000"/>
    <n v="6963053.1200000001"/>
    <n v="0"/>
    <n v="0"/>
    <n v="0"/>
    <n v="0"/>
    <n v="0"/>
    <n v="0"/>
    <n v="0"/>
    <n v="36946.879999999888"/>
    <m/>
    <n v="7000000"/>
    <n v="0"/>
    <n v="0"/>
    <n v="0"/>
    <n v="0"/>
    <n v="0"/>
  </r>
  <r>
    <s v="2.5-02-26"/>
    <x v="3"/>
    <s v="1.3.4"/>
    <s v="FUNCIÓN PÚBLICA"/>
    <s v="E"/>
    <s v="Actividades del sector público, que realiza en for"/>
    <x v="0"/>
    <x v="0"/>
    <n v="1"/>
    <s v="TLAJO DE PAZ"/>
    <x v="29"/>
    <x v="1"/>
    <x v="4"/>
    <x v="4"/>
    <n v="3000"/>
    <s v="SERVICIOS GENERALES"/>
    <n v="3251"/>
    <s v="ARRENDAMIENTO DE EQUIPO DE TRANSPORTE"/>
    <x v="2"/>
    <x v="2"/>
    <n v="68958396.959999993"/>
    <n v="68958396.959999993"/>
    <n v="68958396.859999999"/>
    <n v="68958396.859999999"/>
    <n v="63211863.780000001"/>
    <n v="5746533.0800000001"/>
    <n v="5746533.0800000001"/>
    <n v="0"/>
    <n v="0"/>
    <n v="0"/>
    <n v="9.9999994039535522E-2"/>
    <n v="1041603.0400000066"/>
    <n v="70000000"/>
    <n v="0"/>
    <n v="0"/>
    <n v="0"/>
    <n v="0"/>
    <n v="0"/>
  </r>
  <r>
    <s v="2.5-02-26"/>
    <x v="3"/>
    <s v="1.3.4"/>
    <s v="FUNCIÓN PÚBLICA"/>
    <s v="E"/>
    <s v="Actividades del sector público, que realiza en for"/>
    <x v="0"/>
    <x v="0"/>
    <n v="4"/>
    <s v="TLAJO EFICIENTE"/>
    <x v="5"/>
    <x v="5"/>
    <x v="4"/>
    <x v="4"/>
    <n v="3000"/>
    <s v="SERVICIOS GENERALES"/>
    <n v="3251"/>
    <s v="ARRENDAMIENTO DE EQUIPO DE TRANSPORTE"/>
    <x v="2"/>
    <x v="2"/>
    <n v="44329640"/>
    <n v="44329640"/>
    <n v="45808851.789999999"/>
    <n v="44680411.82"/>
    <n v="40957044.159999996"/>
    <n v="3723367.66"/>
    <n v="0"/>
    <n v="3723367.66"/>
    <n v="0"/>
    <n v="3723367.66"/>
    <n v="-1479211.7899999991"/>
    <m/>
    <n v="44329640"/>
    <n v="0"/>
    <n v="0"/>
    <n v="0"/>
    <n v="0"/>
    <n v="0"/>
  </r>
  <r>
    <s v="1.1-00-26"/>
    <x v="1"/>
    <s v="3.7.1"/>
    <s v="TURISMO"/>
    <s v="E"/>
    <s v="Actividades del sector público, que realiza en for"/>
    <x v="8"/>
    <x v="8"/>
    <n v="5"/>
    <s v="TLAJO POTENCIA"/>
    <x v="16"/>
    <x v="16"/>
    <x v="15"/>
    <x v="15"/>
    <n v="3000"/>
    <s v="SERVICIOS GENERALES"/>
    <n v="3261"/>
    <s v="ARRENDAMIENTO DE MAQUINARIA, OTROS EQUIPOS Y HERRAMIENTAS"/>
    <x v="13"/>
    <x v="12"/>
    <n v="560000"/>
    <n v="560000"/>
    <n v="0"/>
    <n v="0"/>
    <n v="0"/>
    <n v="0"/>
    <n v="0"/>
    <n v="0"/>
    <n v="0"/>
    <n v="0"/>
    <n v="560000"/>
    <m/>
    <n v="560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3000"/>
    <s v="SERVICIOS GENERALES"/>
    <n v="3261"/>
    <s v="ARRENDAMIENTO DE MAQUINARIA, OTROS EQUIPOS Y HERRAMIENTAS"/>
    <x v="2"/>
    <x v="2"/>
    <n v="109386058.31999999"/>
    <n v="109386058.31999999"/>
    <n v="109859590.91"/>
    <n v="109859590.91"/>
    <n v="100704624.98999999"/>
    <n v="9154965.9199999999"/>
    <n v="0"/>
    <n v="9154965.9199999999"/>
    <n v="0"/>
    <n v="9154965.9199999999"/>
    <n v="-473532.59000000358"/>
    <n v="12000000"/>
    <n v="121386058.31999999"/>
    <n v="0"/>
    <n v="0"/>
    <n v="0"/>
    <n v="0"/>
    <n v="0"/>
  </r>
  <r>
    <s v="1.1-00-26"/>
    <x v="1"/>
    <s v="2.2.3"/>
    <s v="ABASTECIMIENTO DE AGUA"/>
    <s v="E"/>
    <s v="Actividades del sector público, que realiza en for"/>
    <x v="10"/>
    <x v="10"/>
    <n v="6"/>
    <s v="TLAJO A FUTURO"/>
    <x v="22"/>
    <x v="22"/>
    <x v="19"/>
    <x v="19"/>
    <n v="3000"/>
    <s v="SERVICIOS GENERALES"/>
    <n v="3261"/>
    <s v="ARRENDAMIENTO DE MAQUINARIA, OTROS EQUIPOS Y HERRAMIENTAS"/>
    <x v="2"/>
    <x v="2"/>
    <n v="50000000"/>
    <n v="50000000"/>
    <n v="50000000"/>
    <n v="0"/>
    <n v="0"/>
    <n v="0"/>
    <n v="0"/>
    <n v="0"/>
    <n v="0"/>
    <n v="0"/>
    <n v="0"/>
    <n v="20000000"/>
    <n v="70000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3000"/>
    <s v="SERVICIOS GENERALES"/>
    <n v="3291"/>
    <s v="OTROS ARRENDAMIENTOS"/>
    <x v="2"/>
    <x v="2"/>
    <n v="25000"/>
    <n v="25000"/>
    <n v="0"/>
    <n v="0"/>
    <n v="0"/>
    <n v="0"/>
    <n v="0"/>
    <n v="0"/>
    <n v="0"/>
    <n v="0"/>
    <n v="25000"/>
    <m/>
    <n v="25000"/>
    <n v="0"/>
    <n v="0"/>
    <n v="0"/>
    <n v="0"/>
    <n v="0"/>
  </r>
  <r>
    <s v="1.1-00-26"/>
    <x v="1"/>
    <s v="1.3.4"/>
    <s v="FUNCIÓN PÚBLICA"/>
    <s v="E"/>
    <s v="Actividades del sector público, que realiza en for"/>
    <x v="9"/>
    <x v="9"/>
    <n v="4"/>
    <s v="TLAJO EFICIENTE"/>
    <x v="17"/>
    <x v="17"/>
    <x v="16"/>
    <x v="16"/>
    <n v="3000"/>
    <s v="SERVICIOS GENERALES"/>
    <n v="3291"/>
    <s v="OTROS ARRENDAMIENTOS"/>
    <x v="2"/>
    <x v="2"/>
    <n v="0"/>
    <n v="0"/>
    <n v="0"/>
    <n v="0"/>
    <n v="0"/>
    <n v="0"/>
    <n v="0"/>
    <n v="0"/>
    <n v="0"/>
    <n v="0"/>
    <n v="0"/>
    <m/>
    <n v="0"/>
    <n v="0"/>
    <n v="0"/>
    <n v="0"/>
    <n v="0"/>
    <n v="0"/>
  </r>
  <r>
    <s v="1.1-00-26"/>
    <x v="1"/>
    <s v="1.3.5"/>
    <s v="ASUNTOS JURÍDICOS"/>
    <s v="E"/>
    <s v="Actividades del sector público, que realiza en for"/>
    <x v="1"/>
    <x v="1"/>
    <n v="6"/>
    <s v="TLAJO A FUTURO"/>
    <x v="2"/>
    <x v="2"/>
    <x v="1"/>
    <x v="1"/>
    <n v="3000"/>
    <s v="SERVICIOS GENERALES"/>
    <n v="3311"/>
    <s v="SERVICIOS LEGALES, DE CONTABILIDAD, AUDITORÍA Y RELACIONADOS"/>
    <x v="2"/>
    <x v="2"/>
    <n v="3200000"/>
    <n v="3200000"/>
    <n v="0"/>
    <n v="0"/>
    <n v="0"/>
    <n v="0"/>
    <n v="0"/>
    <n v="0"/>
    <n v="0"/>
    <n v="0"/>
    <n v="3200000"/>
    <m/>
    <n v="320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3000"/>
    <s v="SERVICIOS GENERALES"/>
    <n v="3311"/>
    <s v="SERVICIOS LEGALES, DE CONTABILIDAD, AUDITORÍA Y RELACIONADOS"/>
    <x v="2"/>
    <x v="2"/>
    <n v="550000"/>
    <n v="550000"/>
    <n v="0"/>
    <n v="0"/>
    <n v="0"/>
    <n v="0"/>
    <n v="0"/>
    <n v="0"/>
    <n v="0"/>
    <n v="0"/>
    <n v="550000"/>
    <n v="1400000"/>
    <n v="1950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3000"/>
    <s v="SERVICIOS GENERALES"/>
    <n v="3311"/>
    <s v="SERVICIOS LEGALES, DE CONTABILIDAD, AUDITORÍA Y RELACIONADOS"/>
    <x v="2"/>
    <x v="2"/>
    <n v="1800000"/>
    <n v="1800000"/>
    <n v="0"/>
    <n v="0"/>
    <n v="0"/>
    <n v="0"/>
    <n v="0"/>
    <n v="0"/>
    <n v="0"/>
    <n v="0"/>
    <n v="1800000"/>
    <m/>
    <n v="1800000"/>
    <n v="0"/>
    <n v="0"/>
    <n v="0"/>
    <n v="0"/>
    <n v="0"/>
  </r>
  <r>
    <s v="1.1-00-26"/>
    <x v="1"/>
    <s v="2.2.3"/>
    <s v="ABASTECIMIENTO DE AGUA"/>
    <s v="E"/>
    <s v="Actividades del sector público, que realiza en for"/>
    <x v="10"/>
    <x v="10"/>
    <n v="6"/>
    <s v="TLAJO A FUTURO"/>
    <x v="22"/>
    <x v="22"/>
    <x v="19"/>
    <x v="19"/>
    <n v="3000"/>
    <s v="SERVICIOS GENERALES"/>
    <n v="3311"/>
    <s v="SERVICIOS LEGALES, DE CONTABILIDAD, AUDITORÍA Y RELACIONADOS"/>
    <x v="2"/>
    <x v="2"/>
    <n v="2000000"/>
    <n v="2000000"/>
    <n v="0"/>
    <n v="0"/>
    <n v="0"/>
    <n v="0"/>
    <n v="0"/>
    <n v="0"/>
    <n v="0"/>
    <n v="0"/>
    <n v="2000000"/>
    <m/>
    <n v="2000000"/>
    <n v="0"/>
    <n v="0"/>
    <n v="0"/>
    <n v="0"/>
    <n v="0"/>
  </r>
  <r>
    <s v="1.1-00-26"/>
    <x v="1"/>
    <s v="2.2.3"/>
    <s v="ABASTECIMIENTO DE AGUA"/>
    <s v="E"/>
    <s v="Actividades del sector público, que realiza en for"/>
    <x v="10"/>
    <x v="10"/>
    <n v="6"/>
    <s v="TLAJO A FUTURO"/>
    <x v="22"/>
    <x v="22"/>
    <x v="19"/>
    <x v="19"/>
    <n v="3000"/>
    <s v="SERVICIOS GENERALES"/>
    <n v="3321"/>
    <s v="SERVICIOS DE DISEÑO, ARQUITECTURA, INGENIERÍA Y ACTIVIDADES RELACIONADAS"/>
    <x v="2"/>
    <x v="2"/>
    <n v="8500000"/>
    <n v="8500000"/>
    <n v="0"/>
    <n v="0"/>
    <n v="0"/>
    <n v="0"/>
    <n v="0"/>
    <n v="0"/>
    <n v="0"/>
    <n v="0"/>
    <n v="8500000"/>
    <m/>
    <n v="8500000"/>
    <n v="0"/>
    <n v="0"/>
    <n v="0"/>
    <n v="0"/>
    <n v="0"/>
  </r>
  <r>
    <s v="1.1-00-26"/>
    <x v="1"/>
    <s v="3.8.4"/>
    <s v="INNOVACIÓN"/>
    <s v="Q"/>
    <s v="Investigación y desarrollo"/>
    <x v="4"/>
    <x v="4"/>
    <n v="4"/>
    <s v="TLAJO EFICIENTE"/>
    <x v="6"/>
    <x v="6"/>
    <x v="5"/>
    <x v="5"/>
    <n v="3000"/>
    <s v="SERVICIOS GENERALES"/>
    <n v="3331"/>
    <s v="SERVICIOS DE CONSULTORÍA ADMINISTRATIVA, PROCESOS, TÉCNICA Y EN TECNOLOGÍAS DE LA INFORMACIÓN"/>
    <x v="2"/>
    <x v="2"/>
    <n v="5150000"/>
    <n v="5150000"/>
    <n v="2000000"/>
    <n v="0"/>
    <n v="0"/>
    <n v="0"/>
    <n v="0"/>
    <n v="0"/>
    <n v="0"/>
    <n v="0"/>
    <n v="3150000"/>
    <m/>
    <n v="515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3000"/>
    <s v="SERVICIOS GENERALES"/>
    <n v="3331"/>
    <s v="SERVICIOS DE CONSULTORÍA ADMINISTRATIVA, PROCESOS, TÉCNICA Y EN TECNOLOGÍAS DE LA INFORMACIÓN"/>
    <x v="2"/>
    <x v="2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3000"/>
    <s v="SERVICIOS GENERALES"/>
    <n v="3331"/>
    <s v="SERVICIOS DE CONSULTORÍA ADMINISTRATIVA, PROCESOS, TÉCNICA Y EN TECNOLOGÍAS DE LA INFORMACIÓN"/>
    <x v="2"/>
    <x v="2"/>
    <n v="950000"/>
    <n v="950000"/>
    <n v="0"/>
    <n v="0"/>
    <n v="0"/>
    <n v="0"/>
    <n v="0"/>
    <n v="0"/>
    <n v="0"/>
    <n v="0"/>
    <n v="950000"/>
    <m/>
    <n v="950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3000"/>
    <s v="SERVICIOS GENERALES"/>
    <n v="3341"/>
    <s v="SERVICIOS DE CAPACITACIÓN"/>
    <x v="2"/>
    <x v="2"/>
    <n v="1600000"/>
    <n v="1600000"/>
    <n v="0"/>
    <n v="0"/>
    <n v="0"/>
    <n v="0"/>
    <n v="0"/>
    <n v="0"/>
    <n v="0"/>
    <n v="0"/>
    <n v="1600000"/>
    <m/>
    <n v="1600000"/>
    <n v="0"/>
    <n v="0"/>
    <n v="0"/>
    <n v="0"/>
    <n v="0"/>
  </r>
  <r>
    <s v="1.1-00-26"/>
    <x v="1"/>
    <s v="2.4.2"/>
    <s v="CULTURA"/>
    <s v="E"/>
    <s v="Actividades del sector público, que realiza en for"/>
    <x v="7"/>
    <x v="7"/>
    <n v="2"/>
    <s v="TLAJO CERCANO"/>
    <x v="36"/>
    <x v="34"/>
    <x v="29"/>
    <x v="29"/>
    <n v="3000"/>
    <s v="SERVICIOS GENERALES"/>
    <n v="3341"/>
    <s v="SERVICIOS DE CAPACITACIÓN"/>
    <x v="2"/>
    <x v="2"/>
    <n v="230000"/>
    <n v="230000"/>
    <n v="0"/>
    <n v="0"/>
    <n v="0"/>
    <n v="0"/>
    <n v="0"/>
    <n v="0"/>
    <n v="0"/>
    <n v="0"/>
    <n v="230000"/>
    <m/>
    <n v="230000"/>
    <n v="0"/>
    <n v="0"/>
    <n v="0"/>
    <n v="0"/>
    <n v="0"/>
  </r>
  <r>
    <s v="2.5-02-26"/>
    <x v="3"/>
    <s v="1.7.1"/>
    <s v="POLICÍA"/>
    <s v="E"/>
    <s v="Actividades del sector público, que realiza en for"/>
    <x v="5"/>
    <x v="5"/>
    <n v="1"/>
    <s v="TLAJO DE PAZ"/>
    <x v="30"/>
    <x v="29"/>
    <x v="11"/>
    <x v="11"/>
    <n v="3000"/>
    <s v="SERVICIOS GENERALES"/>
    <n v="3341"/>
    <s v="SERVICIOS DE CAPACITACIÓN"/>
    <x v="2"/>
    <x v="2"/>
    <n v="3000000"/>
    <n v="3000000"/>
    <n v="0"/>
    <n v="0"/>
    <n v="0"/>
    <n v="0"/>
    <n v="0"/>
    <n v="0"/>
    <n v="0"/>
    <n v="0"/>
    <n v="3000000"/>
    <m/>
    <n v="3000000"/>
    <n v="0"/>
    <n v="0"/>
    <n v="0"/>
    <n v="0"/>
    <n v="0"/>
  </r>
  <r>
    <s v="1.1-00-26"/>
    <x v="1"/>
    <s v="1.7.1"/>
    <s v="POLICÍA"/>
    <s v="E"/>
    <s v="Actividades del sector público, que realiza en for"/>
    <x v="5"/>
    <x v="5"/>
    <n v="1"/>
    <s v="TLAJO DE PAZ"/>
    <x v="12"/>
    <x v="12"/>
    <x v="11"/>
    <x v="11"/>
    <n v="3000"/>
    <s v="SERVICIOS GENERALES"/>
    <n v="3361"/>
    <s v="SERVICIOS DE APOYO ADMINISTRATIVO, FOTOCOPIADO E IMPRESIÓN"/>
    <x v="14"/>
    <x v="13"/>
    <n v="1050000"/>
    <n v="1050000"/>
    <n v="0"/>
    <n v="0"/>
    <n v="0"/>
    <n v="0"/>
    <n v="0"/>
    <n v="0"/>
    <n v="0"/>
    <n v="0"/>
    <n v="1050000"/>
    <m/>
    <n v="105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3000"/>
    <s v="SERVICIOS GENERALES"/>
    <n v="3571"/>
    <s v="INSTALACIÓN, REPARACIÓN Y MANTENIMIENTO DE MAQUINARIA, OTROS EQUIPOS Y HERRAMIENTA"/>
    <x v="15"/>
    <x v="14"/>
    <m/>
    <n v="0"/>
    <n v="0"/>
    <n v="0"/>
    <n v="0"/>
    <n v="0"/>
    <n v="0"/>
    <n v="0"/>
    <n v="0"/>
    <n v="0"/>
    <n v="0"/>
    <n v="10000000"/>
    <n v="10000000"/>
    <n v="0"/>
    <n v="4323"/>
    <n v="0"/>
    <n v="0"/>
    <n v="4323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3000"/>
    <s v="SERVICIOS GENERALES"/>
    <n v="3361"/>
    <s v="SERVICIOS DE APOYO ADMINISTRATIVO, FOTOCOPIADO E IMPRESIÓN"/>
    <x v="2"/>
    <x v="2"/>
    <n v="4323"/>
    <n v="0"/>
    <n v="0"/>
    <n v="0"/>
    <n v="0"/>
    <n v="0"/>
    <n v="0"/>
    <n v="0"/>
    <n v="0"/>
    <n v="0"/>
    <n v="4323"/>
    <m/>
    <n v="4323"/>
    <n v="0"/>
    <n v="4323"/>
    <n v="0"/>
    <n v="0"/>
    <n v="4323"/>
  </r>
  <r>
    <s v="1.1-00-26"/>
    <x v="1"/>
    <s v="1.3.4"/>
    <s v="FUNCIÓN PÚBLICA"/>
    <s v="E"/>
    <s v="Actividades del sector público, que realiza en for"/>
    <x v="9"/>
    <x v="9"/>
    <n v="4"/>
    <s v="TLAJO EFICIENTE"/>
    <x v="33"/>
    <x v="31"/>
    <x v="27"/>
    <x v="27"/>
    <n v="3000"/>
    <s v="SERVICIOS GENERALES"/>
    <n v="3361"/>
    <s v="SERVICIOS DE APOYO ADMINISTRATIVO, FOTOCOPIADO E IMPRESIÓN"/>
    <x v="2"/>
    <x v="2"/>
    <n v="10000000"/>
    <n v="10000000"/>
    <n v="0"/>
    <n v="0"/>
    <n v="0"/>
    <n v="0"/>
    <n v="0"/>
    <n v="0"/>
    <n v="0"/>
    <n v="0"/>
    <n v="10000000"/>
    <m/>
    <n v="10000000"/>
    <n v="0"/>
    <n v="0"/>
    <n v="0"/>
    <n v="0"/>
    <n v="0"/>
  </r>
  <r>
    <s v="1.1-00-26"/>
    <x v="1"/>
    <s v="1.3.4"/>
    <s v="FUNCIÓN PÚBLICA"/>
    <s v="E"/>
    <s v="Actividades del sector público, que realiza en for"/>
    <x v="9"/>
    <x v="9"/>
    <n v="6"/>
    <s v="TLAJO A FUTURO"/>
    <x v="27"/>
    <x v="27"/>
    <x v="24"/>
    <x v="24"/>
    <n v="3000"/>
    <s v="SERVICIOS GENERALES"/>
    <n v="3361"/>
    <s v="SERVICIOS DE APOYO ADMINISTRATIVO, FOTOCOPIADO E IMPRESIÓN"/>
    <x v="16"/>
    <x v="15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3000"/>
    <s v="SERVICIOS GENERALES"/>
    <n v="3381"/>
    <s v="SERVICIOS DE VIGILANCIA"/>
    <x v="2"/>
    <x v="2"/>
    <n v="77442266.879999995"/>
    <n v="77442266.879999995"/>
    <n v="16670731.199999999"/>
    <n v="16670731.199999999"/>
    <n v="8509365.5999999996"/>
    <n v="8161365.5999999996"/>
    <n v="8161365.5999999996"/>
    <n v="0"/>
    <n v="0"/>
    <n v="0"/>
    <n v="60771535.679999992"/>
    <m/>
    <n v="77442266.879999995"/>
    <n v="0"/>
    <n v="0"/>
    <n v="0"/>
    <n v="0"/>
    <n v="0"/>
  </r>
  <r>
    <s v="1.1-00-26"/>
    <x v="1"/>
    <s v="3.8.4"/>
    <s v="INNOVACIÓN"/>
    <s v="Q"/>
    <s v="Investigación y desarrollo"/>
    <x v="4"/>
    <x v="4"/>
    <n v="4"/>
    <s v="TLAJO EFICIENTE"/>
    <x v="6"/>
    <x v="6"/>
    <x v="5"/>
    <x v="5"/>
    <n v="3000"/>
    <s v="SERVICIOS GENERALES"/>
    <n v="3391"/>
    <s v="SERVICIOS PROFESIONALES, CIENTÍFICOS Y TÉCNICOS INTEGRALES"/>
    <x v="2"/>
    <x v="2"/>
    <n v="1800000"/>
    <n v="1800000"/>
    <n v="0"/>
    <n v="0"/>
    <n v="0"/>
    <n v="0"/>
    <n v="0"/>
    <n v="0"/>
    <n v="0"/>
    <n v="0"/>
    <n v="1800000"/>
    <m/>
    <n v="1800000"/>
    <n v="0"/>
    <n v="0"/>
    <n v="0"/>
    <n v="0"/>
    <n v="0"/>
  </r>
  <r>
    <s v="1.1-00-26"/>
    <x v="1"/>
    <s v="2.3.1"/>
    <s v="PRESTACIÓN DE SERVICIOS DE SALUD A LA COMUNIDAD"/>
    <s v="E"/>
    <s v="Actividades del sector público, que realiza en for"/>
    <x v="5"/>
    <x v="5"/>
    <n v="2"/>
    <s v="TLAJO CERCANO"/>
    <x v="7"/>
    <x v="7"/>
    <x v="6"/>
    <x v="6"/>
    <n v="3000"/>
    <s v="SERVICIOS GENERALES"/>
    <n v="3391"/>
    <s v="SERVICIOS PROFESIONALES, CIENTÍFICOS Y TÉCNICOS INTEGRALES"/>
    <x v="2"/>
    <x v="2"/>
    <n v="10000000"/>
    <n v="10000000"/>
    <n v="0"/>
    <n v="0"/>
    <n v="0"/>
    <n v="0"/>
    <n v="0"/>
    <n v="0"/>
    <n v="0"/>
    <n v="0"/>
    <n v="10000000"/>
    <n v="4500000"/>
    <n v="14500000"/>
    <n v="0"/>
    <n v="0"/>
    <n v="0"/>
    <n v="0"/>
    <n v="0"/>
  </r>
  <r>
    <s v="1.1-00-26"/>
    <x v="1"/>
    <s v="1.7.1"/>
    <s v="POLICÍA"/>
    <s v="E"/>
    <s v="Actividades del sector público, que realiza en for"/>
    <x v="5"/>
    <x v="5"/>
    <n v="1"/>
    <s v="TLAJO DE PAZ"/>
    <x v="12"/>
    <x v="12"/>
    <x v="11"/>
    <x v="11"/>
    <n v="3000"/>
    <s v="SERVICIOS GENERALES"/>
    <n v="3391"/>
    <s v="SERVICIOS PROFESIONALES, CIENTÍFICOS Y TÉCNICOS INTEGRALES"/>
    <x v="17"/>
    <x v="16"/>
    <n v="0"/>
    <n v="0"/>
    <n v="0"/>
    <n v="0"/>
    <n v="0"/>
    <n v="0"/>
    <n v="0"/>
    <n v="0"/>
    <n v="0"/>
    <n v="0"/>
    <n v="0"/>
    <n v="3000000"/>
    <n v="3000000"/>
    <n v="0"/>
    <n v="0"/>
    <n v="0"/>
    <n v="0"/>
    <n v="0"/>
  </r>
  <r>
    <s v="1.1-00-26"/>
    <x v="1"/>
    <s v="1.7.1"/>
    <s v="POLICÍA"/>
    <s v="E"/>
    <s v="Actividades del sector público, que realiza en for"/>
    <x v="5"/>
    <x v="5"/>
    <n v="1"/>
    <s v="TLAJO DE PAZ"/>
    <x v="12"/>
    <x v="12"/>
    <x v="11"/>
    <x v="11"/>
    <n v="3000"/>
    <s v="SERVICIOS GENERALES"/>
    <n v="3391"/>
    <s v="SERVICIOS PROFESIONALES, CIENTÍFICOS Y TÉCNICOS INTEGRALES"/>
    <x v="2"/>
    <x v="2"/>
    <n v="2300000"/>
    <n v="2300000"/>
    <n v="0"/>
    <n v="0"/>
    <n v="0"/>
    <n v="0"/>
    <n v="0"/>
    <n v="0"/>
    <n v="0"/>
    <n v="0"/>
    <n v="2300000"/>
    <m/>
    <n v="230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37"/>
    <x v="35"/>
    <x v="3"/>
    <x v="3"/>
    <n v="3000"/>
    <s v="SERVICIOS GENERALES"/>
    <n v="3391"/>
    <s v="SERVICIOS PROFESIONALES, CIENTÍFICOS Y TÉCNICOS INTEGRALES"/>
    <x v="2"/>
    <x v="2"/>
    <n v="17000000"/>
    <n v="17000000"/>
    <n v="17000000"/>
    <n v="17000000"/>
    <n v="15583333.33"/>
    <n v="1416666.67"/>
    <n v="1416666.67"/>
    <n v="0"/>
    <n v="0"/>
    <n v="0"/>
    <n v="0"/>
    <m/>
    <n v="17000000"/>
    <n v="0"/>
    <n v="0"/>
    <n v="0"/>
    <n v="0"/>
    <n v="0"/>
  </r>
  <r>
    <s v="1.1-00-26"/>
    <x v="1"/>
    <s v="1.3.4"/>
    <s v="FUNCIÓN PÚBLICA"/>
    <s v="E"/>
    <s v="Actividades del sector público, que realiza en for"/>
    <x v="9"/>
    <x v="9"/>
    <n v="4"/>
    <s v="TLAJO EFICIENTE"/>
    <x v="38"/>
    <x v="36"/>
    <x v="30"/>
    <x v="30"/>
    <n v="3000"/>
    <s v="SERVICIOS GENERALES"/>
    <n v="3391"/>
    <s v="SERVICIOS PROFESIONALES, CIENTÍFICOS Y TÉCNICOS INTEGRALES"/>
    <x v="2"/>
    <x v="2"/>
    <n v="3985000"/>
    <n v="3985000"/>
    <n v="0"/>
    <n v="0"/>
    <n v="0"/>
    <n v="0"/>
    <n v="0"/>
    <n v="0"/>
    <n v="0"/>
    <n v="0"/>
    <n v="3985000"/>
    <n v="3300000"/>
    <n v="7285000"/>
    <n v="0"/>
    <n v="0"/>
    <n v="0"/>
    <n v="0"/>
    <n v="0"/>
  </r>
  <r>
    <s v="1.1-00-26"/>
    <x v="1"/>
    <s v="1.3.5"/>
    <s v="ASUNTOS JURÍDICOS"/>
    <s v="E"/>
    <s v="Actividades del sector público, que realiza en for"/>
    <x v="1"/>
    <x v="1"/>
    <n v="6"/>
    <s v="TLAJO A FUTURO"/>
    <x v="2"/>
    <x v="2"/>
    <x v="1"/>
    <x v="1"/>
    <n v="3000"/>
    <s v="SERVICIOS GENERALES"/>
    <n v="3411"/>
    <s v="SERVICIOS FINANCIEROS Y BANCARIOS"/>
    <x v="2"/>
    <x v="2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s v="1.3.4"/>
    <s v="FUNCIÓN PÚBLICA"/>
    <s v="E"/>
    <s v="Actividades del sector público, que realiza en for"/>
    <x v="2"/>
    <x v="2"/>
    <n v="4"/>
    <s v="TLAJO EFICIENTE"/>
    <x v="3"/>
    <x v="3"/>
    <x v="2"/>
    <x v="2"/>
    <n v="3000"/>
    <s v="SERVICIOS GENERALES"/>
    <n v="3311"/>
    <s v="SERVICIOS LEGALES, DE CONTABILIDAD, AUDITORÍA Y RELACIONADOS"/>
    <x v="2"/>
    <x v="2"/>
    <n v="0"/>
    <n v="0"/>
    <n v="0"/>
    <n v="0"/>
    <n v="0"/>
    <n v="0"/>
    <n v="0"/>
    <n v="0"/>
    <n v="0"/>
    <n v="0"/>
    <n v="0"/>
    <n v="500000"/>
    <n v="500000"/>
    <n v="0"/>
    <n v="0"/>
    <n v="0"/>
    <n v="0"/>
    <n v="0"/>
  </r>
  <r>
    <s v="1.1-00-26"/>
    <x v="1"/>
    <s v="1.3.4"/>
    <s v="FUNCIÓN PÚBLICA"/>
    <s v="E"/>
    <s v="Actividades del sector público, que realiza en for"/>
    <x v="2"/>
    <x v="2"/>
    <n v="4"/>
    <s v="TLAJO EFICIENTE"/>
    <x v="3"/>
    <x v="3"/>
    <x v="2"/>
    <x v="2"/>
    <n v="3000"/>
    <s v="SERVICIOS GENERALES"/>
    <n v="3411"/>
    <s v="SERVICIOS FINANCIEROS Y BANCARIOS"/>
    <x v="2"/>
    <x v="2"/>
    <n v="2000000"/>
    <n v="2000000"/>
    <n v="1992655"/>
    <n v="20655"/>
    <n v="0"/>
    <n v="20655"/>
    <n v="20655"/>
    <n v="0"/>
    <n v="0"/>
    <n v="0"/>
    <n v="7345"/>
    <n v="500000"/>
    <n v="250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3000"/>
    <s v="SERVICIOS GENERALES"/>
    <n v="3411"/>
    <s v="SERVICIOS FINANCIEROS Y BANCARIOS"/>
    <x v="2"/>
    <x v="2"/>
    <n v="22880677"/>
    <n v="23700000"/>
    <n v="17256.39"/>
    <n v="17256.39"/>
    <n v="0"/>
    <n v="17256.39"/>
    <n v="0"/>
    <n v="17256.39"/>
    <n v="0"/>
    <n v="17256.39"/>
    <n v="22863420.609999999"/>
    <m/>
    <n v="22880677"/>
    <n v="0"/>
    <n v="0"/>
    <n v="0"/>
    <n v="819323"/>
    <n v="-819323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3000"/>
    <s v="SERVICIOS GENERALES"/>
    <n v="3421"/>
    <s v="SERVICIOS DE COBRANZA, INVESTIGACIÓN CREDITICIA Y SIMILAR"/>
    <x v="2"/>
    <x v="2"/>
    <n v="40000000"/>
    <n v="40000000"/>
    <n v="4347788.2"/>
    <n v="4347788.2"/>
    <n v="0"/>
    <n v="4347788.2"/>
    <n v="2351848.88"/>
    <n v="1995939.32"/>
    <n v="0"/>
    <n v="1995939.32"/>
    <n v="35652211.799999997"/>
    <m/>
    <n v="4000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3000"/>
    <s v="SERVICIOS GENERALES"/>
    <n v="3431"/>
    <s v="SERVICIOS DE RECAUDACIÓN, TRASLADO Y CUSTODIA DE VALORES"/>
    <x v="2"/>
    <x v="2"/>
    <n v="4100000"/>
    <n v="4100000"/>
    <n v="169552.15"/>
    <n v="169552.15"/>
    <n v="169552.15"/>
    <n v="0"/>
    <n v="0"/>
    <n v="0"/>
    <n v="0"/>
    <n v="0"/>
    <n v="3930447.85"/>
    <m/>
    <n v="4100000"/>
    <n v="0"/>
    <n v="0"/>
    <n v="0"/>
    <n v="0"/>
    <n v="0"/>
  </r>
  <r>
    <s v="1.1-00-26"/>
    <x v="1"/>
    <s v="1.3.5"/>
    <s v="ASUNTOS JURÍDICOS"/>
    <s v="E"/>
    <s v="Actividades del sector público, que realiza en for"/>
    <x v="1"/>
    <x v="1"/>
    <n v="6"/>
    <s v="TLAJO A FUTURO"/>
    <x v="2"/>
    <x v="2"/>
    <x v="1"/>
    <x v="1"/>
    <n v="3000"/>
    <s v="SERVICIOS GENERALES"/>
    <n v="3441"/>
    <s v="SEGUROS DE RESPONSABILIDAD PATRIMONIAL Y FIANZAS"/>
    <x v="2"/>
    <x v="2"/>
    <n v="5000"/>
    <n v="5000"/>
    <n v="0"/>
    <n v="0"/>
    <n v="0"/>
    <n v="0"/>
    <n v="0"/>
    <n v="0"/>
    <n v="0"/>
    <n v="0"/>
    <n v="5000"/>
    <m/>
    <n v="5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3000"/>
    <s v="SERVICIOS GENERALES"/>
    <n v="3441"/>
    <s v="SEGUROS DE RESPONSABILIDAD PATRIMONIAL Y FIANZAS"/>
    <x v="2"/>
    <x v="2"/>
    <n v="300000"/>
    <n v="300000"/>
    <n v="0"/>
    <n v="0"/>
    <n v="0"/>
    <n v="0"/>
    <n v="0"/>
    <n v="0"/>
    <n v="0"/>
    <n v="0"/>
    <n v="300000"/>
    <m/>
    <n v="300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3000"/>
    <s v="SERVICIOS GENERALES"/>
    <n v="3451"/>
    <s v="SEGURO DE BIENES PATRIMONIALES"/>
    <x v="2"/>
    <x v="2"/>
    <n v="8732945.1600000001"/>
    <n v="8732945.1600000001"/>
    <n v="8124776.4299999997"/>
    <n v="8124776.4299999997"/>
    <n v="0"/>
    <n v="8124776.4299999997"/>
    <n v="8124776.4299999997"/>
    <n v="0"/>
    <n v="0"/>
    <n v="0"/>
    <n v="608168.73000000045"/>
    <m/>
    <n v="8732945.1600000001"/>
    <n v="0"/>
    <n v="0"/>
    <n v="0"/>
    <n v="0"/>
    <n v="0"/>
  </r>
  <r>
    <s v="1.1-00-26"/>
    <x v="1"/>
    <s v="3.2.1"/>
    <s v="AGROPECUARIA"/>
    <s v="E"/>
    <s v="Actividades del sector público, que realiza en for"/>
    <x v="8"/>
    <x v="8"/>
    <n v="5"/>
    <s v="TLAJO POTENCIA"/>
    <x v="34"/>
    <x v="32"/>
    <x v="18"/>
    <x v="18"/>
    <n v="3000"/>
    <s v="SERVICIOS GENERALES"/>
    <n v="3451"/>
    <s v="SEGURO DE BIENES PATRIMONIALES"/>
    <x v="2"/>
    <x v="2"/>
    <n v="400000"/>
    <n v="400000"/>
    <n v="0"/>
    <n v="0"/>
    <n v="0"/>
    <n v="0"/>
    <n v="0"/>
    <n v="0"/>
    <n v="0"/>
    <n v="0"/>
    <n v="400000"/>
    <m/>
    <n v="400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3000"/>
    <s v="SERVICIOS GENERALES"/>
    <n v="3481"/>
    <s v="COMISIONES POR VENTAS"/>
    <x v="2"/>
    <x v="2"/>
    <n v="350000"/>
    <n v="350000"/>
    <n v="0"/>
    <n v="0"/>
    <n v="0"/>
    <n v="0"/>
    <n v="0"/>
    <n v="0"/>
    <n v="0"/>
    <n v="0"/>
    <n v="350000"/>
    <m/>
    <n v="35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3000"/>
    <s v="SERVICIOS GENERALES"/>
    <n v="3511"/>
    <s v="CONSERVACIÓN Y MANTENIMIENTO MENOR DE INMUEBLES"/>
    <x v="18"/>
    <x v="17"/>
    <n v="21000000"/>
    <n v="21000000"/>
    <n v="3418049.81"/>
    <n v="3418049.81"/>
    <n v="0"/>
    <n v="3418049.81"/>
    <n v="0"/>
    <n v="3418049.81"/>
    <n v="0"/>
    <n v="3418049.81"/>
    <n v="17581950.190000001"/>
    <m/>
    <n v="21000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3000"/>
    <s v="SERVICIOS GENERALES"/>
    <n v="3511"/>
    <s v="CONSERVACIÓN Y MANTENIMIENTO MENOR DE INMUEBLES"/>
    <x v="2"/>
    <x v="2"/>
    <n v="8250000"/>
    <n v="8250000"/>
    <n v="131654.81"/>
    <n v="131654.81"/>
    <n v="131654.81"/>
    <n v="0"/>
    <n v="0"/>
    <n v="0"/>
    <n v="0"/>
    <n v="0"/>
    <n v="8118345.1900000004"/>
    <m/>
    <n v="8250000"/>
    <n v="0"/>
    <n v="0"/>
    <n v="0"/>
    <n v="0"/>
    <n v="0"/>
  </r>
  <r>
    <s v="1.1-00-26"/>
    <x v="1"/>
    <s v="1.3.4"/>
    <s v="FUNCIÓN PÚBLICA"/>
    <s v="E"/>
    <s v="Actividades del sector público, que realiza en for"/>
    <x v="6"/>
    <x v="6"/>
    <n v="2"/>
    <s v="TLAJO CERCANO"/>
    <x v="9"/>
    <x v="9"/>
    <x v="8"/>
    <x v="8"/>
    <n v="3000"/>
    <s v="SERVICIOS GENERALES"/>
    <n v="3511"/>
    <s v="CONSERVACIÓN Y MANTENIMIENTO MENOR DE INMUEBLES"/>
    <x v="2"/>
    <x v="2"/>
    <n v="5000000"/>
    <n v="5000000"/>
    <n v="0"/>
    <n v="0"/>
    <n v="0"/>
    <n v="0"/>
    <n v="0"/>
    <n v="0"/>
    <n v="0"/>
    <n v="0"/>
    <n v="5000000"/>
    <n v="28000000"/>
    <n v="33000000"/>
    <n v="0"/>
    <n v="0"/>
    <n v="0"/>
    <n v="0"/>
    <n v="0"/>
  </r>
  <r>
    <s v="1.1-00-26"/>
    <x v="1"/>
    <s v="1.3.4"/>
    <s v="FUNCIÓN PÚBLICA"/>
    <s v="E"/>
    <s v="Actividades del sector público, que realiza en for"/>
    <x v="7"/>
    <x v="7"/>
    <n v="1"/>
    <s v="TLAJO DE PAZ"/>
    <x v="39"/>
    <x v="37"/>
    <x v="31"/>
    <x v="31"/>
    <n v="3000"/>
    <s v="SERVICIOS GENERALES"/>
    <n v="3511"/>
    <s v="CONSERVACIÓN Y MANTENIMIENTO MENOR DE INMUEBLES"/>
    <x v="2"/>
    <x v="2"/>
    <n v="29232000"/>
    <n v="29232000"/>
    <n v="2436000"/>
    <n v="2436000"/>
    <n v="2436000"/>
    <n v="0"/>
    <n v="0"/>
    <n v="0"/>
    <n v="0"/>
    <n v="0"/>
    <n v="26796000"/>
    <m/>
    <n v="29232000"/>
    <n v="0"/>
    <n v="0"/>
    <n v="0"/>
    <n v="0"/>
    <n v="0"/>
  </r>
  <r>
    <s v="1.1-00-26"/>
    <x v="1"/>
    <s v="1.7.2"/>
    <s v="PROTECCIÓN CIVIL"/>
    <s v="E"/>
    <s v="Actividades del sector público, que realiza en for"/>
    <x v="5"/>
    <x v="5"/>
    <n v="6"/>
    <s v="TLAJO A FUTURO"/>
    <x v="14"/>
    <x v="14"/>
    <x v="13"/>
    <x v="13"/>
    <n v="3000"/>
    <s v="SERVICIOS GENERALES"/>
    <n v="3521"/>
    <s v="INSTALACIÓN, REPARACIÓN Y MANTENIMIENTO DE MOBILIARIO Y EQUIPO DE ADMINISTRACIÓN, EDUCACIONAL Y RECREATIVO"/>
    <x v="2"/>
    <x v="2"/>
    <n v="15000"/>
    <n v="15000"/>
    <n v="0"/>
    <n v="0"/>
    <n v="0"/>
    <n v="0"/>
    <n v="0"/>
    <n v="0"/>
    <n v="0"/>
    <n v="0"/>
    <n v="15000"/>
    <m/>
    <n v="15000"/>
    <n v="0"/>
    <n v="0"/>
    <n v="0"/>
    <n v="0"/>
    <n v="0"/>
  </r>
  <r>
    <s v="1.1-00-26"/>
    <x v="1"/>
    <s v="3.8.4"/>
    <s v="INNOVACIÓN"/>
    <s v="Q"/>
    <s v="Investigación y desarrollo"/>
    <x v="4"/>
    <x v="4"/>
    <n v="4"/>
    <s v="TLAJO EFICIENTE"/>
    <x v="6"/>
    <x v="6"/>
    <x v="5"/>
    <x v="5"/>
    <n v="3000"/>
    <s v="SERVICIOS GENERALES"/>
    <n v="3521"/>
    <s v="INSTALACIÓN, REPARACIÓN Y MANTENIMIENTO DE MOBILIARIO Y EQUIPO DE ADMINISTRACIÓN, EDUCACIONAL Y RECREATIVO"/>
    <x v="2"/>
    <x v="2"/>
    <n v="30000"/>
    <n v="30000"/>
    <n v="0"/>
    <n v="0"/>
    <n v="0"/>
    <n v="0"/>
    <n v="0"/>
    <n v="0"/>
    <n v="0"/>
    <n v="0"/>
    <n v="30000"/>
    <m/>
    <n v="30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3000"/>
    <s v="SERVICIOS GENERALES"/>
    <n v="3521"/>
    <s v="INSTALACIÓN, REPARACIÓN Y MANTENIMIENTO DE MOBILIARIO Y EQUIPO DE ADMINISTRACIÓN, EDUCACIONAL Y RECREATIVO"/>
    <x v="2"/>
    <x v="2"/>
    <n v="40000"/>
    <n v="40000"/>
    <n v="0"/>
    <n v="0"/>
    <n v="0"/>
    <n v="0"/>
    <n v="0"/>
    <n v="0"/>
    <n v="0"/>
    <n v="0"/>
    <n v="40000"/>
    <m/>
    <n v="40000"/>
    <n v="0"/>
    <n v="0"/>
    <n v="0"/>
    <n v="0"/>
    <n v="0"/>
  </r>
  <r>
    <s v="1.1-00-26"/>
    <x v="1"/>
    <s v="3.8.4"/>
    <s v="INNOVACIÓN"/>
    <s v="Q"/>
    <s v="Investigación y desarrollo"/>
    <x v="4"/>
    <x v="4"/>
    <n v="4"/>
    <s v="TLAJO EFICIENTE"/>
    <x v="6"/>
    <x v="6"/>
    <x v="5"/>
    <x v="5"/>
    <n v="3000"/>
    <s v="SERVICIOS GENERALES"/>
    <n v="3531"/>
    <s v="INSTALACIÓN, REPARACIÓN Y MANTENIMIENTO DE EQUIPO DE CÓMPUTO Y TECNOLOGÍA DE LA INFORMACIÓN"/>
    <x v="2"/>
    <x v="2"/>
    <n v="1500000"/>
    <n v="1500000"/>
    <n v="0"/>
    <n v="0"/>
    <n v="0"/>
    <n v="0"/>
    <n v="0"/>
    <n v="0"/>
    <n v="0"/>
    <n v="0"/>
    <n v="1500000"/>
    <m/>
    <n v="1500000"/>
    <n v="0"/>
    <n v="0"/>
    <n v="0"/>
    <n v="0"/>
    <n v="0"/>
  </r>
  <r>
    <s v="1.1-00-26"/>
    <x v="1"/>
    <s v="2.3.1"/>
    <s v="PRESTACIÓN DE SERVICIOS DE SALUD A LA COMUNIDAD"/>
    <s v="E"/>
    <s v="Actividades del sector público, que realiza en for"/>
    <x v="5"/>
    <x v="5"/>
    <n v="2"/>
    <s v="TLAJO CERCANO"/>
    <x v="7"/>
    <x v="7"/>
    <x v="6"/>
    <x v="6"/>
    <n v="3000"/>
    <s v="SERVICIOS GENERALES"/>
    <n v="3541"/>
    <s v="INSTALACIÓN, REPARACIÓN Y MANTENIMIENTO DE EQUIPO E INSTRUMENTAL MÉDICO Y DE LABORATORIO"/>
    <x v="2"/>
    <x v="2"/>
    <n v="685000"/>
    <n v="700000"/>
    <n v="0"/>
    <n v="0"/>
    <n v="0"/>
    <n v="0"/>
    <n v="0"/>
    <n v="0"/>
    <n v="0"/>
    <n v="0"/>
    <n v="685000"/>
    <m/>
    <n v="685000"/>
    <n v="0"/>
    <n v="0"/>
    <n v="0"/>
    <n v="15000"/>
    <n v="-1500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3000"/>
    <s v="SERVICIOS GENERALES"/>
    <n v="3551"/>
    <s v="REPARACIÓN Y MANTENIMIENTO DE EQUIPO DE TRANSPORTE"/>
    <x v="2"/>
    <x v="2"/>
    <n v="20000000"/>
    <n v="20000000"/>
    <n v="0"/>
    <n v="0"/>
    <n v="0"/>
    <n v="0"/>
    <n v="0"/>
    <n v="0"/>
    <n v="0"/>
    <n v="0"/>
    <n v="20000000"/>
    <n v="2000000"/>
    <n v="22000000"/>
    <n v="0"/>
    <n v="0"/>
    <n v="0"/>
    <n v="0"/>
    <n v="0"/>
  </r>
  <r>
    <s v="1.1-00-26"/>
    <x v="1"/>
    <s v="1.7.2"/>
    <s v="PROTECCIÓN CIVIL"/>
    <s v="E"/>
    <s v="Actividades del sector público, que realiza en for"/>
    <x v="5"/>
    <x v="5"/>
    <n v="6"/>
    <s v="TLAJO A FUTURO"/>
    <x v="14"/>
    <x v="14"/>
    <x v="13"/>
    <x v="13"/>
    <n v="3000"/>
    <s v="SERVICIOS GENERALES"/>
    <n v="3571"/>
    <s v="INSTALACIÓN, REPARACIÓN Y MANTENIMIENTO DE MAQUINARIA, OTROS EQUIPOS Y HERRAMIENTA"/>
    <x v="2"/>
    <x v="2"/>
    <n v="100000"/>
    <n v="100000"/>
    <n v="0"/>
    <n v="0"/>
    <n v="0"/>
    <n v="0"/>
    <n v="0"/>
    <n v="0"/>
    <n v="0"/>
    <n v="0"/>
    <n v="100000"/>
    <m/>
    <n v="100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3000"/>
    <s v="SERVICIOS GENERALES"/>
    <n v="3571"/>
    <s v="INSTALACIÓN, REPARACIÓN Y MANTENIMIENTO DE MAQUINARIA, OTROS EQUIPOS Y HERRAMIENTA"/>
    <x v="2"/>
    <x v="2"/>
    <n v="20000000"/>
    <n v="20000000"/>
    <n v="0"/>
    <n v="0"/>
    <n v="0"/>
    <n v="0"/>
    <n v="0"/>
    <n v="0"/>
    <n v="0"/>
    <n v="0"/>
    <n v="20000000"/>
    <n v="2000000"/>
    <n v="22000000"/>
    <n v="0"/>
    <n v="0"/>
    <n v="0"/>
    <n v="0"/>
    <n v="0"/>
  </r>
  <r>
    <s v="1.1-00-26"/>
    <x v="1"/>
    <s v="1.3.4"/>
    <s v="FUNCIÓN PÚBLICA"/>
    <s v="E"/>
    <s v="Actividades del sector público, que realiza en for"/>
    <x v="6"/>
    <x v="6"/>
    <n v="2"/>
    <s v="TLAJO CERCANO"/>
    <x v="9"/>
    <x v="9"/>
    <x v="8"/>
    <x v="8"/>
    <n v="3000"/>
    <s v="SERVICIOS GENERALES"/>
    <n v="3571"/>
    <s v="INSTALACIÓN, REPARACIÓN Y MANTENIMIENTO DE MAQUINARIA, OTROS EQUIPOS Y HERRAMIENTA"/>
    <x v="2"/>
    <x v="2"/>
    <n v="2000000"/>
    <n v="2000000"/>
    <n v="0"/>
    <n v="0"/>
    <n v="0"/>
    <n v="0"/>
    <n v="0"/>
    <n v="0"/>
    <n v="0"/>
    <n v="0"/>
    <n v="2000000"/>
    <m/>
    <n v="2000000"/>
    <n v="0"/>
    <n v="0"/>
    <n v="0"/>
    <n v="0"/>
    <n v="0"/>
  </r>
  <r>
    <s v="1.1-00-26"/>
    <x v="1"/>
    <s v="1.3.4"/>
    <s v="FUNCIÓN PÚBLICA"/>
    <s v="E"/>
    <s v="Actividades del sector público, que realiza en for"/>
    <x v="6"/>
    <x v="6"/>
    <n v="2"/>
    <s v="TLAJO CERCANO"/>
    <x v="10"/>
    <x v="10"/>
    <x v="9"/>
    <x v="9"/>
    <n v="3000"/>
    <s v="SERVICIOS GENERALES"/>
    <n v="3571"/>
    <s v="INSTALACIÓN, REPARACIÓN Y MANTENIMIENTO DE MAQUINARIA, OTROS EQUIPOS Y HERRAMIENTA"/>
    <x v="2"/>
    <x v="2"/>
    <n v="400000"/>
    <n v="400000"/>
    <n v="0"/>
    <n v="0"/>
    <n v="0"/>
    <n v="0"/>
    <n v="0"/>
    <n v="0"/>
    <n v="0"/>
    <n v="0"/>
    <n v="400000"/>
    <m/>
    <n v="400000"/>
    <n v="0"/>
    <n v="0"/>
    <n v="0"/>
    <n v="0"/>
    <n v="0"/>
  </r>
  <r>
    <s v="1.1-00-26"/>
    <x v="1"/>
    <s v="2.2.3"/>
    <s v="ABASTECIMIENTO DE AGUA"/>
    <s v="E"/>
    <s v="Actividades del sector público, que realiza en for"/>
    <x v="10"/>
    <x v="10"/>
    <n v="6"/>
    <s v="TLAJO A FUTURO"/>
    <x v="22"/>
    <x v="22"/>
    <x v="19"/>
    <x v="19"/>
    <n v="3000"/>
    <s v="SERVICIOS GENERALES"/>
    <n v="3571"/>
    <s v="INSTALACIÓN, REPARACIÓN Y MANTENIMIENTO DE MAQUINARIA, OTROS EQUIPOS Y HERRAMIENTA"/>
    <x v="2"/>
    <x v="2"/>
    <n v="170000000"/>
    <n v="170000010"/>
    <n v="0"/>
    <n v="0"/>
    <n v="0"/>
    <n v="0"/>
    <n v="0"/>
    <n v="0"/>
    <n v="0"/>
    <n v="0"/>
    <n v="170000000"/>
    <m/>
    <n v="170000000"/>
    <n v="0"/>
    <n v="0"/>
    <n v="0"/>
    <n v="10"/>
    <n v="-10"/>
  </r>
  <r>
    <s v="1.1-00-26"/>
    <x v="1"/>
    <s v="2.2.3"/>
    <s v="ABASTECIMIENTO DE AGUA"/>
    <s v="E"/>
    <s v="Actividades del sector público, que realiza en for"/>
    <x v="10"/>
    <x v="10"/>
    <n v="6"/>
    <s v="TLAJO A FUTURO"/>
    <x v="22"/>
    <x v="22"/>
    <x v="19"/>
    <x v="19"/>
    <n v="3000"/>
    <s v="SERVICIOS GENERALES"/>
    <n v="3571"/>
    <s v="INSTALACIÓN, REPARACIÓN Y MANTENIMIENTO DE MAQUINARIA, OTROS EQUIPOS Y HERRAMIENTA"/>
    <x v="19"/>
    <x v="18"/>
    <n v="50000000"/>
    <n v="49999995"/>
    <n v="0"/>
    <n v="0"/>
    <n v="0"/>
    <n v="0"/>
    <n v="0"/>
    <n v="0"/>
    <n v="0"/>
    <n v="0"/>
    <n v="50000000"/>
    <n v="10000000"/>
    <n v="60000000"/>
    <n v="0"/>
    <n v="5"/>
    <n v="0"/>
    <n v="0"/>
    <n v="5"/>
  </r>
  <r>
    <s v="1.1-00-26"/>
    <x v="1"/>
    <s v="2.2.4"/>
    <s v="ALUMBRADO PÚBLICO"/>
    <s v="E"/>
    <s v="Actividades del sector público, que realiza en for"/>
    <x v="6"/>
    <x v="6"/>
    <n v="3"/>
    <s v="TLAJO DINAMICO"/>
    <x v="24"/>
    <x v="24"/>
    <x v="21"/>
    <x v="21"/>
    <n v="3000"/>
    <s v="SERVICIOS GENERALES"/>
    <n v="3571"/>
    <s v="INSTALACIÓN, REPARACIÓN Y MANTENIMIENTO DE MAQUINARIA, OTROS EQUIPOS Y HERRAMIENTA"/>
    <x v="2"/>
    <x v="2"/>
    <n v="2100000"/>
    <n v="2100000"/>
    <n v="0"/>
    <n v="0"/>
    <n v="0"/>
    <n v="0"/>
    <n v="0"/>
    <n v="0"/>
    <n v="0"/>
    <n v="0"/>
    <n v="2100000"/>
    <m/>
    <n v="2100000"/>
    <n v="0"/>
    <n v="0"/>
    <n v="0"/>
    <n v="0"/>
    <n v="0"/>
  </r>
  <r>
    <s v="1.1-00-26"/>
    <x v="1"/>
    <s v="2.2.3"/>
    <s v="ABASTECIMIENTO DE AGUA"/>
    <s v="E"/>
    <s v="Actividades del sector público, que realiza en for"/>
    <x v="10"/>
    <x v="10"/>
    <n v="6"/>
    <s v="TLAJO A FUTURO"/>
    <x v="22"/>
    <x v="22"/>
    <x v="19"/>
    <x v="19"/>
    <n v="3000"/>
    <s v="SERVICIOS GENERALES"/>
    <n v="3571"/>
    <s v="INSTALACIÓN, REPARACIÓN Y MANTENIMIENTO DE MAQUINARIA, OTROS EQUIPOS Y HERRAMIENTA"/>
    <x v="20"/>
    <x v="19"/>
    <n v="0"/>
    <n v="0"/>
    <n v="0"/>
    <n v="0"/>
    <n v="0"/>
    <n v="0"/>
    <n v="0"/>
    <n v="0"/>
    <n v="0"/>
    <n v="0"/>
    <n v="0"/>
    <n v="50000000"/>
    <n v="50000000"/>
    <n v="0"/>
    <n v="5"/>
    <n v="0"/>
    <n v="0"/>
    <n v="5"/>
  </r>
  <r>
    <s v="2.5-02-26"/>
    <x v="3"/>
    <s v="2.2.3"/>
    <s v="ABASTECIMIENTO DE AGUA"/>
    <s v="E"/>
    <s v="Actividades del sector público, que realiza en for"/>
    <x v="10"/>
    <x v="10"/>
    <n v="6"/>
    <s v="TLAJO A FUTURO"/>
    <x v="22"/>
    <x v="22"/>
    <x v="19"/>
    <x v="19"/>
    <n v="3000"/>
    <s v="SERVICIOS GENERALES"/>
    <n v="3571"/>
    <s v="INSTALACIÓN, REPARACIÓN Y MANTENIMIENTO DE MAQUINARIA, OTROS EQUIPOS Y HERRAMIENTA"/>
    <x v="20"/>
    <x v="18"/>
    <n v="50000000"/>
    <n v="49999995"/>
    <n v="0"/>
    <n v="9947466.7300000004"/>
    <n v="9947466.7300000004"/>
    <n v="0"/>
    <n v="0"/>
    <n v="0"/>
    <n v="0"/>
    <n v="0"/>
    <n v="50000000"/>
    <n v="-50000000"/>
    <n v="0"/>
    <n v="0"/>
    <n v="5"/>
    <n v="0"/>
    <n v="0"/>
    <n v="5"/>
  </r>
  <r>
    <s v="1.1-00-26"/>
    <x v="1"/>
    <s v="2.3.1"/>
    <s v="PRESTACIÓN DE SERVICIOS DE SALUD A LA COMUNIDAD"/>
    <s v="E"/>
    <s v="Actividades del sector público, que realiza en for"/>
    <x v="5"/>
    <x v="5"/>
    <n v="2"/>
    <s v="TLAJO CERCANO"/>
    <x v="7"/>
    <x v="7"/>
    <x v="6"/>
    <x v="6"/>
    <n v="3000"/>
    <s v="SERVICIOS GENERALES"/>
    <n v="3581"/>
    <s v="SERVICIOS DE LIMPIEZA Y MANEJO DE DESECHOS"/>
    <x v="2"/>
    <x v="2"/>
    <n v="1217000"/>
    <n v="1202000"/>
    <n v="1214735.2"/>
    <n v="0"/>
    <n v="0"/>
    <n v="0"/>
    <n v="0"/>
    <n v="0"/>
    <n v="0"/>
    <n v="0"/>
    <n v="2264.8000000000466"/>
    <m/>
    <n v="1217000"/>
    <n v="0"/>
    <n v="15000"/>
    <n v="0"/>
    <n v="0"/>
    <n v="15000"/>
  </r>
  <r>
    <s v="1.1-00-26"/>
    <x v="1"/>
    <s v="1.3.4"/>
    <s v="FUNCIÓN PÚBLICA"/>
    <s v="E"/>
    <s v="Actividades del sector público, que realiza en for"/>
    <x v="9"/>
    <x v="9"/>
    <n v="4"/>
    <s v="TLAJO EFICIENTE"/>
    <x v="40"/>
    <x v="38"/>
    <x v="32"/>
    <x v="32"/>
    <n v="3000"/>
    <s v="SERVICIOS GENERALES"/>
    <n v="3581"/>
    <s v="SERVICIOS DE LIMPIEZA Y MANEJO DE DESECHOS"/>
    <x v="21"/>
    <x v="20"/>
    <n v="3000"/>
    <n v="3000"/>
    <n v="0"/>
    <n v="0"/>
    <n v="0"/>
    <n v="0"/>
    <n v="0"/>
    <n v="0"/>
    <n v="0"/>
    <n v="0"/>
    <n v="3000"/>
    <m/>
    <n v="3000"/>
    <n v="0"/>
    <n v="0"/>
    <n v="0"/>
    <n v="0"/>
    <n v="0"/>
  </r>
  <r>
    <s v="2.5-02-26"/>
    <x v="3"/>
    <s v="2.1.1"/>
    <s v="ORDENACIÓN DE DESECHOS"/>
    <s v="E"/>
    <s v="Actividades del sector público, que realiza en for"/>
    <x v="6"/>
    <x v="6"/>
    <n v="3"/>
    <s v="TLAJO DINAMICO"/>
    <x v="8"/>
    <x v="8"/>
    <x v="7"/>
    <x v="7"/>
    <n v="3000"/>
    <s v="SERVICIOS GENERALES"/>
    <n v="3581"/>
    <s v="SERVICIOS DE LIMPIEZA Y MANEJO DE DESECHOS"/>
    <x v="2"/>
    <x v="2"/>
    <n v="216425740"/>
    <n v="216425740"/>
    <n v="45408519.740000002"/>
    <n v="45408519.740000002"/>
    <n v="0"/>
    <n v="45408519.740000002"/>
    <n v="26102154.410000004"/>
    <n v="19306365.329999998"/>
    <n v="0"/>
    <n v="19306365.329999998"/>
    <n v="171017220.25999999"/>
    <n v="40000000"/>
    <n v="256425740"/>
    <n v="0"/>
    <n v="0"/>
    <n v="0"/>
    <n v="0"/>
    <n v="0"/>
  </r>
  <r>
    <s v="1.1-00-26"/>
    <x v="1"/>
    <s v="1.3.4"/>
    <s v="FUNCIÓN PÚBLICA"/>
    <s v="E"/>
    <s v="Actividades del sector público, que realiza en for"/>
    <x v="9"/>
    <x v="9"/>
    <n v="4"/>
    <s v="TLAJO EFICIENTE"/>
    <x v="41"/>
    <x v="39"/>
    <x v="33"/>
    <x v="33"/>
    <n v="3000"/>
    <s v="SERVICIOS GENERALES"/>
    <n v="3611"/>
    <s v="DIFUSIÓN POR RADIO, TELEVISIÓN Y OTROS MEDIOS DE MENSAJES SOBRE PROGRAMAS Y ACTIVIDADES GUBERNAMENTALES"/>
    <x v="2"/>
    <x v="2"/>
    <n v="32506735.879999999"/>
    <n v="32506735.879999999"/>
    <n v="0"/>
    <n v="0"/>
    <n v="0"/>
    <n v="0"/>
    <n v="0"/>
    <n v="0"/>
    <n v="0"/>
    <n v="0"/>
    <n v="32506735.879999999"/>
    <m/>
    <n v="32506735.879999999"/>
    <n v="0"/>
    <n v="0"/>
    <n v="0"/>
    <n v="0"/>
    <n v="0"/>
  </r>
  <r>
    <s v="1.1-00-26"/>
    <x v="1"/>
    <s v="1.3.4"/>
    <s v="FUNCIÓN PÚBLICA"/>
    <s v="E"/>
    <s v="Actividades del sector público, que realiza en for"/>
    <x v="9"/>
    <x v="9"/>
    <n v="4"/>
    <s v="TLAJO EFICIENTE"/>
    <x v="41"/>
    <x v="39"/>
    <x v="33"/>
    <x v="33"/>
    <n v="3000"/>
    <s v="SERVICIOS GENERALES"/>
    <n v="3631"/>
    <s v="SERVICIOS DE CREATIVIDAD, PREPRODUCCIÓN Y PRODUCCIÓN DE PUBLICIDAD, EXCEPTO INTERNET"/>
    <x v="2"/>
    <x v="2"/>
    <n v="7460000"/>
    <n v="6600000"/>
    <n v="7460000"/>
    <n v="0"/>
    <n v="0"/>
    <n v="0"/>
    <n v="0"/>
    <n v="0"/>
    <n v="0"/>
    <n v="0"/>
    <n v="0"/>
    <m/>
    <n v="7460000"/>
    <n v="0"/>
    <n v="860000"/>
    <n v="0"/>
    <n v="0"/>
    <n v="860000"/>
  </r>
  <r>
    <s v="1.1-00-26"/>
    <x v="1"/>
    <s v="1.3.4"/>
    <s v="FUNCIÓN PÚBLICA"/>
    <s v="E"/>
    <s v="Actividades del sector público, que realiza en for"/>
    <x v="9"/>
    <x v="9"/>
    <n v="4"/>
    <s v="TLAJO EFICIENTE"/>
    <x v="41"/>
    <x v="39"/>
    <x v="33"/>
    <x v="33"/>
    <n v="3000"/>
    <s v="SERVICIOS GENERALES"/>
    <n v="3651"/>
    <s v="SERVICIOS DE LA INDUSTRIA FÍLMICA, DEL SONIDO Y DEL VIDEO"/>
    <x v="2"/>
    <x v="2"/>
    <n v="4200000"/>
    <n v="4200000"/>
    <n v="4000560"/>
    <n v="0"/>
    <n v="0"/>
    <n v="0"/>
    <n v="0"/>
    <n v="0"/>
    <n v="0"/>
    <n v="0"/>
    <n v="199440"/>
    <m/>
    <n v="4200000"/>
    <n v="0"/>
    <n v="0"/>
    <n v="0"/>
    <n v="0"/>
    <n v="0"/>
  </r>
  <r>
    <s v="1.1-00-26"/>
    <x v="1"/>
    <s v="1.3.4"/>
    <s v="FUNCIÓN PÚBLICA"/>
    <s v="E"/>
    <s v="Actividades del sector público, que realiza en for"/>
    <x v="9"/>
    <x v="9"/>
    <n v="4"/>
    <s v="TLAJO EFICIENTE"/>
    <x v="41"/>
    <x v="39"/>
    <x v="33"/>
    <x v="33"/>
    <n v="3000"/>
    <s v="SERVICIOS GENERALES"/>
    <n v="3661"/>
    <s v="SERVICIO DE CREACIÓN Y DIFUSIÓN DE CONTENIDO EXCLUSIVAMENTE A  TRAVÉS DE INTERNET"/>
    <x v="2"/>
    <x v="2"/>
    <n v="5363395"/>
    <n v="6223395"/>
    <n v="5044559.4000000004"/>
    <n v="0"/>
    <n v="0"/>
    <n v="0"/>
    <n v="0"/>
    <n v="0"/>
    <n v="0"/>
    <n v="0"/>
    <n v="318835.59999999963"/>
    <m/>
    <n v="5363395"/>
    <n v="0"/>
    <n v="0"/>
    <n v="0"/>
    <n v="860000"/>
    <n v="-86000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3000"/>
    <s v="SERVICIOS GENERALES"/>
    <n v="3711"/>
    <s v="PASAJES AÉREOS"/>
    <x v="2"/>
    <x v="2"/>
    <n v="15000"/>
    <n v="0"/>
    <n v="6796"/>
    <n v="6796"/>
    <n v="0"/>
    <n v="6796"/>
    <n v="0"/>
    <n v="6796"/>
    <n v="0"/>
    <n v="6796"/>
    <n v="8204"/>
    <m/>
    <n v="15000"/>
    <n v="0"/>
    <n v="15000"/>
    <n v="0"/>
    <n v="0"/>
    <n v="15000"/>
  </r>
  <r>
    <s v="1.1-00-26"/>
    <x v="1"/>
    <s v="1.3.4"/>
    <s v="FUNCIÓN PÚBLICA"/>
    <s v="E"/>
    <s v="Actividades del sector público, que realiza en for"/>
    <x v="9"/>
    <x v="9"/>
    <n v="4"/>
    <s v="TLAJO EFICIENTE"/>
    <x v="33"/>
    <x v="31"/>
    <x v="27"/>
    <x v="27"/>
    <n v="3000"/>
    <s v="SERVICIOS GENERALES"/>
    <n v="3711"/>
    <s v="PASAJES AÉREOS"/>
    <x v="2"/>
    <x v="2"/>
    <n v="30000"/>
    <n v="30000"/>
    <n v="0"/>
    <n v="0"/>
    <n v="0"/>
    <n v="0"/>
    <n v="0"/>
    <n v="0"/>
    <n v="0"/>
    <n v="0"/>
    <n v="30000"/>
    <m/>
    <n v="3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3000"/>
    <s v="SERVICIOS GENERALES"/>
    <n v="3751"/>
    <s v="VIÁTICOS EN EL PAÍS"/>
    <x v="2"/>
    <x v="2"/>
    <n v="0"/>
    <n v="0"/>
    <n v="0"/>
    <n v="0"/>
    <n v="0"/>
    <n v="0"/>
    <n v="0"/>
    <n v="0"/>
    <n v="0"/>
    <n v="0"/>
    <n v="0"/>
    <m/>
    <n v="0"/>
    <n v="0"/>
    <n v="0"/>
    <n v="0"/>
    <n v="0"/>
    <n v="0"/>
  </r>
  <r>
    <s v="1.1-00-26"/>
    <x v="1"/>
    <s v="1.3.4"/>
    <s v="FUNCIÓN PÚBLICA"/>
    <s v="E"/>
    <s v="Actividades del sector público, que realiza en for"/>
    <x v="9"/>
    <x v="9"/>
    <n v="4"/>
    <s v="TLAJO EFICIENTE"/>
    <x v="33"/>
    <x v="31"/>
    <x v="27"/>
    <x v="27"/>
    <n v="3000"/>
    <s v="SERVICIOS GENERALES"/>
    <n v="3751"/>
    <s v="VIÁTICOS EN EL PAÍS"/>
    <x v="2"/>
    <x v="2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s v="1.3.4"/>
    <s v="FUNCIÓN PÚBLICA"/>
    <s v="S"/>
    <s v="Definidos en el Presupuesto de Egresos y los que s"/>
    <x v="7"/>
    <x v="7"/>
    <n v="2"/>
    <s v="TLAJO CERCANO"/>
    <x v="42"/>
    <x v="40"/>
    <x v="34"/>
    <x v="34"/>
    <n v="3000"/>
    <s v="SERVICIOS GENERALES"/>
    <n v="3761"/>
    <s v="VIÁTICOS EN EL EXTRANJERO"/>
    <x v="2"/>
    <x v="2"/>
    <n v="0"/>
    <n v="0"/>
    <n v="0"/>
    <n v="0"/>
    <n v="0"/>
    <n v="0"/>
    <n v="0"/>
    <n v="0"/>
    <n v="0"/>
    <n v="0"/>
    <n v="0"/>
    <m/>
    <n v="0"/>
    <n v="0"/>
    <n v="0"/>
    <n v="0"/>
    <n v="0"/>
    <n v="0"/>
  </r>
  <r>
    <s v="1.1-00-26"/>
    <x v="1"/>
    <s v="1.7.2"/>
    <s v="PROTECCIÓN CIVIL"/>
    <s v="E"/>
    <s v="Actividades del sector público, que realiza en for"/>
    <x v="5"/>
    <x v="5"/>
    <n v="6"/>
    <s v="TLAJO A FUTURO"/>
    <x v="14"/>
    <x v="14"/>
    <x v="13"/>
    <x v="13"/>
    <n v="3000"/>
    <s v="SERVICIOS GENERALES"/>
    <n v="3821"/>
    <s v="GASTOS DE ORDEN  SOCIAL Y CULTURAL"/>
    <x v="2"/>
    <x v="2"/>
    <n v="250000"/>
    <n v="250000"/>
    <n v="0"/>
    <n v="0"/>
    <n v="0"/>
    <n v="0"/>
    <n v="0"/>
    <n v="0"/>
    <n v="0"/>
    <n v="0"/>
    <n v="250000"/>
    <m/>
    <n v="250000"/>
    <n v="0"/>
    <n v="0"/>
    <n v="0"/>
    <n v="0"/>
    <n v="0"/>
  </r>
  <r>
    <s v="1.1-00-26"/>
    <x v="1"/>
    <s v="3.7.1"/>
    <s v="TURISMO"/>
    <s v="E"/>
    <s v="Actividades del sector público, que realiza en for"/>
    <x v="8"/>
    <x v="8"/>
    <n v="5"/>
    <s v="TLAJO POTENCIA"/>
    <x v="18"/>
    <x v="18"/>
    <x v="15"/>
    <x v="15"/>
    <n v="3000"/>
    <s v="SERVICIOS GENERALES"/>
    <n v="3821"/>
    <s v="GASTOS DE ORDEN  SOCIAL Y CULTURAL"/>
    <x v="2"/>
    <x v="2"/>
    <n v="1150000"/>
    <n v="1150008.68"/>
    <n v="0"/>
    <n v="0"/>
    <n v="0"/>
    <n v="0"/>
    <n v="0"/>
    <n v="0"/>
    <n v="0"/>
    <n v="0"/>
    <n v="1150000"/>
    <m/>
    <n v="1150000"/>
    <n v="0"/>
    <n v="0"/>
    <n v="0"/>
    <n v="8.68"/>
    <n v="-8.68"/>
  </r>
  <r>
    <s v="1.1-00-26"/>
    <x v="1"/>
    <s v="3.7.1"/>
    <s v="TURISMO"/>
    <s v="E"/>
    <s v="Actividades del sector público, que realiza en for"/>
    <x v="8"/>
    <x v="8"/>
    <n v="5"/>
    <s v="TLAJO POTENCIA"/>
    <x v="18"/>
    <x v="18"/>
    <x v="15"/>
    <x v="15"/>
    <n v="3000"/>
    <s v="SERVICIOS GENERALES"/>
    <n v="3821"/>
    <s v="GASTOS DE ORDEN  SOCIAL Y CULTURAL"/>
    <x v="22"/>
    <x v="21"/>
    <n v="100000"/>
    <n v="99991.32"/>
    <n v="0"/>
    <n v="0"/>
    <n v="0"/>
    <n v="0"/>
    <n v="0"/>
    <n v="0"/>
    <n v="0"/>
    <n v="0"/>
    <n v="100000"/>
    <m/>
    <n v="100000"/>
    <n v="0"/>
    <n v="8.68"/>
    <n v="0"/>
    <n v="0"/>
    <n v="8.68"/>
  </r>
  <r>
    <s v="1.1-00-26"/>
    <x v="1"/>
    <s v="3.7.1"/>
    <s v="TURISMO"/>
    <s v="E"/>
    <s v="Actividades del sector público, que realiza en for"/>
    <x v="8"/>
    <x v="8"/>
    <n v="5"/>
    <s v="TLAJO POTENCIA"/>
    <x v="43"/>
    <x v="41"/>
    <x v="15"/>
    <x v="15"/>
    <n v="3000"/>
    <s v="SERVICIOS GENERALES"/>
    <n v="3821"/>
    <s v="GASTOS DE ORDEN  SOCIAL Y CULTURAL"/>
    <x v="2"/>
    <x v="2"/>
    <n v="1500000"/>
    <n v="1500000"/>
    <n v="0"/>
    <n v="0"/>
    <n v="0"/>
    <n v="0"/>
    <n v="0"/>
    <n v="0"/>
    <n v="0"/>
    <n v="0"/>
    <n v="1500000"/>
    <m/>
    <n v="1500000"/>
    <n v="0"/>
    <n v="0"/>
    <n v="0"/>
    <n v="0"/>
    <n v="0"/>
  </r>
  <r>
    <s v="1.1-00-26"/>
    <x v="1"/>
    <s v="3.7.1"/>
    <s v="TURISMO"/>
    <s v="E"/>
    <s v="Actividades del sector público, que realiza en for"/>
    <x v="8"/>
    <x v="8"/>
    <n v="5"/>
    <s v="TLAJO POTENCIA"/>
    <x v="16"/>
    <x v="16"/>
    <x v="15"/>
    <x v="15"/>
    <n v="3000"/>
    <s v="SERVICIOS GENERALES"/>
    <n v="3821"/>
    <s v="GASTOS DE ORDEN  SOCIAL Y CULTURAL"/>
    <x v="23"/>
    <x v="22"/>
    <n v="1500000"/>
    <n v="1500000"/>
    <n v="0"/>
    <n v="0"/>
    <n v="0"/>
    <n v="0"/>
    <n v="0"/>
    <n v="0"/>
    <n v="0"/>
    <n v="0"/>
    <n v="1500000"/>
    <m/>
    <n v="1500000"/>
    <n v="0"/>
    <n v="0"/>
    <n v="0"/>
    <n v="0"/>
    <n v="0"/>
  </r>
  <r>
    <s v="1.1-00-26"/>
    <x v="1"/>
    <s v="3.7.1"/>
    <s v="TURISMO"/>
    <s v="E"/>
    <s v="Actividades del sector público, que realiza en for"/>
    <x v="8"/>
    <x v="8"/>
    <n v="5"/>
    <s v="TLAJO POTENCIA"/>
    <x v="16"/>
    <x v="16"/>
    <x v="15"/>
    <x v="15"/>
    <n v="3000"/>
    <s v="SERVICIOS GENERALES"/>
    <n v="3821"/>
    <s v="GASTOS DE ORDEN  SOCIAL Y CULTURAL"/>
    <x v="24"/>
    <x v="23"/>
    <n v="500000"/>
    <n v="499991.24"/>
    <n v="0"/>
    <n v="0"/>
    <n v="0"/>
    <n v="0"/>
    <n v="0"/>
    <n v="0"/>
    <n v="0"/>
    <n v="0"/>
    <n v="500000"/>
    <m/>
    <n v="500000"/>
    <n v="0"/>
    <n v="8.76"/>
    <n v="0"/>
    <n v="0"/>
    <n v="8.76"/>
  </r>
  <r>
    <s v="1.1-00-26"/>
    <x v="1"/>
    <s v="3.7.1"/>
    <s v="TURISMO"/>
    <s v="E"/>
    <s v="Actividades del sector público, que realiza en for"/>
    <x v="8"/>
    <x v="8"/>
    <n v="5"/>
    <s v="TLAJO POTENCIA"/>
    <x v="16"/>
    <x v="16"/>
    <x v="15"/>
    <x v="15"/>
    <n v="3000"/>
    <s v="SERVICIOS GENERALES"/>
    <n v="3821"/>
    <s v="GASTOS DE ORDEN  SOCIAL Y CULTURAL"/>
    <x v="25"/>
    <x v="24"/>
    <n v="500000"/>
    <n v="499991.24"/>
    <n v="495200.01"/>
    <n v="495200.01"/>
    <n v="495200.01"/>
    <n v="0"/>
    <n v="0"/>
    <n v="0"/>
    <n v="0"/>
    <n v="0"/>
    <n v="4799.9899999999907"/>
    <m/>
    <n v="500000"/>
    <n v="0"/>
    <n v="8.76"/>
    <n v="0"/>
    <n v="0"/>
    <n v="8.76"/>
  </r>
  <r>
    <s v="1.1-00-26"/>
    <x v="1"/>
    <s v="3.7.1"/>
    <s v="TURISMO"/>
    <s v="E"/>
    <s v="Actividades del sector público, que realiza en for"/>
    <x v="8"/>
    <x v="8"/>
    <n v="5"/>
    <s v="TLAJO POTENCIA"/>
    <x v="16"/>
    <x v="16"/>
    <x v="15"/>
    <x v="15"/>
    <n v="3000"/>
    <s v="SERVICIOS GENERALES"/>
    <n v="3821"/>
    <s v="GASTOS DE ORDEN  SOCIAL Y CULTURAL"/>
    <x v="26"/>
    <x v="25"/>
    <n v="387000"/>
    <n v="387008.76"/>
    <n v="0"/>
    <n v="0"/>
    <n v="0"/>
    <n v="0"/>
    <n v="0"/>
    <n v="0"/>
    <n v="0"/>
    <n v="0"/>
    <n v="387000"/>
    <m/>
    <n v="387000"/>
    <n v="0"/>
    <n v="0"/>
    <n v="0"/>
    <n v="8.76"/>
    <n v="-8.76"/>
  </r>
  <r>
    <s v="1.1-00-26"/>
    <x v="1"/>
    <s v="3.7.1"/>
    <s v="TURISMO"/>
    <s v="E"/>
    <s v="Actividades del sector público, que realiza en for"/>
    <x v="8"/>
    <x v="8"/>
    <n v="5"/>
    <s v="TLAJO POTENCIA"/>
    <x v="16"/>
    <x v="16"/>
    <x v="15"/>
    <x v="15"/>
    <n v="3000"/>
    <s v="SERVICIOS GENERALES"/>
    <n v="3821"/>
    <s v="GASTOS DE ORDEN  SOCIAL Y CULTURAL"/>
    <x v="27"/>
    <x v="26"/>
    <n v="250000"/>
    <n v="250008.76"/>
    <n v="0"/>
    <n v="0"/>
    <n v="0"/>
    <n v="0"/>
    <n v="0"/>
    <n v="0"/>
    <n v="0"/>
    <n v="0"/>
    <n v="250000"/>
    <m/>
    <n v="250000"/>
    <n v="0"/>
    <n v="0"/>
    <n v="0"/>
    <n v="8.76"/>
    <n v="-8.76"/>
  </r>
  <r>
    <s v="1.1-00-26"/>
    <x v="1"/>
    <s v="3.7.1"/>
    <s v="TURISMO"/>
    <s v="E"/>
    <s v="Actividades del sector público, que realiza en for"/>
    <x v="8"/>
    <x v="8"/>
    <n v="5"/>
    <s v="TLAJO POTENCIA"/>
    <x v="16"/>
    <x v="16"/>
    <x v="15"/>
    <x v="15"/>
    <n v="3000"/>
    <s v="SERVICIOS GENERALES"/>
    <n v="3821"/>
    <s v="GASTOS DE ORDEN  SOCIAL Y CULTURAL"/>
    <x v="28"/>
    <x v="27"/>
    <n v="240000"/>
    <n v="240000"/>
    <n v="0"/>
    <n v="0"/>
    <n v="0"/>
    <n v="0"/>
    <n v="0"/>
    <n v="0"/>
    <n v="0"/>
    <n v="0"/>
    <n v="240000"/>
    <m/>
    <n v="240000"/>
    <n v="0"/>
    <n v="0"/>
    <n v="0"/>
    <n v="0"/>
    <n v="0"/>
  </r>
  <r>
    <s v="1.1-00-26"/>
    <x v="1"/>
    <s v="3.7.1"/>
    <s v="TURISMO"/>
    <s v="E"/>
    <s v="Actividades del sector público, que realiza en for"/>
    <x v="8"/>
    <x v="8"/>
    <n v="5"/>
    <s v="TLAJO POTENCIA"/>
    <x v="16"/>
    <x v="16"/>
    <x v="15"/>
    <x v="15"/>
    <n v="3000"/>
    <s v="SERVICIOS GENERALES"/>
    <n v="3821"/>
    <s v="GASTOS DE ORDEN  SOCIAL Y CULTURAL"/>
    <x v="29"/>
    <x v="28"/>
    <n v="200000"/>
    <n v="199991.24"/>
    <n v="0"/>
    <n v="0"/>
    <n v="0"/>
    <n v="0"/>
    <n v="0"/>
    <n v="0"/>
    <n v="0"/>
    <n v="0"/>
    <n v="200000"/>
    <m/>
    <n v="200000"/>
    <n v="0"/>
    <n v="8.76"/>
    <n v="0"/>
    <n v="0"/>
    <n v="8.76"/>
  </r>
  <r>
    <s v="1.1-00-26"/>
    <x v="1"/>
    <s v="3.7.1"/>
    <s v="TURISMO"/>
    <s v="E"/>
    <s v="Actividades del sector público, que realiza en for"/>
    <x v="8"/>
    <x v="8"/>
    <n v="5"/>
    <s v="TLAJO POTENCIA"/>
    <x v="16"/>
    <x v="16"/>
    <x v="15"/>
    <x v="15"/>
    <n v="3000"/>
    <s v="SERVICIOS GENERALES"/>
    <n v="3821"/>
    <s v="GASTOS DE ORDEN  SOCIAL Y CULTURAL"/>
    <x v="30"/>
    <x v="29"/>
    <n v="196000"/>
    <n v="196008.76"/>
    <n v="0"/>
    <n v="0"/>
    <n v="0"/>
    <n v="0"/>
    <n v="0"/>
    <n v="0"/>
    <n v="0"/>
    <n v="0"/>
    <n v="196000"/>
    <m/>
    <n v="196000"/>
    <n v="0"/>
    <n v="0"/>
    <n v="0"/>
    <n v="8.76"/>
    <n v="-8.76"/>
  </r>
  <r>
    <s v="1.1-00-26"/>
    <x v="1"/>
    <s v="2.1.5"/>
    <s v="PROTECCIÓN DE LA DIVERSIDAD BIOLÓGICA Y DEL PAISAJE"/>
    <s v="V"/>
    <s v="Servicios de protección y conservación ambiental"/>
    <x v="6"/>
    <x v="6"/>
    <n v="6"/>
    <s v="TLAJO A FUTURO"/>
    <x v="19"/>
    <x v="19"/>
    <x v="17"/>
    <x v="17"/>
    <n v="3000"/>
    <s v="SERVICIOS GENERALES"/>
    <n v="3821"/>
    <s v="GASTOS DE ORDEN  SOCIAL Y CULTURAL"/>
    <x v="2"/>
    <x v="2"/>
    <n v="200000"/>
    <n v="200000"/>
    <n v="0"/>
    <n v="0"/>
    <n v="0"/>
    <n v="0"/>
    <n v="0"/>
    <n v="0"/>
    <n v="0"/>
    <n v="0"/>
    <n v="200000"/>
    <m/>
    <n v="200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3000"/>
    <s v="SERVICIOS GENERALES"/>
    <n v="3821"/>
    <s v="GASTOS DE ORDEN  SOCIAL Y CULTURAL"/>
    <x v="2"/>
    <x v="2"/>
    <n v="1000000"/>
    <n v="1000000"/>
    <n v="0"/>
    <n v="0"/>
    <n v="0"/>
    <n v="0"/>
    <n v="0"/>
    <n v="0"/>
    <n v="0"/>
    <n v="0"/>
    <n v="1000000"/>
    <m/>
    <n v="1000000"/>
    <n v="0"/>
    <n v="0"/>
    <n v="0"/>
    <n v="0"/>
    <n v="0"/>
  </r>
  <r>
    <s v="1.1-00-26"/>
    <x v="1"/>
    <s v="1.3.4"/>
    <s v="FUNCIÓN PÚBLICA"/>
    <s v="E"/>
    <s v="Actividades del sector público, que realiza en for"/>
    <x v="9"/>
    <x v="9"/>
    <n v="4"/>
    <s v="TLAJO EFICIENTE"/>
    <x v="40"/>
    <x v="38"/>
    <x v="32"/>
    <x v="32"/>
    <n v="3000"/>
    <s v="SERVICIOS GENERALES"/>
    <n v="3821"/>
    <s v="GASTOS DE ORDEN  SOCIAL Y CULTURAL"/>
    <x v="31"/>
    <x v="30"/>
    <n v="2700000"/>
    <n v="2700000"/>
    <n v="0"/>
    <n v="0"/>
    <n v="0"/>
    <n v="0"/>
    <n v="0"/>
    <n v="0"/>
    <n v="0"/>
    <n v="0"/>
    <n v="2700000"/>
    <m/>
    <n v="2700000"/>
    <n v="0"/>
    <n v="0"/>
    <n v="0"/>
    <n v="0"/>
    <n v="0"/>
  </r>
  <r>
    <s v="1.1-00-26"/>
    <x v="1"/>
    <s v="1.3.4"/>
    <s v="FUNCIÓN PÚBLICA"/>
    <s v="E"/>
    <s v="Actividades del sector público, que realiza en for"/>
    <x v="9"/>
    <x v="9"/>
    <n v="4"/>
    <s v="TLAJO EFICIENTE"/>
    <x v="40"/>
    <x v="38"/>
    <x v="32"/>
    <x v="32"/>
    <n v="3000"/>
    <s v="SERVICIOS GENERALES"/>
    <n v="3821"/>
    <s v="GASTOS DE ORDEN  SOCIAL Y CULTURAL"/>
    <x v="32"/>
    <x v="31"/>
    <n v="1500000"/>
    <n v="1500000"/>
    <n v="50000"/>
    <n v="50000"/>
    <n v="50000"/>
    <n v="0"/>
    <n v="0"/>
    <n v="0"/>
    <n v="0"/>
    <n v="0"/>
    <n v="1450000"/>
    <m/>
    <n v="1500000"/>
    <n v="0"/>
    <n v="0"/>
    <n v="0"/>
    <n v="0"/>
    <n v="0"/>
  </r>
  <r>
    <s v="1.1-00-26"/>
    <x v="1"/>
    <s v="1.3.4"/>
    <s v="FUNCIÓN PÚBLICA"/>
    <s v="E"/>
    <s v="Actividades del sector público, que realiza en for"/>
    <x v="9"/>
    <x v="9"/>
    <n v="4"/>
    <s v="TLAJO EFICIENTE"/>
    <x v="40"/>
    <x v="38"/>
    <x v="32"/>
    <x v="32"/>
    <n v="3000"/>
    <s v="SERVICIOS GENERALES"/>
    <n v="3821"/>
    <s v="GASTOS DE ORDEN  SOCIAL Y CULTURAL"/>
    <x v="33"/>
    <x v="32"/>
    <n v="1500000"/>
    <n v="1500000"/>
    <n v="1500000"/>
    <n v="0"/>
    <n v="0"/>
    <n v="0"/>
    <n v="0"/>
    <n v="0"/>
    <n v="0"/>
    <n v="0"/>
    <n v="0"/>
    <m/>
    <n v="1500000"/>
    <n v="0"/>
    <n v="0"/>
    <n v="0"/>
    <n v="0"/>
    <n v="0"/>
  </r>
  <r>
    <s v="1.1-00-26"/>
    <x v="1"/>
    <s v="1.3.4"/>
    <s v="FUNCIÓN PÚBLICA"/>
    <s v="E"/>
    <s v="Actividades del sector público, que realiza en for"/>
    <x v="7"/>
    <x v="7"/>
    <n v="1"/>
    <s v="TLAJO DE PAZ"/>
    <x v="44"/>
    <x v="42"/>
    <x v="31"/>
    <x v="31"/>
    <n v="3000"/>
    <s v="SERVICIOS GENERALES"/>
    <n v="3821"/>
    <s v="GASTOS DE ORDEN  SOCIAL Y CULTURAL"/>
    <x v="2"/>
    <x v="2"/>
    <n v="4500000"/>
    <n v="4500000"/>
    <n v="0"/>
    <n v="0"/>
    <n v="0"/>
    <n v="0"/>
    <n v="0"/>
    <n v="0"/>
    <n v="0"/>
    <n v="0"/>
    <n v="4500000"/>
    <m/>
    <n v="4500000"/>
    <n v="0"/>
    <n v="0"/>
    <n v="0"/>
    <n v="0"/>
    <n v="0"/>
  </r>
  <r>
    <s v="1.1-00-26"/>
    <x v="1"/>
    <s v="1.3.4"/>
    <s v="FUNCIÓN PÚBLICA"/>
    <s v="E"/>
    <s v="Actividades del sector público, que realiza en for"/>
    <x v="7"/>
    <x v="7"/>
    <n v="1"/>
    <s v="TLAJO DE PAZ"/>
    <x v="11"/>
    <x v="11"/>
    <x v="10"/>
    <x v="10"/>
    <n v="3000"/>
    <s v="SERVICIOS GENERALES"/>
    <n v="3821"/>
    <s v="GASTOS DE ORDEN  SOCIAL Y CULTURAL"/>
    <x v="2"/>
    <x v="2"/>
    <n v="1500000"/>
    <n v="1500000"/>
    <n v="0"/>
    <n v="0"/>
    <n v="0"/>
    <n v="0"/>
    <n v="0"/>
    <n v="0"/>
    <n v="0"/>
    <n v="0"/>
    <n v="1500000"/>
    <m/>
    <n v="1500000"/>
    <n v="0"/>
    <n v="0"/>
    <n v="0"/>
    <n v="0"/>
    <n v="0"/>
  </r>
  <r>
    <s v="1.1-00-26"/>
    <x v="1"/>
    <s v="1.3.4"/>
    <s v="FUNCIÓN PÚBLICA"/>
    <s v="E"/>
    <s v="Actividades del sector público, que realiza en for"/>
    <x v="7"/>
    <x v="7"/>
    <n v="2"/>
    <s v="TLAJO CERCANO"/>
    <x v="25"/>
    <x v="25"/>
    <x v="22"/>
    <x v="22"/>
    <n v="3000"/>
    <s v="SERVICIOS GENERALES"/>
    <n v="3821"/>
    <s v="GASTOS DE ORDEN  SOCIAL Y CULTURAL"/>
    <x v="2"/>
    <x v="2"/>
    <n v="50000"/>
    <n v="49991.519999999997"/>
    <n v="0"/>
    <n v="0"/>
    <n v="0"/>
    <n v="0"/>
    <n v="0"/>
    <n v="0"/>
    <n v="0"/>
    <n v="0"/>
    <n v="50000"/>
    <m/>
    <n v="50000"/>
    <n v="0"/>
    <n v="8.48"/>
    <n v="0"/>
    <n v="0"/>
    <n v="8.48"/>
  </r>
  <r>
    <s v="1.1-00-26"/>
    <x v="1"/>
    <s v="1.3.4"/>
    <s v="FUNCIÓN PÚBLICA"/>
    <s v="E"/>
    <s v="Actividades del sector público, que realiza en for"/>
    <x v="7"/>
    <x v="7"/>
    <n v="2"/>
    <s v="TLAJO CERCANO"/>
    <x v="25"/>
    <x v="25"/>
    <x v="22"/>
    <x v="22"/>
    <n v="3000"/>
    <s v="SERVICIOS GENERALES"/>
    <n v="3821"/>
    <s v="GASTOS DE ORDEN  SOCIAL Y CULTURAL"/>
    <x v="34"/>
    <x v="33"/>
    <n v="1000000"/>
    <n v="1000008.48"/>
    <n v="0"/>
    <n v="0"/>
    <n v="0"/>
    <n v="0"/>
    <n v="0"/>
    <n v="0"/>
    <n v="0"/>
    <n v="0"/>
    <n v="1000000"/>
    <m/>
    <n v="1000000"/>
    <n v="0"/>
    <n v="0"/>
    <n v="0"/>
    <n v="8.48"/>
    <n v="-8.48"/>
  </r>
  <r>
    <s v="1.1-00-26"/>
    <x v="1"/>
    <s v="1.3.4"/>
    <s v="FUNCIÓN PÚBLICA"/>
    <s v="S"/>
    <s v="Definidos en el Presupuesto de Egresos y los que s"/>
    <x v="7"/>
    <x v="7"/>
    <n v="2"/>
    <s v="TLAJO CERCANO"/>
    <x v="42"/>
    <x v="40"/>
    <x v="34"/>
    <x v="34"/>
    <n v="3000"/>
    <s v="SERVICIOS GENERALES"/>
    <n v="3821"/>
    <s v="GASTOS DE ORDEN  SOCIAL Y CULTURAL"/>
    <x v="2"/>
    <x v="2"/>
    <n v="400000"/>
    <n v="400008.56"/>
    <n v="0"/>
    <n v="0"/>
    <n v="0"/>
    <n v="0"/>
    <n v="0"/>
    <n v="0"/>
    <n v="0"/>
    <n v="0"/>
    <n v="400000"/>
    <m/>
    <n v="400000"/>
    <n v="0"/>
    <n v="0"/>
    <n v="0"/>
    <n v="8.56"/>
    <n v="-8.56"/>
  </r>
  <r>
    <s v="1.1-00-26"/>
    <x v="1"/>
    <s v="1.3.4"/>
    <s v="FUNCIÓN PÚBLICA"/>
    <s v="S"/>
    <s v="Definidos en el Presupuesto de Egresos y los que s"/>
    <x v="7"/>
    <x v="7"/>
    <n v="2"/>
    <s v="TLAJO CERCANO"/>
    <x v="42"/>
    <x v="40"/>
    <x v="34"/>
    <x v="34"/>
    <n v="3000"/>
    <s v="SERVICIOS GENERALES"/>
    <n v="3821"/>
    <s v="GASTOS DE ORDEN  SOCIAL Y CULTURAL"/>
    <x v="35"/>
    <x v="34"/>
    <n v="450000"/>
    <n v="449991.44"/>
    <n v="0"/>
    <n v="0"/>
    <n v="0"/>
    <n v="0"/>
    <n v="0"/>
    <n v="0"/>
    <n v="0"/>
    <n v="0"/>
    <n v="450000"/>
    <m/>
    <n v="450000"/>
    <n v="0"/>
    <n v="8.56"/>
    <n v="0"/>
    <n v="0"/>
    <n v="8.56"/>
  </r>
  <r>
    <s v="1.1-00-26"/>
    <x v="1"/>
    <s v="3.2.1"/>
    <s v="AGROPECUARIA"/>
    <s v="E"/>
    <s v="Actividades del sector público, que realiza en for"/>
    <x v="8"/>
    <x v="8"/>
    <n v="5"/>
    <s v="TLAJO POTENCIA"/>
    <x v="45"/>
    <x v="43"/>
    <x v="18"/>
    <x v="18"/>
    <n v="3000"/>
    <s v="SERVICIOS GENERALES"/>
    <n v="3821"/>
    <s v="GASTOS DE ORDEN  SOCIAL Y CULTURAL"/>
    <x v="36"/>
    <x v="35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s v="2.2.7"/>
    <s v="DESARROLLO REGIONAL"/>
    <s v="E"/>
    <s v="Actividades del sector público, que realiza en for"/>
    <x v="8"/>
    <x v="8"/>
    <n v="5"/>
    <s v="TLAJO POTENCIA"/>
    <x v="23"/>
    <x v="23"/>
    <x v="20"/>
    <x v="20"/>
    <n v="3000"/>
    <s v="SERVICIOS GENERALES"/>
    <n v="3821"/>
    <s v="GASTOS DE ORDEN  SOCIAL Y CULTURAL"/>
    <x v="37"/>
    <x v="36"/>
    <n v="300000"/>
    <n v="300000"/>
    <n v="0"/>
    <n v="0"/>
    <n v="0"/>
    <n v="0"/>
    <n v="0"/>
    <n v="0"/>
    <n v="0"/>
    <n v="0"/>
    <n v="300000"/>
    <m/>
    <n v="300000"/>
    <n v="0"/>
    <n v="0"/>
    <n v="0"/>
    <n v="0"/>
    <n v="0"/>
  </r>
  <r>
    <s v="1.1-00-26"/>
    <x v="1"/>
    <s v="2.2.7"/>
    <s v="DESARROLLO REGIONAL"/>
    <s v="E"/>
    <s v="Actividades del sector público, que realiza en for"/>
    <x v="8"/>
    <x v="8"/>
    <n v="5"/>
    <s v="TLAJO POTENCIA"/>
    <x v="23"/>
    <x v="23"/>
    <x v="20"/>
    <x v="20"/>
    <n v="3000"/>
    <s v="SERVICIOS GENERALES"/>
    <n v="3821"/>
    <s v="GASTOS DE ORDEN  SOCIAL Y CULTURAL"/>
    <x v="38"/>
    <x v="37"/>
    <n v="270000"/>
    <n v="270000"/>
    <n v="0"/>
    <n v="0"/>
    <n v="0"/>
    <n v="0"/>
    <n v="0"/>
    <n v="0"/>
    <n v="0"/>
    <n v="0"/>
    <n v="270000"/>
    <m/>
    <n v="270000"/>
    <n v="0"/>
    <n v="0"/>
    <n v="0"/>
    <n v="0"/>
    <n v="0"/>
  </r>
  <r>
    <s v="1.1-00-26"/>
    <x v="1"/>
    <s v="2.4.2"/>
    <s v="CULTURA"/>
    <s v="E"/>
    <s v="Actividades del sector público, que realiza en for"/>
    <x v="7"/>
    <x v="7"/>
    <n v="2"/>
    <s v="TLAJO CERCANO"/>
    <x v="36"/>
    <x v="34"/>
    <x v="29"/>
    <x v="29"/>
    <n v="3000"/>
    <s v="SERVICIOS GENERALES"/>
    <n v="3821"/>
    <s v="GASTOS DE ORDEN  SOCIAL Y CULTURAL"/>
    <x v="2"/>
    <x v="2"/>
    <n v="150000"/>
    <n v="150000"/>
    <n v="0"/>
    <n v="0"/>
    <n v="0"/>
    <n v="0"/>
    <n v="0"/>
    <n v="0"/>
    <n v="0"/>
    <n v="0"/>
    <n v="150000"/>
    <m/>
    <n v="150000"/>
    <n v="0"/>
    <n v="0"/>
    <n v="0"/>
    <n v="0"/>
    <n v="0"/>
  </r>
  <r>
    <s v="1.1-00-26"/>
    <x v="1"/>
    <s v="2.4.2"/>
    <s v="CULTURA"/>
    <s v="E"/>
    <s v="Actividades del sector público, que realiza en for"/>
    <x v="7"/>
    <x v="7"/>
    <n v="2"/>
    <s v="TLAJO CERCANO"/>
    <x v="36"/>
    <x v="34"/>
    <x v="29"/>
    <x v="29"/>
    <n v="3000"/>
    <s v="SERVICIOS GENERALES"/>
    <n v="3841"/>
    <s v="EXPOSICIONES"/>
    <x v="2"/>
    <x v="2"/>
    <n v="100000"/>
    <n v="100000"/>
    <n v="0"/>
    <n v="0"/>
    <n v="0"/>
    <n v="0"/>
    <n v="0"/>
    <n v="0"/>
    <n v="0"/>
    <n v="0"/>
    <n v="100000"/>
    <m/>
    <n v="100000"/>
    <n v="0"/>
    <n v="0"/>
    <n v="0"/>
    <n v="0"/>
    <n v="0"/>
  </r>
  <r>
    <s v="1.1-00-26"/>
    <x v="1"/>
    <s v="1.3.4"/>
    <s v="FUNCIÓN PÚBLICA"/>
    <s v="M"/>
    <s v="Actividades de apoyo administrativo desarrolladas "/>
    <x v="0"/>
    <x v="0"/>
    <n v="4"/>
    <s v="TLAJO EFICIENTE"/>
    <x v="0"/>
    <x v="0"/>
    <x v="0"/>
    <x v="0"/>
    <n v="3000"/>
    <s v="SERVICIOS GENERALES"/>
    <n v="3911"/>
    <s v="SERVICIOS FUNERARIOS Y DE CEMENTERIOS"/>
    <x v="2"/>
    <x v="2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2.5-02-25"/>
    <x v="4"/>
    <s v="1.3.4"/>
    <s v="FUNCIÓN PÚBLICA"/>
    <s v="E"/>
    <s v="Actividades del sector público, que realiza en for"/>
    <x v="3"/>
    <x v="3"/>
    <n v="4"/>
    <s v="TLAJO EFICIENTE"/>
    <x v="46"/>
    <x v="44"/>
    <x v="35"/>
    <x v="35"/>
    <n v="3000"/>
    <s v="SERVICIOS GENERALES"/>
    <n v="3921"/>
    <s v="Reintegro de Remanentes de Recursos Federales y Estatales"/>
    <x v="2"/>
    <x v="2"/>
    <n v="0"/>
    <n v="0"/>
    <n v="3412951.5"/>
    <n v="3412951.5"/>
    <n v="0"/>
    <n v="3412951.5"/>
    <n v="0"/>
    <n v="3412951.5"/>
    <n v="0"/>
    <n v="3412951.5"/>
    <n v="-3412951.5"/>
    <n v="3412951.5"/>
    <n v="3412951.5"/>
    <n v="0"/>
    <n v="0"/>
    <n v="0"/>
    <n v="0"/>
    <n v="0"/>
  </r>
  <r>
    <s v="2.6-01-25"/>
    <x v="5"/>
    <s v="1.3.4"/>
    <s v="FUNCIÓN PÚBLICA"/>
    <s v="E"/>
    <s v="Actividades del sector público, que realiza en for"/>
    <x v="3"/>
    <x v="3"/>
    <n v="4"/>
    <s v="TLAJO EFICIENTE"/>
    <x v="46"/>
    <x v="44"/>
    <x v="35"/>
    <x v="35"/>
    <n v="3000"/>
    <s v="SERVICIOS GENERALES"/>
    <n v="3921"/>
    <s v="Reintegro de Remanentes de Recursos Federales y Estatales"/>
    <x v="2"/>
    <x v="2"/>
    <n v="0"/>
    <n v="0"/>
    <n v="674.53"/>
    <n v="674.53"/>
    <n v="0"/>
    <n v="674.53"/>
    <n v="0"/>
    <n v="674.53"/>
    <n v="0"/>
    <n v="674.53"/>
    <n v="-674.53"/>
    <n v="674.53"/>
    <n v="674.53"/>
    <n v="0"/>
    <n v="0"/>
    <n v="0"/>
    <n v="0"/>
    <n v="0"/>
  </r>
  <r>
    <s v="2.5-01-25"/>
    <x v="6"/>
    <s v="1.3.4"/>
    <s v="FUNCIÓN PÚBLICA"/>
    <s v="E"/>
    <s v="Actividades del sector público, que realiza en for"/>
    <x v="3"/>
    <x v="3"/>
    <n v="4"/>
    <s v="TLAJO EFICIENTE"/>
    <x v="46"/>
    <x v="44"/>
    <x v="35"/>
    <x v="35"/>
    <n v="3000"/>
    <s v="SERVICIOS GENERALES"/>
    <n v="3921"/>
    <s v="Reintegro de Remanentes de Recursos Federales y Estatales"/>
    <x v="2"/>
    <x v="2"/>
    <n v="0"/>
    <n v="0"/>
    <n v="2586008.42"/>
    <n v="2586008.42"/>
    <n v="0"/>
    <n v="2586008.42"/>
    <n v="0"/>
    <n v="2586008.42"/>
    <n v="0"/>
    <n v="2586008.42"/>
    <n v="-2586008.42"/>
    <n v="2586008.42"/>
    <n v="2586008.42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3000"/>
    <s v="SERVICIOS GENERALES"/>
    <n v="3922"/>
    <s v="IMPUESTOS Y DERECHOS"/>
    <x v="2"/>
    <x v="2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s v="2.2.3"/>
    <s v="ABASTECIMIENTO DE AGUA"/>
    <s v="E"/>
    <s v="Actividades del sector público, que realiza en for"/>
    <x v="10"/>
    <x v="10"/>
    <n v="6"/>
    <s v="TLAJO A FUTURO"/>
    <x v="22"/>
    <x v="22"/>
    <x v="19"/>
    <x v="19"/>
    <n v="5000"/>
    <s v="BIENES MUEBLES, INMUEBLES E INTANGIBLES"/>
    <n v="5661"/>
    <s v="EQUIPO DE GENERACIÓN ELÉCTRICA, APARATOS Y ACCESORIOS ELÉCTRICOS"/>
    <x v="2"/>
    <x v="2"/>
    <n v="0"/>
    <n v="0"/>
    <n v="0"/>
    <n v="0"/>
    <n v="0"/>
    <n v="0"/>
    <n v="0"/>
    <n v="0"/>
    <n v="0"/>
    <n v="0"/>
    <n v="0"/>
    <n v="5000000"/>
    <n v="5000000"/>
    <n v="0"/>
    <n v="0"/>
    <n v="0"/>
    <n v="0"/>
    <n v="0"/>
  </r>
  <r>
    <s v="1.1-00-26"/>
    <x v="1"/>
    <s v="2.2.3"/>
    <s v="ABASTECIMIENTO DE AGUA"/>
    <s v="E"/>
    <s v="Actividades del sector público, que realiza en for"/>
    <x v="10"/>
    <x v="10"/>
    <n v="6"/>
    <s v="TLAJO A FUTURO"/>
    <x v="22"/>
    <x v="22"/>
    <x v="19"/>
    <x v="19"/>
    <n v="3000"/>
    <s v="SERVICIOS GENERALES"/>
    <n v="3922"/>
    <s v="IMPUESTOS Y DERECHOS"/>
    <x v="39"/>
    <x v="38"/>
    <n v="11200000"/>
    <n v="11200000"/>
    <n v="2900465"/>
    <n v="2900465"/>
    <n v="0"/>
    <n v="2900465"/>
    <n v="204970"/>
    <n v="2695495"/>
    <n v="0"/>
    <n v="2695495"/>
    <n v="8299535"/>
    <m/>
    <n v="11200000"/>
    <n v="0"/>
    <n v="0"/>
    <n v="0"/>
    <n v="0"/>
    <n v="0"/>
  </r>
  <r>
    <s v="1.1-00-26"/>
    <x v="1"/>
    <s v="1.7.1"/>
    <s v="POLICÍA"/>
    <s v="E"/>
    <s v="Actividades del sector público, que realiza en for"/>
    <x v="5"/>
    <x v="5"/>
    <n v="1"/>
    <s v="TLAJO DE PAZ"/>
    <x v="12"/>
    <x v="12"/>
    <x v="11"/>
    <x v="11"/>
    <n v="3000"/>
    <s v="SERVICIOS GENERALES"/>
    <n v="3941"/>
    <s v="SENTENCIAS Y RESOLUCIONES POR AUTORIDAD COMPETENTE"/>
    <x v="2"/>
    <x v="2"/>
    <n v="70000"/>
    <n v="70000"/>
    <n v="0"/>
    <n v="0"/>
    <n v="0"/>
    <n v="0"/>
    <n v="0"/>
    <n v="0"/>
    <n v="0"/>
    <n v="0"/>
    <n v="70000"/>
    <m/>
    <n v="7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13"/>
    <x v="13"/>
    <x v="12"/>
    <x v="12"/>
    <n v="3000"/>
    <s v="SERVICIOS GENERALES"/>
    <n v="3941"/>
    <s v="SENTENCIAS Y RESOLUCIONES POR AUTORIDAD COMPETENTE"/>
    <x v="2"/>
    <x v="2"/>
    <n v="800000"/>
    <n v="0"/>
    <n v="57346.31"/>
    <n v="57346.31"/>
    <n v="0"/>
    <n v="57346.31"/>
    <n v="57346.31"/>
    <n v="0"/>
    <n v="0"/>
    <n v="0"/>
    <n v="742653.69"/>
    <m/>
    <n v="800000"/>
    <n v="0"/>
    <n v="800000"/>
    <n v="0"/>
    <n v="0"/>
    <n v="80000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3000"/>
    <s v="SERVICIOS GENERALES"/>
    <n v="3941"/>
    <s v="SENTENCIAS Y RESOLUCIONES POR AUTORIDAD COMPETENTE"/>
    <x v="2"/>
    <x v="2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s v="1.3.4"/>
    <s v="FUNCIÓN PÚBLICA"/>
    <s v="M"/>
    <s v="Actividades de apoyo administrativo desarrolladas "/>
    <x v="0"/>
    <x v="0"/>
    <n v="4"/>
    <s v="TLAJO EFICIENTE"/>
    <x v="0"/>
    <x v="0"/>
    <x v="0"/>
    <x v="0"/>
    <n v="3000"/>
    <s v="SERVICIOS GENERALES"/>
    <n v="3941"/>
    <s v="SENTENCIAS Y RESOLUCIONES POR AUTORIDAD COMPETENTE"/>
    <x v="2"/>
    <x v="2"/>
    <n v="20000000"/>
    <n v="20000000"/>
    <n v="1832951.89"/>
    <n v="1832951.89"/>
    <n v="0"/>
    <n v="1832951.89"/>
    <n v="558223.33999999985"/>
    <n v="1274728.55"/>
    <n v="680897.35000000009"/>
    <n v="593831.19999999995"/>
    <n v="18167048.109999999"/>
    <n v="-10000000"/>
    <n v="1000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13"/>
    <x v="13"/>
    <x v="12"/>
    <x v="12"/>
    <n v="3000"/>
    <s v="SERVICIOS GENERALES"/>
    <n v="3942"/>
    <s v="DIVERSAS DEVOLUCIONES"/>
    <x v="2"/>
    <x v="2"/>
    <n v="150000"/>
    <n v="150000"/>
    <n v="0"/>
    <n v="0"/>
    <n v="0"/>
    <n v="0"/>
    <n v="0"/>
    <n v="0"/>
    <n v="0"/>
    <n v="0"/>
    <n v="150000"/>
    <m/>
    <n v="15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3000"/>
    <s v="SERVICIOS GENERALES"/>
    <n v="3961"/>
    <s v="OTROS GASTOS POR RESPONSABILIDADES"/>
    <x v="2"/>
    <x v="2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s v="1.7.1"/>
    <s v="POLICÍA"/>
    <s v="E"/>
    <s v="Actividades del sector público, que realiza en for"/>
    <x v="5"/>
    <x v="5"/>
    <n v="1"/>
    <s v="TLAJO DE PAZ"/>
    <x v="12"/>
    <x v="12"/>
    <x v="11"/>
    <x v="11"/>
    <n v="3000"/>
    <s v="SERVICIOS GENERALES"/>
    <n v="3962"/>
    <s v="DIVERSOS GASTOS POR INCIDENTE VIAL"/>
    <x v="2"/>
    <x v="2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3000"/>
    <s v="SERVICIOS GENERALES"/>
    <n v="3962"/>
    <s v="DIVERSOS GASTOS POR INCIDENTE VIAL"/>
    <x v="2"/>
    <x v="2"/>
    <n v="25000"/>
    <n v="25000"/>
    <n v="2919"/>
    <n v="2919"/>
    <n v="2919"/>
    <n v="0"/>
    <n v="0"/>
    <n v="0"/>
    <n v="0"/>
    <n v="0"/>
    <n v="22081"/>
    <m/>
    <n v="25000"/>
    <n v="0"/>
    <n v="0"/>
    <n v="0"/>
    <n v="0"/>
    <n v="0"/>
  </r>
  <r>
    <s v="1.1-00-26"/>
    <x v="1"/>
    <s v="3.7.1"/>
    <s v="TURISMO"/>
    <s v="E"/>
    <s v="Actividades del sector público, que realiza en for"/>
    <x v="8"/>
    <x v="8"/>
    <n v="5"/>
    <s v="TLAJO POTENCIA"/>
    <x v="47"/>
    <x v="45"/>
    <x v="15"/>
    <x v="15"/>
    <n v="4000"/>
    <s v="TRANSFERENCIAS, ASIGNACIONES, SUBSIDIOS Y OTRAS AYUDAS"/>
    <n v="4211"/>
    <s v="TRANSFERENCIAS OTORGADAS A ENTIDADES PARAESTATALES NO EMPRESARIALES Y NO FINANCIERAS"/>
    <x v="2"/>
    <x v="2"/>
    <n v="2000000"/>
    <n v="2000000"/>
    <n v="2000000"/>
    <n v="2000000"/>
    <n v="0"/>
    <n v="2000000"/>
    <n v="0"/>
    <n v="2000000"/>
    <n v="0"/>
    <n v="2000000"/>
    <n v="0"/>
    <m/>
    <n v="200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6"/>
    <x v="44"/>
    <x v="35"/>
    <x v="35"/>
    <n v="4000"/>
    <s v="TRANSFERENCIAS, ASIGNACIONES, SUBSIDIOS Y OTRAS AYUDAS"/>
    <n v="4211"/>
    <s v="TRANSFERENCIAS OTORGADAS A ENTIDADES PARAESTATALES NO EMPRESARIALES Y NO FINANCIERAS"/>
    <x v="2"/>
    <x v="2"/>
    <n v="2500000"/>
    <n v="2500000"/>
    <n v="0"/>
    <n v="0"/>
    <n v="0"/>
    <n v="0"/>
    <n v="0"/>
    <n v="0"/>
    <n v="0"/>
    <n v="0"/>
    <n v="2500000"/>
    <m/>
    <n v="2500000"/>
    <n v="0"/>
    <n v="0"/>
    <n v="0"/>
    <n v="0"/>
    <n v="0"/>
  </r>
  <r>
    <s v="1.1-00-26"/>
    <x v="1"/>
    <s v="2.4.1"/>
    <s v="DEPORTE Y RECREACIÓN"/>
    <s v="E"/>
    <s v="Actividades del sector público, que realiza en for"/>
    <x v="12"/>
    <x v="12"/>
    <n v="2"/>
    <s v="TLAJO CERCANO"/>
    <x v="48"/>
    <x v="46"/>
    <x v="36"/>
    <x v="36"/>
    <n v="4000"/>
    <s v="TRANSFERENCIAS, ASIGNACIONES, SUBSIDIOS Y OTRAS AYUDAS"/>
    <n v="4211"/>
    <s v="TRANSFERENCIAS OTORGADAS A ENTIDADES PARAESTATALES NO EMPRESARIALES Y NO FINANCIERAS"/>
    <x v="2"/>
    <x v="2"/>
    <n v="20803650"/>
    <n v="20803650"/>
    <n v="3557160.02"/>
    <n v="3557160.02"/>
    <n v="0"/>
    <n v="3557160.02"/>
    <n v="0"/>
    <n v="3557160.02"/>
    <n v="0"/>
    <n v="3557160.02"/>
    <n v="17246489.98"/>
    <m/>
    <n v="20803650"/>
    <n v="0"/>
    <n v="0"/>
    <n v="0"/>
    <n v="0"/>
    <n v="0"/>
  </r>
  <r>
    <s v="1.1-00-26"/>
    <x v="1"/>
    <s v="2.4.1"/>
    <s v="DEPORTE Y RECREACIÓN"/>
    <s v="E"/>
    <s v="Actividades del sector público, que realiza en for"/>
    <x v="13"/>
    <x v="13"/>
    <n v="1"/>
    <s v="TLAJO DE PAZ"/>
    <x v="49"/>
    <x v="47"/>
    <x v="37"/>
    <x v="37"/>
    <n v="4000"/>
    <s v="TRANSFERENCIAS, ASIGNACIONES, SUBSIDIOS Y OTRAS AYUDAS"/>
    <n v="4211"/>
    <s v="TRANSFERENCIAS OTORGADAS A ENTIDADES PARAESTATALES NO EMPRESARIALES Y NO FINANCIERAS"/>
    <x v="2"/>
    <x v="2"/>
    <n v="9828000"/>
    <n v="9828000"/>
    <n v="27334.92"/>
    <n v="27334.92"/>
    <n v="0"/>
    <n v="27334.92"/>
    <n v="0"/>
    <n v="27334.92"/>
    <n v="0"/>
    <n v="27334.92"/>
    <n v="9800665.0800000001"/>
    <m/>
    <n v="9828000"/>
    <n v="0"/>
    <n v="0"/>
    <n v="0"/>
    <n v="0"/>
    <n v="0"/>
  </r>
  <r>
    <s v="1.1-00-26"/>
    <x v="1"/>
    <s v="2.6.8"/>
    <s v="OTROS GRUPOS VULNERABLES"/>
    <s v="E"/>
    <s v="Actividades del sector público, que realiza en for"/>
    <x v="14"/>
    <x v="14"/>
    <n v="2"/>
    <s v="TLAJO CERCANO"/>
    <x v="50"/>
    <x v="48"/>
    <x v="38"/>
    <x v="38"/>
    <n v="4000"/>
    <s v="TRANSFERENCIAS, ASIGNACIONES, SUBSIDIOS Y OTRAS AYUDAS"/>
    <n v="4211"/>
    <s v="TRANSFERENCIAS OTORGADAS A ENTIDADES PARAESTATALES NO EMPRESARIALES Y NO FINANCIERAS"/>
    <x v="2"/>
    <x v="2"/>
    <n v="14767344.140000001"/>
    <n v="14767344.140000001"/>
    <n v="1230612.01"/>
    <n v="1230612.01"/>
    <n v="0"/>
    <n v="1230612.01"/>
    <n v="0"/>
    <n v="1230612.01"/>
    <n v="0"/>
    <n v="1230612.01"/>
    <n v="13536732.130000001"/>
    <m/>
    <n v="14767344.140000001"/>
    <n v="0"/>
    <n v="0"/>
    <n v="0"/>
    <n v="0"/>
    <n v="0"/>
  </r>
  <r>
    <s v="1.1-00-26"/>
    <x v="1"/>
    <s v="2.6.8"/>
    <s v="OTROS GRUPOS VULNERABLES"/>
    <s v="E"/>
    <s v="Actividades del sector público, que realiza en for"/>
    <x v="15"/>
    <x v="15"/>
    <n v="1"/>
    <s v="TLAJO DE PAZ"/>
    <x v="51"/>
    <x v="49"/>
    <x v="39"/>
    <x v="39"/>
    <n v="4000"/>
    <s v="TRANSFERENCIAS, ASIGNACIONES, SUBSIDIOS Y OTRAS AYUDAS"/>
    <n v="4211"/>
    <s v="TRANSFERENCIAS OTORGADAS A ENTIDADES PARAESTATALES NO EMPRESARIALES Y NO FINANCIERAS"/>
    <x v="2"/>
    <x v="2"/>
    <n v="7750016.75"/>
    <n v="7750016.75"/>
    <n v="1039619.25"/>
    <n v="1039619.25"/>
    <n v="0"/>
    <n v="1039619.25"/>
    <n v="0"/>
    <n v="1039619.25"/>
    <n v="0"/>
    <n v="1039619.25"/>
    <n v="6710397.5"/>
    <m/>
    <n v="7750016.75"/>
    <n v="0"/>
    <n v="0"/>
    <n v="0"/>
    <n v="0"/>
    <n v="0"/>
  </r>
  <r>
    <s v="1.1-00-26"/>
    <x v="1"/>
    <s v="2.6.3"/>
    <s v="FAMILIA E HIJOS"/>
    <s v="E"/>
    <s v="Actividades del sector público, que realiza en for"/>
    <x v="16"/>
    <x v="16"/>
    <n v="1"/>
    <s v="TLAJO DE PAZ"/>
    <x v="52"/>
    <x v="50"/>
    <x v="40"/>
    <x v="40"/>
    <n v="4000"/>
    <s v="TRANSFERENCIAS, ASIGNACIONES, SUBSIDIOS Y OTRAS AYUDAS"/>
    <n v="4211"/>
    <s v="TRANSFERENCIAS OTORGADAS A ENTIDADES PARAESTATALES NO EMPRESARIALES Y NO FINANCIERAS"/>
    <x v="2"/>
    <x v="2"/>
    <n v="99750000"/>
    <n v="99750000"/>
    <n v="16625000"/>
    <n v="16625000"/>
    <n v="0"/>
    <n v="16625000"/>
    <n v="0"/>
    <n v="16625000"/>
    <n v="0"/>
    <n v="16625000"/>
    <n v="83125000"/>
    <m/>
    <n v="99750000"/>
    <n v="0"/>
    <n v="0"/>
    <n v="0"/>
    <n v="0"/>
    <n v="0"/>
  </r>
  <r>
    <s v="1.6-01-26"/>
    <x v="2"/>
    <s v="1.3.4"/>
    <s v="FUNCIÓN PÚBLICA"/>
    <s v="E"/>
    <s v="Actividades del sector público, que realiza en for"/>
    <x v="3"/>
    <x v="3"/>
    <n v="4"/>
    <s v="TLAJO EFICIENTE"/>
    <x v="46"/>
    <x v="44"/>
    <x v="35"/>
    <x v="35"/>
    <n v="4000"/>
    <s v="TRANSFERENCIAS, ASIGNACIONES, SUBSIDIOS Y OTRAS AYUDAS"/>
    <n v="4251"/>
    <s v="TRANSFERENCIAS A FIDEICOMISOS DE ENTIDADES FEDERATIVAS Y MUNICIPIOS"/>
    <x v="2"/>
    <x v="2"/>
    <n v="25000000"/>
    <n v="25000000"/>
    <n v="1372569.63"/>
    <n v="1372569.63"/>
    <n v="0"/>
    <n v="1372569.63"/>
    <n v="0"/>
    <n v="1372569.63"/>
    <n v="0"/>
    <n v="1372569.63"/>
    <n v="23627430.370000001"/>
    <m/>
    <n v="25000000"/>
    <n v="0"/>
    <n v="0"/>
    <n v="0"/>
    <n v="0"/>
    <n v="0"/>
  </r>
  <r>
    <s v="1.1-00-26"/>
    <x v="1"/>
    <s v="3.2.1"/>
    <s v="AGROPECUARIA"/>
    <s v="S"/>
    <s v="Definidos en el Presupuesto de Egresos y los que s"/>
    <x v="8"/>
    <x v="8"/>
    <n v="5"/>
    <s v="TLAJO POTENCIA"/>
    <x v="53"/>
    <x v="51"/>
    <x v="18"/>
    <x v="18"/>
    <n v="4000"/>
    <s v="TRANSFERENCIAS, ASIGNACIONES, SUBSIDIOS Y OTRAS AYUDAS"/>
    <n v="4311"/>
    <s v="SUBSIDIOS A LA PRODUCCIÓN"/>
    <x v="40"/>
    <x v="39"/>
    <n v="250000"/>
    <n v="250000"/>
    <n v="0"/>
    <n v="0"/>
    <n v="0"/>
    <n v="0"/>
    <n v="0"/>
    <n v="0"/>
    <n v="0"/>
    <n v="0"/>
    <n v="250000"/>
    <m/>
    <n v="250000"/>
    <n v="0"/>
    <n v="0"/>
    <n v="0"/>
    <n v="0"/>
    <n v="0"/>
  </r>
  <r>
    <s v="1.1-00-26"/>
    <x v="1"/>
    <s v="3.2.1"/>
    <s v="AGROPECUARIA"/>
    <s v="S"/>
    <s v="Definidos en el Presupuesto de Egresos y los que s"/>
    <x v="8"/>
    <x v="8"/>
    <n v="5"/>
    <s v="TLAJO POTENCIA"/>
    <x v="54"/>
    <x v="52"/>
    <x v="18"/>
    <x v="18"/>
    <n v="4000"/>
    <s v="TRANSFERENCIAS, ASIGNACIONES, SUBSIDIOS Y OTRAS AYUDAS"/>
    <n v="4311"/>
    <s v="SUBSIDIOS A LA PRODUCCIÓN"/>
    <x v="41"/>
    <x v="40"/>
    <n v="5000000"/>
    <n v="5000000"/>
    <n v="0"/>
    <n v="0"/>
    <n v="0"/>
    <n v="0"/>
    <n v="0"/>
    <n v="0"/>
    <n v="0"/>
    <n v="0"/>
    <n v="5000000"/>
    <m/>
    <n v="5000000"/>
    <n v="0"/>
    <n v="0"/>
    <n v="0"/>
    <n v="0"/>
    <n v="0"/>
  </r>
  <r>
    <s v="1.1-00-26"/>
    <x v="1"/>
    <s v="3.2.1"/>
    <s v="AGROPECUARIA"/>
    <s v="S"/>
    <s v="Definidos en el Presupuesto de Egresos y los que s"/>
    <x v="8"/>
    <x v="8"/>
    <n v="5"/>
    <s v="TLAJO POTENCIA"/>
    <x v="55"/>
    <x v="53"/>
    <x v="18"/>
    <x v="18"/>
    <n v="4000"/>
    <s v="TRANSFERENCIAS, ASIGNACIONES, SUBSIDIOS Y OTRAS AYUDAS"/>
    <n v="4311"/>
    <s v="SUBSIDIOS A LA PRODUCCIÓN"/>
    <x v="42"/>
    <x v="41"/>
    <n v="2800000"/>
    <n v="2800000"/>
    <n v="0"/>
    <n v="0"/>
    <n v="0"/>
    <n v="0"/>
    <n v="0"/>
    <n v="0"/>
    <n v="0"/>
    <n v="0"/>
    <n v="2800000"/>
    <m/>
    <n v="2800000"/>
    <n v="0"/>
    <n v="0"/>
    <n v="0"/>
    <n v="0"/>
    <n v="0"/>
  </r>
  <r>
    <s v="1.1-00-26"/>
    <x v="1"/>
    <s v="3.2.1"/>
    <s v="AGROPECUARIA"/>
    <s v="S"/>
    <s v="Definidos en el Presupuesto de Egresos y los que s"/>
    <x v="8"/>
    <x v="8"/>
    <n v="5"/>
    <s v="TLAJO POTENCIA"/>
    <x v="56"/>
    <x v="54"/>
    <x v="18"/>
    <x v="18"/>
    <n v="4000"/>
    <s v="TRANSFERENCIAS, ASIGNACIONES, SUBSIDIOS Y OTRAS AYUDAS"/>
    <n v="4311"/>
    <s v="SUBSIDIOS A LA PRODUCCIÓN"/>
    <x v="43"/>
    <x v="42"/>
    <n v="260000"/>
    <n v="260000"/>
    <n v="0"/>
    <n v="0"/>
    <n v="0"/>
    <n v="0"/>
    <n v="0"/>
    <n v="0"/>
    <n v="0"/>
    <n v="0"/>
    <n v="260000"/>
    <m/>
    <n v="260000"/>
    <n v="0"/>
    <n v="0"/>
    <n v="0"/>
    <n v="0"/>
    <n v="0"/>
  </r>
  <r>
    <s v="1.1-00-26"/>
    <x v="1"/>
    <s v="2.2.7"/>
    <s v="DESARROLLO REGIONAL"/>
    <s v="E"/>
    <s v="Actividades del sector público, que realiza en for"/>
    <x v="8"/>
    <x v="8"/>
    <n v="5"/>
    <s v="TLAJO POTENCIA"/>
    <x v="57"/>
    <x v="55"/>
    <x v="41"/>
    <x v="41"/>
    <n v="4000"/>
    <s v="TRANSFERENCIAS, ASIGNACIONES, SUBSIDIOS Y OTRAS AYUDAS"/>
    <n v="4391"/>
    <s v="OTROS SUBSIDIOS"/>
    <x v="44"/>
    <x v="43"/>
    <n v="650000"/>
    <n v="650000"/>
    <n v="0"/>
    <n v="0"/>
    <n v="0"/>
    <n v="0"/>
    <n v="0"/>
    <n v="0"/>
    <n v="0"/>
    <n v="0"/>
    <n v="650000"/>
    <m/>
    <n v="650000"/>
    <n v="0"/>
    <n v="0"/>
    <n v="0"/>
    <n v="0"/>
    <n v="0"/>
  </r>
  <r>
    <s v="1.1-00-26"/>
    <x v="1"/>
    <s v="3.7.1"/>
    <s v="TURISMO"/>
    <s v="E"/>
    <s v="Actividades del sector público, que realiza en for"/>
    <x v="8"/>
    <x v="8"/>
    <n v="5"/>
    <s v="TLAJO POTENCIA"/>
    <x v="16"/>
    <x v="16"/>
    <x v="15"/>
    <x v="15"/>
    <n v="4000"/>
    <s v="TRANSFERENCIAS, ASIGNACIONES, SUBSIDIOS Y OTRAS AYUDAS"/>
    <n v="4411"/>
    <s v="AYUDAS SOCIALES A PERSONAS"/>
    <x v="2"/>
    <x v="2"/>
    <n v="200000"/>
    <n v="199988.08"/>
    <n v="0"/>
    <n v="0"/>
    <n v="0"/>
    <n v="0"/>
    <n v="0"/>
    <n v="0"/>
    <n v="0"/>
    <n v="0"/>
    <n v="200000"/>
    <m/>
    <n v="200000"/>
    <n v="0"/>
    <n v="11.92"/>
    <n v="0"/>
    <n v="0"/>
    <n v="11.92"/>
  </r>
  <r>
    <s v="1.1-00-26"/>
    <x v="1"/>
    <s v="3.7.1"/>
    <s v="TURISMO"/>
    <s v="E"/>
    <s v="Actividades del sector público, que realiza en for"/>
    <x v="8"/>
    <x v="8"/>
    <n v="5"/>
    <s v="TLAJO POTENCIA"/>
    <x v="16"/>
    <x v="16"/>
    <x v="15"/>
    <x v="15"/>
    <n v="4000"/>
    <s v="TRANSFERENCIAS, ASIGNACIONES, SUBSIDIOS Y OTRAS AYUDAS"/>
    <n v="4411"/>
    <s v="AYUDAS SOCIALES A PERSONAS"/>
    <x v="45"/>
    <x v="44"/>
    <n v="100000"/>
    <n v="100011.92"/>
    <n v="0"/>
    <n v="0"/>
    <n v="0"/>
    <n v="0"/>
    <n v="0"/>
    <n v="0"/>
    <n v="0"/>
    <n v="0"/>
    <n v="100000"/>
    <m/>
    <n v="100000"/>
    <n v="0"/>
    <n v="0"/>
    <n v="0"/>
    <n v="11.92"/>
    <n v="-11.92"/>
  </r>
  <r>
    <s v="1.1-00-26"/>
    <x v="1"/>
    <s v="1.3.4"/>
    <s v="FUNCIÓN PÚBLICA"/>
    <s v="E"/>
    <s v="Actividades del sector público, que realiza en for"/>
    <x v="17"/>
    <x v="17"/>
    <n v="6"/>
    <s v="TLAJO A FUTURO"/>
    <x v="58"/>
    <x v="56"/>
    <x v="42"/>
    <x v="42"/>
    <n v="4000"/>
    <s v="TRANSFERENCIAS, ASIGNACIONES, SUBSIDIOS Y OTRAS AYUDAS"/>
    <n v="4411"/>
    <s v="AYUDAS SOCIALES A PERSONAS"/>
    <x v="2"/>
    <x v="2"/>
    <n v="3800000"/>
    <n v="3800000"/>
    <n v="373327"/>
    <n v="373327"/>
    <n v="0"/>
    <n v="373327"/>
    <n v="97327"/>
    <n v="276000"/>
    <n v="70000"/>
    <n v="206000"/>
    <n v="3426673"/>
    <m/>
    <n v="3800000"/>
    <n v="0"/>
    <n v="0"/>
    <n v="0"/>
    <n v="0"/>
    <n v="0"/>
  </r>
  <r>
    <s v="1.1-00-26"/>
    <x v="1"/>
    <s v="1.3.4"/>
    <s v="FUNCIÓN PÚBLICA"/>
    <s v="E"/>
    <s v="Actividades del sector público, que realiza en for"/>
    <x v="10"/>
    <x v="10"/>
    <n v="6"/>
    <s v="TLAJO A FUTURO"/>
    <x v="59"/>
    <x v="57"/>
    <x v="43"/>
    <x v="43"/>
    <n v="4000"/>
    <s v="TRANSFERENCIAS, ASIGNACIONES, SUBSIDIOS Y OTRAS AYUDAS"/>
    <n v="4411"/>
    <s v="AYUDAS SOCIALES A PERSONAS"/>
    <x v="46"/>
    <x v="45"/>
    <n v="400000"/>
    <n v="400000"/>
    <n v="0"/>
    <n v="0"/>
    <n v="0"/>
    <n v="0"/>
    <n v="0"/>
    <n v="0"/>
    <n v="0"/>
    <n v="0"/>
    <n v="400000"/>
    <m/>
    <n v="400000"/>
    <n v="0"/>
    <n v="0"/>
    <n v="0"/>
    <n v="0"/>
    <n v="0"/>
  </r>
  <r>
    <s v="1.1-00-26"/>
    <x v="1"/>
    <s v="1.3.4"/>
    <s v="FUNCIÓN PÚBLICA"/>
    <s v="S"/>
    <s v="Definidos en el Presupuesto de Egresos y los que s"/>
    <x v="7"/>
    <x v="7"/>
    <n v="2"/>
    <s v="TLAJO CERCANO"/>
    <x v="60"/>
    <x v="58"/>
    <x v="34"/>
    <x v="34"/>
    <n v="4000"/>
    <s v="TRANSFERENCIAS, ASIGNACIONES, SUBSIDIOS Y OTRAS AYUDAS"/>
    <n v="4411"/>
    <s v="AYUDAS SOCIALES A PERSONAS"/>
    <x v="2"/>
    <x v="2"/>
    <n v="2000000"/>
    <n v="2000000"/>
    <n v="0"/>
    <n v="0"/>
    <n v="0"/>
    <n v="0"/>
    <n v="0"/>
    <n v="0"/>
    <n v="0"/>
    <n v="0"/>
    <n v="2000000"/>
    <m/>
    <n v="2000000"/>
    <n v="0"/>
    <n v="0"/>
    <n v="0"/>
    <n v="0"/>
    <n v="0"/>
  </r>
  <r>
    <s v="1.1-00-26"/>
    <x v="1"/>
    <s v="1.3.4"/>
    <s v="FUNCIÓN PÚBLICA"/>
    <s v="S"/>
    <s v="Definidos en el Presupuesto de Egresos y los que s"/>
    <x v="7"/>
    <x v="7"/>
    <n v="2"/>
    <s v="TLAJO CERCANO"/>
    <x v="26"/>
    <x v="26"/>
    <x v="23"/>
    <x v="23"/>
    <n v="4000"/>
    <s v="TRANSFERENCIAS, ASIGNACIONES, SUBSIDIOS Y OTRAS AYUDAS"/>
    <n v="4411"/>
    <s v="AYUDAS SOCIALES A PERSONAS"/>
    <x v="2"/>
    <x v="2"/>
    <n v="20000000"/>
    <n v="20000000"/>
    <n v="0"/>
    <n v="0"/>
    <n v="0"/>
    <n v="0"/>
    <n v="0"/>
    <n v="0"/>
    <n v="0"/>
    <n v="0"/>
    <n v="20000000"/>
    <m/>
    <n v="20000000"/>
    <n v="0"/>
    <n v="0"/>
    <n v="0"/>
    <n v="0"/>
    <n v="0"/>
  </r>
  <r>
    <s v="1.1-00-26"/>
    <x v="1"/>
    <s v="1.3.4"/>
    <s v="FUNCIÓN PÚBLICA"/>
    <s v="S"/>
    <s v="Definidos en el Presupuesto de Egresos y los que s"/>
    <x v="7"/>
    <x v="7"/>
    <n v="2"/>
    <s v="TLAJO CERCANO"/>
    <x v="61"/>
    <x v="59"/>
    <x v="23"/>
    <x v="23"/>
    <n v="4000"/>
    <s v="TRANSFERENCIAS, ASIGNACIONES, SUBSIDIOS Y OTRAS AYUDAS"/>
    <n v="4411"/>
    <s v="AYUDAS SOCIALES A PERSONAS"/>
    <x v="47"/>
    <x v="46"/>
    <n v="2000000"/>
    <n v="2000000"/>
    <n v="0"/>
    <n v="0"/>
    <n v="0"/>
    <n v="0"/>
    <n v="0"/>
    <n v="0"/>
    <n v="0"/>
    <n v="0"/>
    <n v="2000000"/>
    <m/>
    <n v="2000000"/>
    <n v="0"/>
    <n v="0"/>
    <n v="0"/>
    <n v="0"/>
    <n v="0"/>
  </r>
  <r>
    <s v="1.1-00-26"/>
    <x v="1"/>
    <s v="1.3.4"/>
    <s v="FUNCIÓN PÚBLICA"/>
    <s v="S"/>
    <s v="Definidos en el Presupuesto de Egresos y los que s"/>
    <x v="7"/>
    <x v="7"/>
    <n v="2"/>
    <s v="TLAJO CERCANO"/>
    <x v="62"/>
    <x v="60"/>
    <x v="23"/>
    <x v="23"/>
    <n v="4000"/>
    <s v="TRANSFERENCIAS, ASIGNACIONES, SUBSIDIOS Y OTRAS AYUDAS"/>
    <n v="4411"/>
    <s v="AYUDAS SOCIALES A PERSONAS"/>
    <x v="48"/>
    <x v="47"/>
    <n v="100738501.97"/>
    <n v="100738501.97"/>
    <n v="0"/>
    <n v="0"/>
    <n v="0"/>
    <n v="0"/>
    <n v="0"/>
    <n v="0"/>
    <n v="0"/>
    <n v="0"/>
    <n v="100738501.97"/>
    <m/>
    <n v="100738501.97"/>
    <n v="0"/>
    <n v="0"/>
    <n v="0"/>
    <n v="0"/>
    <n v="0"/>
  </r>
  <r>
    <s v="1.1-00-26"/>
    <x v="1"/>
    <s v="1.3.4"/>
    <s v="FUNCIÓN PÚBLICA"/>
    <s v="S"/>
    <s v="Definidos en el Presupuesto de Egresos y los que s"/>
    <x v="7"/>
    <x v="7"/>
    <n v="2"/>
    <s v="TLAJO CERCANO"/>
    <x v="63"/>
    <x v="61"/>
    <x v="23"/>
    <x v="23"/>
    <n v="4000"/>
    <s v="TRANSFERENCIAS, ASIGNACIONES, SUBSIDIOS Y OTRAS AYUDAS"/>
    <n v="4411"/>
    <s v="AYUDAS SOCIALES A PERSONAS"/>
    <x v="49"/>
    <x v="48"/>
    <n v="12000000"/>
    <n v="12000000"/>
    <n v="0"/>
    <n v="0"/>
    <n v="0"/>
    <n v="0"/>
    <n v="0"/>
    <n v="0"/>
    <n v="0"/>
    <n v="0"/>
    <n v="12000000"/>
    <m/>
    <n v="12000000"/>
    <n v="0"/>
    <n v="0"/>
    <n v="0"/>
    <n v="0"/>
    <n v="0"/>
  </r>
  <r>
    <s v="1.1-00-26"/>
    <x v="1"/>
    <s v="1.3.4"/>
    <s v="FUNCIÓN PÚBLICA"/>
    <s v="S"/>
    <s v="Definidos en el Presupuesto de Egresos y los que s"/>
    <x v="7"/>
    <x v="7"/>
    <n v="2"/>
    <s v="TLAJO CERCANO"/>
    <x v="63"/>
    <x v="61"/>
    <x v="23"/>
    <x v="23"/>
    <n v="4000"/>
    <s v="TRANSFERENCIAS, ASIGNACIONES, SUBSIDIOS Y OTRAS AYUDAS"/>
    <n v="4411"/>
    <s v="AYUDAS SOCIALES A PERSONAS"/>
    <x v="50"/>
    <x v="49"/>
    <n v="0"/>
    <n v="0"/>
    <n v="0"/>
    <n v="0"/>
    <n v="0"/>
    <n v="0"/>
    <n v="0"/>
    <n v="0"/>
    <n v="0"/>
    <n v="0"/>
    <n v="0"/>
    <n v="6000000"/>
    <n v="6000000"/>
    <n v="0"/>
    <n v="0"/>
    <n v="0"/>
    <n v="0"/>
    <n v="0"/>
  </r>
  <r>
    <s v="1.1-00-26"/>
    <x v="1"/>
    <s v="3.2.1"/>
    <s v="AGROPECUARIA"/>
    <s v="S"/>
    <s v="Definidos en el Presupuesto de Egresos y los que s"/>
    <x v="8"/>
    <x v="8"/>
    <n v="5"/>
    <s v="TLAJO POTENCIA"/>
    <x v="64"/>
    <x v="62"/>
    <x v="18"/>
    <x v="18"/>
    <n v="4000"/>
    <s v="TRANSFERENCIAS, ASIGNACIONES, SUBSIDIOS Y OTRAS AYUDAS"/>
    <n v="4411"/>
    <s v="AYUDAS SOCIALES A PERSONAS"/>
    <x v="51"/>
    <x v="50"/>
    <n v="2200000"/>
    <n v="2200000"/>
    <n v="300000"/>
    <n v="300000"/>
    <n v="0"/>
    <n v="300000"/>
    <n v="0"/>
    <n v="300000"/>
    <n v="0"/>
    <n v="300000"/>
    <n v="1900000"/>
    <m/>
    <n v="2200000"/>
    <n v="0"/>
    <n v="0"/>
    <n v="0"/>
    <n v="0"/>
    <n v="0"/>
  </r>
  <r>
    <s v="1.1-00-26"/>
    <x v="1"/>
    <s v="2.2.7"/>
    <s v="DESARROLLO REGIONAL"/>
    <s v="E"/>
    <s v="Actividades del sector público, que realiza en for"/>
    <x v="8"/>
    <x v="8"/>
    <n v="5"/>
    <s v="TLAJO POTENCIA"/>
    <x v="65"/>
    <x v="63"/>
    <x v="41"/>
    <x v="41"/>
    <n v="4000"/>
    <s v="TRANSFERENCIAS, ASIGNACIONES, SUBSIDIOS Y OTRAS AYUDAS"/>
    <n v="4411"/>
    <s v="AYUDAS SOCIALES A PERSONAS"/>
    <x v="2"/>
    <x v="2"/>
    <n v="5000000"/>
    <n v="5000000"/>
    <n v="0"/>
    <n v="0"/>
    <n v="0"/>
    <n v="0"/>
    <n v="0"/>
    <n v="0"/>
    <n v="0"/>
    <n v="0"/>
    <n v="5000000"/>
    <m/>
    <n v="5000000"/>
    <n v="0"/>
    <n v="0"/>
    <n v="0"/>
    <n v="0"/>
    <n v="0"/>
  </r>
  <r>
    <s v="1.1-00-26"/>
    <x v="1"/>
    <s v="1.3.4"/>
    <s v="FUNCIÓN PÚBLICA"/>
    <s v="S"/>
    <s v="Definidos en el Presupuesto de Egresos y los que s"/>
    <x v="7"/>
    <x v="7"/>
    <n v="2"/>
    <s v="TLAJO CERCANO"/>
    <x v="66"/>
    <x v="64"/>
    <x v="23"/>
    <x v="23"/>
    <n v="4000"/>
    <s v="TRANSFERENCIAS, ASIGNACIONES, SUBSIDIOS Y OTRAS AYUDAS"/>
    <n v="4421"/>
    <s v="BECAS Y OTRAS AYUDAS PARA PROGRAMAS DE CAPACITACIÓN"/>
    <x v="52"/>
    <x v="51"/>
    <n v="200000"/>
    <n v="200000"/>
    <n v="0"/>
    <n v="0"/>
    <n v="0"/>
    <n v="0"/>
    <n v="0"/>
    <n v="0"/>
    <n v="0"/>
    <n v="0"/>
    <n v="200000"/>
    <m/>
    <n v="200000"/>
    <n v="0"/>
    <n v="0"/>
    <n v="0"/>
    <n v="0"/>
    <n v="0"/>
  </r>
  <r>
    <s v="1.1-00-26"/>
    <x v="1"/>
    <s v="1.3.4"/>
    <s v="FUNCIÓN PÚBLICA"/>
    <s v="E"/>
    <s v="Actividades del sector público, que realiza en for"/>
    <x v="7"/>
    <x v="7"/>
    <n v="2"/>
    <s v="TLAJO CERCANO"/>
    <x v="25"/>
    <x v="25"/>
    <x v="22"/>
    <x v="22"/>
    <n v="4000"/>
    <s v="TRANSFERENCIAS, ASIGNACIONES, SUBSIDIOS Y OTRAS AYUDAS"/>
    <n v="4431"/>
    <s v="AYUDAS SOCIALES A INSTITUCIONES DE ENSEÑANZA"/>
    <x v="2"/>
    <x v="2"/>
    <n v="3900000"/>
    <n v="3900000"/>
    <n v="0"/>
    <n v="0"/>
    <n v="0"/>
    <n v="0"/>
    <n v="0"/>
    <n v="0"/>
    <n v="0"/>
    <n v="0"/>
    <n v="3900000"/>
    <m/>
    <n v="3900000"/>
    <n v="0"/>
    <n v="0"/>
    <n v="0"/>
    <n v="0"/>
    <n v="0"/>
  </r>
  <r>
    <s v="1.1-00-26"/>
    <x v="1"/>
    <s v="1.3.4"/>
    <s v="FUNCIÓN PÚBLICA"/>
    <s v="E"/>
    <s v="Actividades del sector público, que realiza en for"/>
    <x v="17"/>
    <x v="17"/>
    <n v="6"/>
    <s v="TLAJO A FUTURO"/>
    <x v="58"/>
    <x v="56"/>
    <x v="42"/>
    <x v="42"/>
    <n v="4000"/>
    <s v="TRANSFERENCIAS, ASIGNACIONES, SUBSIDIOS Y OTRAS AYUDAS"/>
    <n v="4451"/>
    <s v="AYUDAS SOCIALES A INSTITUCIONES SIN FINES DE LUCRO"/>
    <x v="53"/>
    <x v="52"/>
    <n v="1000000"/>
    <n v="1000010.04"/>
    <n v="0"/>
    <n v="0"/>
    <n v="0"/>
    <n v="0"/>
    <n v="0"/>
    <n v="0"/>
    <n v="0"/>
    <n v="0"/>
    <n v="1000000"/>
    <m/>
    <n v="1000000"/>
    <n v="0"/>
    <n v="0"/>
    <n v="0"/>
    <n v="10.039999999999999"/>
    <n v="-10.039999999999999"/>
  </r>
  <r>
    <s v="1.1-00-26"/>
    <x v="1"/>
    <s v="1.3.4"/>
    <s v="FUNCIÓN PÚBLICA"/>
    <s v="E"/>
    <s v="Actividades del sector público, que realiza en for"/>
    <x v="17"/>
    <x v="17"/>
    <n v="6"/>
    <s v="TLAJO A FUTURO"/>
    <x v="58"/>
    <x v="56"/>
    <x v="42"/>
    <x v="42"/>
    <n v="4000"/>
    <s v="TRANSFERENCIAS, ASIGNACIONES, SUBSIDIOS Y OTRAS AYUDAS"/>
    <n v="4451"/>
    <s v="AYUDAS SOCIALES A INSTITUCIONES SIN FINES DE LUCRO"/>
    <x v="54"/>
    <x v="53"/>
    <n v="500000"/>
    <n v="499989.96"/>
    <n v="0"/>
    <n v="0"/>
    <n v="0"/>
    <n v="0"/>
    <n v="0"/>
    <n v="0"/>
    <n v="0"/>
    <n v="0"/>
    <n v="500000"/>
    <m/>
    <n v="500000"/>
    <n v="0"/>
    <n v="10.039999999999999"/>
    <n v="0"/>
    <n v="0"/>
    <n v="10.039999999999999"/>
  </r>
  <r>
    <s v="1.1-00-26"/>
    <x v="1"/>
    <s v="1.3.4"/>
    <s v="FUNCIÓN PÚBLICA"/>
    <s v="E"/>
    <s v="Actividades del sector público, que realiza en for"/>
    <x v="17"/>
    <x v="17"/>
    <n v="6"/>
    <s v="TLAJO A FUTURO"/>
    <x v="58"/>
    <x v="56"/>
    <x v="42"/>
    <x v="42"/>
    <n v="4000"/>
    <s v="TRANSFERENCIAS, ASIGNACIONES, SUBSIDIOS Y OTRAS AYUDAS"/>
    <n v="4451"/>
    <s v="AYUDAS SOCIALES A INSTITUCIONES SIN FINES DE LUCRO"/>
    <x v="55"/>
    <x v="54"/>
    <n v="240000"/>
    <n v="240000"/>
    <n v="0"/>
    <n v="0"/>
    <n v="0"/>
    <n v="0"/>
    <n v="0"/>
    <n v="0"/>
    <n v="0"/>
    <n v="0"/>
    <n v="240000"/>
    <m/>
    <n v="240000"/>
    <n v="0"/>
    <n v="0"/>
    <n v="0"/>
    <n v="0"/>
    <n v="0"/>
  </r>
  <r>
    <s v="1.1-00-26"/>
    <x v="1"/>
    <s v="1.3.4"/>
    <s v="FUNCIÓN PÚBLICA"/>
    <s v="E"/>
    <s v="Actividades del sector público, que realiza en for"/>
    <x v="17"/>
    <x v="17"/>
    <n v="6"/>
    <s v="TLAJO A FUTURO"/>
    <x v="58"/>
    <x v="56"/>
    <x v="42"/>
    <x v="42"/>
    <n v="4000"/>
    <s v="TRANSFERENCIAS, ASIGNACIONES, SUBSIDIOS Y OTRAS AYUDAS"/>
    <n v="4451"/>
    <s v="AYUDAS SOCIALES A INSTITUCIONES SIN FINES DE LUCRO"/>
    <x v="56"/>
    <x v="55"/>
    <n v="60000"/>
    <n v="60000"/>
    <n v="0"/>
    <n v="0"/>
    <n v="0"/>
    <n v="0"/>
    <n v="0"/>
    <n v="0"/>
    <n v="0"/>
    <n v="0"/>
    <n v="60000"/>
    <m/>
    <n v="60000"/>
    <n v="0"/>
    <n v="0"/>
    <n v="0"/>
    <n v="0"/>
    <n v="0"/>
  </r>
  <r>
    <s v="1.1-00-26"/>
    <x v="1"/>
    <s v="1.3.4"/>
    <s v="FUNCIÓN PÚBLICA"/>
    <s v="E"/>
    <s v="Actividades del sector público, que realiza en for"/>
    <x v="9"/>
    <x v="9"/>
    <n v="4"/>
    <s v="TLAJO EFICIENTE"/>
    <x v="33"/>
    <x v="31"/>
    <x v="27"/>
    <x v="27"/>
    <n v="4000"/>
    <s v="TRANSFERENCIAS, ASIGNACIONES, SUBSIDIOS Y OTRAS AYUDAS"/>
    <n v="4451"/>
    <s v="AYUDAS SOCIALES A INSTITUCIONES SIN FINES DE LUCRO"/>
    <x v="57"/>
    <x v="56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s v="1.3.4"/>
    <s v="FUNCIÓN PÚBLICA"/>
    <s v="N"/>
    <s v="Desastres Naturales"/>
    <x v="2"/>
    <x v="2"/>
    <n v="6"/>
    <s v="TLAJO A FUTURO"/>
    <x v="67"/>
    <x v="65"/>
    <x v="2"/>
    <x v="2"/>
    <n v="4000"/>
    <s v="TRANSFERENCIAS, ASIGNACIONES, SUBSIDIOS Y OTRAS AYUDAS"/>
    <n v="4481"/>
    <s v="AYUDAS POR DESASTRES NATURALES Y OTROS SINIESTROS"/>
    <x v="58"/>
    <x v="57"/>
    <n v="1600000"/>
    <n v="1600000"/>
    <n v="0"/>
    <n v="0"/>
    <n v="0"/>
    <n v="0"/>
    <n v="0"/>
    <n v="0"/>
    <n v="0"/>
    <n v="0"/>
    <n v="1600000"/>
    <m/>
    <n v="1600000"/>
    <n v="0"/>
    <n v="0"/>
    <n v="0"/>
    <n v="0"/>
    <n v="0"/>
  </r>
  <r>
    <s v="1.1-00-26"/>
    <x v="1"/>
    <s v="1.3.4"/>
    <s v="FUNCIÓN PÚBLICA"/>
    <s v="N"/>
    <s v="Desastres Naturales"/>
    <x v="2"/>
    <x v="2"/>
    <n v="6"/>
    <s v="TLAJO A FUTURO"/>
    <x v="67"/>
    <x v="65"/>
    <x v="2"/>
    <x v="2"/>
    <n v="4000"/>
    <s v="TRANSFERENCIAS, ASIGNACIONES, SUBSIDIOS Y OTRAS AYUDAS"/>
    <n v="4481"/>
    <s v="AYUDAS POR DESASTRES NATURALES Y OTROS SINIESTROS"/>
    <x v="59"/>
    <x v="58"/>
    <n v="1500000"/>
    <n v="1500000"/>
    <n v="0"/>
    <n v="0"/>
    <n v="0"/>
    <n v="0"/>
    <n v="0"/>
    <n v="0"/>
    <n v="0"/>
    <n v="0"/>
    <n v="1500000"/>
    <m/>
    <n v="1500000"/>
    <n v="0"/>
    <n v="0"/>
    <n v="0"/>
    <n v="0"/>
    <n v="0"/>
  </r>
  <r>
    <s v="2.5-02-26"/>
    <x v="3"/>
    <s v="1.3.4"/>
    <s v="FUNCIÓN PÚBLICA"/>
    <s v="E"/>
    <s v="Actividades del sector público, que realiza en for"/>
    <x v="0"/>
    <x v="0"/>
    <n v="4"/>
    <s v="TLAJO EFICIENTE"/>
    <x v="5"/>
    <x v="5"/>
    <x v="4"/>
    <x v="4"/>
    <n v="5000"/>
    <s v="BIENES MUEBLES, INMUEBLES E INTANGIBLES"/>
    <n v="5111"/>
    <s v="MUEBLES DE OFICINA Y ESTANTERÍA"/>
    <x v="60"/>
    <x v="59"/>
    <n v="0"/>
    <n v="0"/>
    <n v="0"/>
    <n v="0"/>
    <n v="0"/>
    <n v="0"/>
    <n v="0"/>
    <n v="0"/>
    <n v="0"/>
    <n v="0"/>
    <n v="0"/>
    <n v="1700000"/>
    <n v="1700000"/>
    <n v="0"/>
    <n v="0"/>
    <n v="0"/>
    <n v="0"/>
    <n v="0"/>
  </r>
  <r>
    <s v="2.5-02-26"/>
    <x v="3"/>
    <s v="1.3.4"/>
    <s v="FUNCIÓN PÚBLICA"/>
    <s v="E"/>
    <s v="Actividades del sector público, que realiza en for"/>
    <x v="0"/>
    <x v="0"/>
    <n v="4"/>
    <s v="TLAJO EFICIENTE"/>
    <x v="5"/>
    <x v="5"/>
    <x v="4"/>
    <x v="4"/>
    <n v="5000"/>
    <s v="BIENES MUEBLES, INMUEBLES E INTANGIBLES"/>
    <n v="5111"/>
    <s v="MUEBLES DE OFICINA Y ESTANTERÍA"/>
    <x v="61"/>
    <x v="60"/>
    <m/>
    <n v="0"/>
    <n v="0"/>
    <n v="0"/>
    <n v="0"/>
    <n v="0"/>
    <n v="0"/>
    <n v="0"/>
    <n v="0"/>
    <n v="0"/>
    <n v="0"/>
    <n v="30000000"/>
    <n v="30000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5000"/>
    <s v="BIENES MUEBLES, INMUEBLES E INTANGIBLES"/>
    <n v="5111"/>
    <s v="MUEBLES DE OFICINA Y ESTANTERÍA"/>
    <x v="2"/>
    <x v="2"/>
    <n v="38878821.25"/>
    <n v="40000000"/>
    <n v="0"/>
    <n v="0"/>
    <n v="0"/>
    <n v="0"/>
    <n v="0"/>
    <n v="0"/>
    <n v="0"/>
    <n v="0"/>
    <n v="38878821.25"/>
    <n v="-7000000"/>
    <n v="31878821.25"/>
    <n v="0"/>
    <n v="0"/>
    <n v="0"/>
    <n v="1121178.75"/>
    <n v="-1121178.75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5000"/>
    <s v="BIENES MUEBLES, INMUEBLES E INTANGIBLES"/>
    <n v="5121"/>
    <s v="MUEBLES, EXCEPTO DE OFICINA Y ESTANTERÍA"/>
    <x v="2"/>
    <x v="2"/>
    <n v="828438.75"/>
    <n v="0"/>
    <n v="0"/>
    <n v="0"/>
    <n v="0"/>
    <n v="0"/>
    <n v="0"/>
    <n v="0"/>
    <n v="0"/>
    <n v="0"/>
    <n v="828438.75"/>
    <m/>
    <n v="828438.75"/>
    <n v="0"/>
    <n v="828438.75"/>
    <n v="0"/>
    <n v="0"/>
    <n v="828438.75"/>
  </r>
  <r>
    <s v="1.1-00-26"/>
    <x v="1"/>
    <s v="1.3.4"/>
    <s v="FUNCIÓN PÚBLICA"/>
    <s v="E"/>
    <s v="Actividades del sector público, que realiza en for"/>
    <x v="9"/>
    <x v="9"/>
    <n v="4"/>
    <s v="TLAJO EFICIENTE"/>
    <x v="40"/>
    <x v="38"/>
    <x v="32"/>
    <x v="32"/>
    <n v="5000"/>
    <s v="BIENES MUEBLES, INMUEBLES E INTANGIBLES"/>
    <n v="5121"/>
    <s v="MUEBLES, EXCEPTO DE OFICINA Y ESTANTERÍA"/>
    <x v="62"/>
    <x v="61"/>
    <n v="1000000"/>
    <n v="1000000"/>
    <n v="0"/>
    <n v="0"/>
    <n v="0"/>
    <n v="0"/>
    <n v="0"/>
    <n v="0"/>
    <n v="0"/>
    <n v="0"/>
    <n v="1000000"/>
    <m/>
    <n v="100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5000"/>
    <s v="BIENES MUEBLES, INMUEBLES E INTANGIBLES"/>
    <n v="5151"/>
    <s v="EQUIPO DE CÓMPUTO DE TECNOLOGÍAS DE LA INFORMACIÓN"/>
    <x v="2"/>
    <x v="2"/>
    <n v="191474"/>
    <n v="200000"/>
    <n v="0"/>
    <n v="0"/>
    <n v="0"/>
    <n v="0"/>
    <n v="0"/>
    <n v="0"/>
    <n v="0"/>
    <n v="0"/>
    <n v="191474"/>
    <n v="3300000"/>
    <n v="3491474"/>
    <n v="0"/>
    <n v="0"/>
    <n v="0"/>
    <n v="8526"/>
    <n v="-8526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5000"/>
    <s v="BIENES MUEBLES, INMUEBLES E INTANGIBLES"/>
    <n v="5191"/>
    <s v="OTROS MOBILIARIOS Y EQUIPOS DE ADMINISTRACIÓN"/>
    <x v="2"/>
    <x v="2"/>
    <n v="297740"/>
    <n v="5000"/>
    <n v="0"/>
    <n v="0"/>
    <n v="0"/>
    <n v="0"/>
    <n v="0"/>
    <n v="0"/>
    <n v="0"/>
    <n v="0"/>
    <n v="297740"/>
    <m/>
    <n v="297740"/>
    <n v="0"/>
    <n v="292740"/>
    <n v="0"/>
    <n v="0"/>
    <n v="292740"/>
  </r>
  <r>
    <s v="1.1-00-26"/>
    <x v="1"/>
    <s v="3.8.4"/>
    <s v="INNOVACIÓN"/>
    <s v="Q"/>
    <s v="Investigación y desarrollo"/>
    <x v="4"/>
    <x v="4"/>
    <n v="4"/>
    <s v="TLAJO EFICIENTE"/>
    <x v="6"/>
    <x v="6"/>
    <x v="5"/>
    <x v="5"/>
    <n v="5000"/>
    <s v="BIENES MUEBLES, INMUEBLES E INTANGIBLES"/>
    <n v="5211"/>
    <s v="EQUIPOS Y APARATOS AUDIOVISUALES"/>
    <x v="2"/>
    <x v="2"/>
    <n v="100000"/>
    <n v="100000"/>
    <n v="0"/>
    <n v="0"/>
    <n v="0"/>
    <n v="0"/>
    <n v="0"/>
    <n v="0"/>
    <n v="0"/>
    <n v="0"/>
    <n v="100000"/>
    <m/>
    <n v="100000"/>
    <n v="0"/>
    <n v="0"/>
    <n v="0"/>
    <n v="0"/>
    <n v="0"/>
  </r>
  <r>
    <s v="1.1-00-26"/>
    <x v="1"/>
    <s v="2.3.1"/>
    <s v="PRESTACIÓN DE SERVICIOS DE SALUD A LA COMUNIDAD"/>
    <s v="E"/>
    <s v="Actividades del sector público, que realiza en for"/>
    <x v="5"/>
    <x v="5"/>
    <n v="2"/>
    <s v="TLAJO CERCANO"/>
    <x v="7"/>
    <x v="7"/>
    <x v="6"/>
    <x v="6"/>
    <n v="5000"/>
    <s v="BIENES MUEBLES, INMUEBLES E INTANGIBLES"/>
    <n v="5311"/>
    <s v="EQUIPO MÉDICO Y DE LABORATORIO"/>
    <x v="2"/>
    <x v="2"/>
    <n v="13000000"/>
    <n v="13000000"/>
    <n v="0"/>
    <n v="0"/>
    <n v="0"/>
    <n v="0"/>
    <n v="0"/>
    <n v="0"/>
    <n v="0"/>
    <n v="0"/>
    <n v="13000000"/>
    <n v="17000000"/>
    <n v="30000000"/>
    <n v="0"/>
    <n v="0"/>
    <n v="0"/>
    <n v="0"/>
    <n v="0"/>
  </r>
  <r>
    <s v="1.1-00-26"/>
    <x v="1"/>
    <s v="2.1.5"/>
    <s v="PROTECCIÓN DE LA DIVERSIDAD BIOLÓGICA Y DEL PAISAJE"/>
    <s v="V"/>
    <s v="Servicios de protección y conservación ambiental"/>
    <x v="6"/>
    <x v="6"/>
    <n v="6"/>
    <s v="TLAJO A FUTURO"/>
    <x v="19"/>
    <x v="19"/>
    <x v="17"/>
    <x v="17"/>
    <n v="5000"/>
    <s v="BIENES MUEBLES, INMUEBLES E INTANGIBLES"/>
    <n v="5311"/>
    <s v="EQUIPO MÉDICO Y DE LABORATORIO"/>
    <x v="2"/>
    <x v="2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s v="2.3.1"/>
    <s v="PRESTACIÓN DE SERVICIOS DE SALUD A LA COMUNIDAD"/>
    <s v="E"/>
    <s v="Actividades del sector público, que realiza en for"/>
    <x v="5"/>
    <x v="5"/>
    <n v="2"/>
    <s v="TLAJO CERCANO"/>
    <x v="7"/>
    <x v="7"/>
    <x v="6"/>
    <x v="6"/>
    <n v="5000"/>
    <s v="BIENES MUEBLES, INMUEBLES E INTANGIBLES"/>
    <n v="5321"/>
    <s v="INSTRUMENTAL MÉDICO Y DE LABORATORIO"/>
    <x v="2"/>
    <x v="2"/>
    <n v="300000"/>
    <n v="300000"/>
    <n v="0"/>
    <n v="0"/>
    <n v="0"/>
    <n v="0"/>
    <n v="0"/>
    <n v="0"/>
    <n v="0"/>
    <n v="0"/>
    <n v="300000"/>
    <m/>
    <n v="300000"/>
    <n v="0"/>
    <n v="0"/>
    <n v="0"/>
    <n v="0"/>
    <n v="0"/>
  </r>
  <r>
    <s v="2.5-02-26"/>
    <x v="3"/>
    <s v="1.7.1"/>
    <s v="POLICÍA"/>
    <s v="E"/>
    <s v="Actividades del sector público, que realiza en for"/>
    <x v="5"/>
    <x v="5"/>
    <n v="1"/>
    <s v="TLAJO DE PAZ"/>
    <x v="12"/>
    <x v="12"/>
    <x v="11"/>
    <x v="11"/>
    <n v="5000"/>
    <s v="BIENES MUEBLES, INMUEBLES E INTANGIBLES"/>
    <n v="5491"/>
    <s v="OTROS EQUIPOS DE TRANSPORTES"/>
    <x v="63"/>
    <x v="62"/>
    <n v="3000000"/>
    <n v="3000000"/>
    <n v="0"/>
    <n v="0"/>
    <n v="0"/>
    <n v="0"/>
    <n v="0"/>
    <n v="0"/>
    <n v="0"/>
    <n v="0"/>
    <n v="3000000"/>
    <m/>
    <n v="3000000"/>
    <n v="0"/>
    <n v="0"/>
    <n v="0"/>
    <n v="0"/>
    <n v="0"/>
  </r>
  <r>
    <s v="1.1-00-26"/>
    <x v="1"/>
    <s v="1.3.4"/>
    <s v="FUNCIÓN PÚBLICA"/>
    <s v="E"/>
    <s v="Actividades del sector público, que realiza en for"/>
    <x v="6"/>
    <x v="6"/>
    <n v="2"/>
    <s v="TLAJO CERCANO"/>
    <x v="10"/>
    <x v="10"/>
    <x v="9"/>
    <x v="9"/>
    <n v="5000"/>
    <s v="BIENES MUEBLES, INMUEBLES E INTANGIBLES"/>
    <n v="5621"/>
    <s v="MAQUINARIA Y EQUIPO INDUSTRIAL"/>
    <x v="2"/>
    <x v="2"/>
    <n v="180000"/>
    <n v="180000"/>
    <n v="0"/>
    <n v="0"/>
    <n v="0"/>
    <n v="0"/>
    <n v="0"/>
    <n v="0"/>
    <n v="0"/>
    <n v="0"/>
    <n v="180000"/>
    <m/>
    <n v="180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5000"/>
    <s v="BIENES MUEBLES, INMUEBLES E INTANGIBLES"/>
    <n v="5641"/>
    <s v="SISTEMAS DE AIRE ACONDICIONADO, CALEFACCIÓN Y DE REFRIGERACIÓN INDUSTRIAL Y COMERCIAL"/>
    <x v="2"/>
    <x v="2"/>
    <n v="250000"/>
    <n v="250000"/>
    <n v="0"/>
    <n v="0"/>
    <n v="0"/>
    <n v="0"/>
    <n v="0"/>
    <n v="0"/>
    <n v="0"/>
    <n v="0"/>
    <n v="250000"/>
    <n v="3000000"/>
    <n v="3250000"/>
    <n v="0"/>
    <n v="0"/>
    <n v="0"/>
    <n v="0"/>
    <n v="0"/>
  </r>
  <r>
    <s v="1.1-00-26"/>
    <x v="1"/>
    <s v="1.7.2"/>
    <s v="PROTECCIÓN CIVIL"/>
    <s v="E"/>
    <s v="Actividades del sector público, que realiza en for"/>
    <x v="5"/>
    <x v="5"/>
    <n v="6"/>
    <s v="TLAJO A FUTURO"/>
    <x v="14"/>
    <x v="14"/>
    <x v="13"/>
    <x v="13"/>
    <n v="5000"/>
    <s v="BIENES MUEBLES, INMUEBLES E INTANGIBLES"/>
    <n v="5651"/>
    <s v="EQUIPO DE COMUNICACIÓN Y TELECOMUNICACIÓN"/>
    <x v="2"/>
    <x v="2"/>
    <n v="800000"/>
    <n v="800000"/>
    <n v="0"/>
    <n v="0"/>
    <n v="0"/>
    <n v="0"/>
    <n v="0"/>
    <n v="0"/>
    <n v="0"/>
    <n v="0"/>
    <n v="800000"/>
    <m/>
    <n v="800000"/>
    <n v="0"/>
    <n v="0"/>
    <n v="0"/>
    <n v="0"/>
    <n v="0"/>
  </r>
  <r>
    <s v="1.1-00-26"/>
    <x v="1"/>
    <s v="3.8.4"/>
    <s v="INNOVACIÓN"/>
    <s v="Q"/>
    <s v="Investigación y desarrollo"/>
    <x v="4"/>
    <x v="4"/>
    <n v="4"/>
    <s v="TLAJO EFICIENTE"/>
    <x v="6"/>
    <x v="6"/>
    <x v="5"/>
    <x v="5"/>
    <n v="5000"/>
    <s v="BIENES MUEBLES, INMUEBLES E INTANGIBLES"/>
    <n v="5651"/>
    <s v="EQUIPO DE COMUNICACIÓN Y TELECOMUNICACIÓN"/>
    <x v="64"/>
    <x v="63"/>
    <n v="0"/>
    <n v="0"/>
    <n v="0"/>
    <n v="0"/>
    <n v="0"/>
    <n v="0"/>
    <n v="0"/>
    <n v="0"/>
    <n v="0"/>
    <n v="0"/>
    <n v="0"/>
    <n v="5000000"/>
    <n v="5000000"/>
    <n v="0"/>
    <n v="0"/>
    <n v="0"/>
    <n v="0"/>
    <n v="0"/>
  </r>
  <r>
    <s v="1.1-00-26"/>
    <x v="1"/>
    <s v="3.8.4"/>
    <s v="INNOVACIÓN"/>
    <s v="Q"/>
    <s v="Investigación y desarrollo"/>
    <x v="4"/>
    <x v="4"/>
    <n v="4"/>
    <s v="TLAJO EFICIENTE"/>
    <x v="6"/>
    <x v="6"/>
    <x v="5"/>
    <x v="5"/>
    <n v="5000"/>
    <s v="BIENES MUEBLES, INMUEBLES E INTANGIBLES"/>
    <n v="5651"/>
    <s v="EQUIPO DE COMUNICACIÓN Y TELECOMUNICACIÓN"/>
    <x v="2"/>
    <x v="2"/>
    <n v="1500000"/>
    <n v="1500000"/>
    <n v="0"/>
    <n v="0"/>
    <n v="0"/>
    <n v="0"/>
    <n v="0"/>
    <n v="0"/>
    <n v="0"/>
    <n v="0"/>
    <n v="1500000"/>
    <m/>
    <n v="1500000"/>
    <n v="0"/>
    <n v="0"/>
    <n v="0"/>
    <n v="0"/>
    <n v="0"/>
  </r>
  <r>
    <s v="1.1-00-26"/>
    <x v="1"/>
    <s v="2.3.1"/>
    <s v="PRESTACIÓN DE SERVICIOS DE SALUD A LA COMUNIDAD"/>
    <s v="E"/>
    <s v="Actividades del sector público, que realiza en for"/>
    <x v="5"/>
    <x v="5"/>
    <n v="2"/>
    <s v="TLAJO CERCANO"/>
    <x v="7"/>
    <x v="7"/>
    <x v="6"/>
    <x v="6"/>
    <n v="5000"/>
    <s v="BIENES MUEBLES, INMUEBLES E INTANGIBLES"/>
    <n v="5661"/>
    <s v="EQUIPO DE GENERACIÓN ELÉCTRICA, APARATOS Y ACCESORIOS ELÉCTRICOS"/>
    <x v="2"/>
    <x v="2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s v="1.3.4"/>
    <s v="FUNCIÓN PÚBLICA"/>
    <s v="E"/>
    <s v="Actividades del sector público, que realiza en for"/>
    <x v="0"/>
    <x v="0"/>
    <n v="4"/>
    <s v="TLAJO EFICIENTE"/>
    <x v="5"/>
    <x v="5"/>
    <x v="4"/>
    <x v="4"/>
    <n v="5000"/>
    <s v="BIENES MUEBLES, INMUEBLES E INTANGIBLES"/>
    <n v="5662"/>
    <s v="PANELES SOLARES"/>
    <x v="2"/>
    <x v="2"/>
    <n v="5000000"/>
    <n v="5000000"/>
    <n v="0"/>
    <n v="0"/>
    <n v="0"/>
    <n v="0"/>
    <n v="0"/>
    <n v="0"/>
    <n v="0"/>
    <n v="0"/>
    <n v="5000000"/>
    <m/>
    <n v="5000000"/>
    <n v="0"/>
    <n v="0"/>
    <n v="0"/>
    <n v="0"/>
    <n v="0"/>
  </r>
  <r>
    <s v="1.1-00-26"/>
    <x v="1"/>
    <s v="1.3.4"/>
    <s v="FUNCIÓN PÚBLICA"/>
    <s v="E"/>
    <s v="Actividades del sector público, que realiza en for"/>
    <x v="9"/>
    <x v="9"/>
    <n v="6"/>
    <s v="TLAJO A FUTURO"/>
    <x v="27"/>
    <x v="27"/>
    <x v="24"/>
    <x v="24"/>
    <n v="5000"/>
    <s v="BIENES MUEBLES, INMUEBLES E INTANGIBLES"/>
    <n v="5671"/>
    <s v="HERRAMIENTAS Y MÁQUINAS-HERRAMIENTA"/>
    <x v="65"/>
    <x v="64"/>
    <n v="200000"/>
    <n v="200000"/>
    <n v="0"/>
    <n v="0"/>
    <n v="0"/>
    <n v="0"/>
    <n v="0"/>
    <n v="0"/>
    <n v="0"/>
    <n v="0"/>
    <n v="200000"/>
    <m/>
    <n v="200000"/>
    <n v="0"/>
    <n v="0"/>
    <n v="0"/>
    <n v="0"/>
    <n v="0"/>
  </r>
  <r>
    <s v="1.1-00-26"/>
    <x v="1"/>
    <s v="1.3.4"/>
    <s v="FUNCIÓN PÚBLICA"/>
    <s v="E"/>
    <s v="Actividades del sector público, que realiza en for"/>
    <x v="6"/>
    <x v="6"/>
    <n v="2"/>
    <s v="TLAJO CERCANO"/>
    <x v="9"/>
    <x v="9"/>
    <x v="8"/>
    <x v="8"/>
    <n v="5000"/>
    <s v="BIENES MUEBLES, INMUEBLES E INTANGIBLES"/>
    <n v="5671"/>
    <s v="HERRAMIENTAS Y MÁQUINAS-HERRAMIENTA"/>
    <x v="2"/>
    <x v="2"/>
    <n v="1500000"/>
    <n v="1500000"/>
    <n v="0"/>
    <n v="0"/>
    <n v="0"/>
    <n v="0"/>
    <n v="0"/>
    <n v="0"/>
    <n v="0"/>
    <n v="0"/>
    <n v="1500000"/>
    <m/>
    <n v="1500000"/>
    <n v="0"/>
    <n v="0"/>
    <n v="0"/>
    <n v="0"/>
    <n v="0"/>
  </r>
  <r>
    <s v="1.1-00-26"/>
    <x v="1"/>
    <s v="1.3.4"/>
    <s v="FUNCIÓN PÚBLICA"/>
    <s v="E"/>
    <s v="Actividades del sector público, que realiza en for"/>
    <x v="7"/>
    <x v="7"/>
    <n v="1"/>
    <s v="TLAJO DE PAZ"/>
    <x v="11"/>
    <x v="11"/>
    <x v="10"/>
    <x v="10"/>
    <n v="5000"/>
    <s v="BIENES MUEBLES, INMUEBLES E INTANGIBLES"/>
    <n v="5671"/>
    <s v="HERRAMIENTAS Y MÁQUINAS-HERRAMIENTA"/>
    <x v="2"/>
    <x v="2"/>
    <n v="150000"/>
    <n v="150000"/>
    <n v="0"/>
    <n v="0"/>
    <n v="0"/>
    <n v="0"/>
    <n v="0"/>
    <n v="0"/>
    <n v="0"/>
    <n v="0"/>
    <n v="150000"/>
    <m/>
    <n v="150000"/>
    <n v="0"/>
    <n v="0"/>
    <n v="0"/>
    <n v="0"/>
    <n v="0"/>
  </r>
  <r>
    <s v="1.1-00-26"/>
    <x v="1"/>
    <s v="1.3.4"/>
    <s v="FUNCIÓN PÚBLICA"/>
    <s v="E"/>
    <s v="Actividades del sector público, que realiza en for"/>
    <x v="7"/>
    <x v="7"/>
    <n v="2"/>
    <s v="TLAJO CERCANO"/>
    <x v="25"/>
    <x v="25"/>
    <x v="22"/>
    <x v="22"/>
    <n v="5000"/>
    <s v="BIENES MUEBLES, INMUEBLES E INTANGIBLES"/>
    <n v="5671"/>
    <s v="HERRAMIENTAS Y MÁQUINAS-HERRAMIENTA"/>
    <x v="2"/>
    <x v="2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s v="3.2.1"/>
    <s v="AGROPECUARIA"/>
    <s v="E"/>
    <s v="Actividades del sector público, que realiza en for"/>
    <x v="8"/>
    <x v="8"/>
    <n v="5"/>
    <s v="TLAJO POTENCIA"/>
    <x v="68"/>
    <x v="66"/>
    <x v="18"/>
    <x v="18"/>
    <n v="5000"/>
    <s v="BIENES MUEBLES, INMUEBLES E INTANGIBLES"/>
    <n v="5671"/>
    <s v="HERRAMIENTAS Y MÁQUINAS-HERRAMIENTA"/>
    <x v="2"/>
    <x v="2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s v="2.2.7"/>
    <s v="DESARROLLO REGIONAL"/>
    <s v="E"/>
    <s v="Actividades del sector público, que realiza en for"/>
    <x v="8"/>
    <x v="8"/>
    <n v="5"/>
    <s v="TLAJO POTENCIA"/>
    <x v="23"/>
    <x v="23"/>
    <x v="20"/>
    <x v="20"/>
    <n v="5000"/>
    <s v="BIENES MUEBLES, INMUEBLES E INTANGIBLES"/>
    <n v="5671"/>
    <s v="HERRAMIENTAS Y MÁQUINAS-HERRAMIENTA"/>
    <x v="2"/>
    <x v="2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s v="1.7.2"/>
    <s v="PROTECCIÓN CIVIL"/>
    <s v="E"/>
    <s v="Actividades del sector público, que realiza en for"/>
    <x v="5"/>
    <x v="5"/>
    <n v="6"/>
    <s v="TLAJO A FUTURO"/>
    <x v="14"/>
    <x v="14"/>
    <x v="13"/>
    <x v="13"/>
    <n v="5000"/>
    <s v="BIENES MUEBLES, INMUEBLES E INTANGIBLES"/>
    <n v="5911"/>
    <s v="SOFTWARE"/>
    <x v="2"/>
    <x v="2"/>
    <n v="0"/>
    <n v="0"/>
    <n v="0"/>
    <n v="0"/>
    <n v="0"/>
    <n v="0"/>
    <n v="0"/>
    <n v="0"/>
    <n v="0"/>
    <n v="0"/>
    <n v="0"/>
    <n v="7000000"/>
    <n v="7000000"/>
    <n v="0"/>
    <n v="0"/>
    <n v="0"/>
    <n v="0"/>
    <n v="0"/>
  </r>
  <r>
    <s v="1.1-00-26"/>
    <x v="1"/>
    <s v="1.7.2"/>
    <s v="PROTECCIÓN CIVIL"/>
    <s v="E"/>
    <s v="Actividades del sector público, que realiza en for"/>
    <x v="5"/>
    <x v="5"/>
    <n v="6"/>
    <s v="TLAJO A FUTURO"/>
    <x v="14"/>
    <x v="14"/>
    <x v="13"/>
    <x v="13"/>
    <n v="5000"/>
    <s v="BIENES MUEBLES, INMUEBLES E INTANGIBLES"/>
    <n v="5691"/>
    <s v="OTROS EQUIPOS"/>
    <x v="2"/>
    <x v="2"/>
    <n v="2000000"/>
    <n v="2000000"/>
    <n v="0"/>
    <n v="0"/>
    <n v="0"/>
    <n v="0"/>
    <n v="0"/>
    <n v="0"/>
    <n v="0"/>
    <n v="0"/>
    <n v="2000000"/>
    <m/>
    <n v="2000000"/>
    <n v="0"/>
    <n v="0"/>
    <n v="0"/>
    <n v="0"/>
    <n v="0"/>
  </r>
  <r>
    <s v="1.1-00-26"/>
    <x v="1"/>
    <s v="3.8.4"/>
    <s v="INNOVACIÓN"/>
    <s v="Q"/>
    <s v="Investigación y desarrollo"/>
    <x v="4"/>
    <x v="4"/>
    <n v="4"/>
    <s v="TLAJO EFICIENTE"/>
    <x v="6"/>
    <x v="6"/>
    <x v="5"/>
    <x v="5"/>
    <n v="5000"/>
    <s v="BIENES MUEBLES, INMUEBLES E INTANGIBLES"/>
    <n v="5691"/>
    <s v="OTROS EQUIPOS"/>
    <x v="66"/>
    <x v="65"/>
    <n v="145000000"/>
    <n v="145000000"/>
    <n v="0"/>
    <n v="0"/>
    <n v="0"/>
    <n v="0"/>
    <n v="0"/>
    <n v="0"/>
    <n v="0"/>
    <n v="0"/>
    <n v="145000000"/>
    <m/>
    <n v="145000000"/>
    <n v="0"/>
    <n v="0"/>
    <n v="0"/>
    <n v="0"/>
    <n v="0"/>
  </r>
  <r>
    <s v="1.1-00-26"/>
    <x v="1"/>
    <s v="2.1.5"/>
    <s v="PROTECCIÓN DE LA DIVERSIDAD BIOLÓGICA Y DEL PAISAJE"/>
    <s v="V"/>
    <s v="Servicios de protección y conservación ambiental"/>
    <x v="6"/>
    <x v="6"/>
    <n v="6"/>
    <s v="TLAJO A FUTURO"/>
    <x v="19"/>
    <x v="19"/>
    <x v="17"/>
    <x v="17"/>
    <n v="5000"/>
    <s v="BIENES MUEBLES, INMUEBLES E INTANGIBLES"/>
    <n v="5691"/>
    <s v="OTROS EQUIPOS"/>
    <x v="2"/>
    <x v="2"/>
    <n v="150000"/>
    <n v="150000"/>
    <n v="0"/>
    <n v="0"/>
    <n v="0"/>
    <n v="0"/>
    <n v="0"/>
    <n v="0"/>
    <n v="0"/>
    <n v="0"/>
    <n v="150000"/>
    <m/>
    <n v="150000"/>
    <n v="0"/>
    <n v="0"/>
    <n v="0"/>
    <n v="0"/>
    <n v="0"/>
  </r>
  <r>
    <s v="1.1-00-26"/>
    <x v="1"/>
    <s v="1.3.4"/>
    <s v="FUNCIÓN PÚBLICA"/>
    <s v="E"/>
    <s v="Actividades del sector público, que realiza en for"/>
    <x v="10"/>
    <x v="10"/>
    <n v="6"/>
    <s v="TLAJO A FUTURO"/>
    <x v="69"/>
    <x v="67"/>
    <x v="43"/>
    <x v="43"/>
    <n v="5000"/>
    <s v="BIENES MUEBLES, INMUEBLES E INTANGIBLES"/>
    <n v="5781"/>
    <s v="ÁRBOLES Y PLANTAS"/>
    <x v="2"/>
    <x v="2"/>
    <n v="200000"/>
    <n v="200000"/>
    <n v="0"/>
    <n v="0"/>
    <n v="0"/>
    <n v="0"/>
    <n v="0"/>
    <n v="0"/>
    <n v="0"/>
    <n v="0"/>
    <n v="200000"/>
    <m/>
    <n v="200000"/>
    <n v="0"/>
    <n v="0"/>
    <n v="0"/>
    <n v="0"/>
    <n v="0"/>
  </r>
  <r>
    <s v="1.1-00-26"/>
    <x v="1"/>
    <s v="1.3.4"/>
    <s v="FUNCIÓN PÚBLICA"/>
    <s v="E"/>
    <s v="Actividades del sector público, que realiza en for"/>
    <x v="2"/>
    <x v="2"/>
    <n v="4"/>
    <s v="TLAJO EFICIENTE"/>
    <x v="3"/>
    <x v="3"/>
    <x v="2"/>
    <x v="2"/>
    <n v="5000"/>
    <s v="BIENES MUEBLES, INMUEBLES E INTANGIBLES"/>
    <n v="5811"/>
    <s v="TERRENOS"/>
    <x v="2"/>
    <x v="2"/>
    <n v="0"/>
    <n v="0"/>
    <n v="0"/>
    <n v="0"/>
    <n v="0"/>
    <n v="0"/>
    <n v="0"/>
    <n v="0"/>
    <n v="0"/>
    <n v="0"/>
    <n v="0"/>
    <n v="32500000"/>
    <n v="3250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5000"/>
    <s v="BIENES MUEBLES, INMUEBLES E INTANGIBLES"/>
    <n v="5811"/>
    <s v="TERRENOS"/>
    <x v="67"/>
    <x v="66"/>
    <n v="5000000"/>
    <n v="5000000"/>
    <n v="0"/>
    <n v="0"/>
    <n v="0"/>
    <n v="0"/>
    <n v="0"/>
    <n v="0"/>
    <n v="0"/>
    <n v="0"/>
    <n v="5000000"/>
    <m/>
    <n v="5000000"/>
    <n v="0"/>
    <n v="0"/>
    <n v="0"/>
    <n v="0"/>
    <n v="0"/>
  </r>
  <r>
    <s v="1.1-00-26"/>
    <x v="1"/>
    <s v="3.8.4"/>
    <s v="INNOVACIÓN"/>
    <s v="Q"/>
    <s v="Investigación y desarrollo"/>
    <x v="4"/>
    <x v="4"/>
    <n v="4"/>
    <s v="TLAJO EFICIENTE"/>
    <x v="6"/>
    <x v="6"/>
    <x v="5"/>
    <x v="5"/>
    <n v="5000"/>
    <s v="BIENES MUEBLES, INMUEBLES E INTANGIBLES"/>
    <n v="5911"/>
    <s v="SOFTWARE"/>
    <x v="2"/>
    <x v="2"/>
    <n v="9650000"/>
    <n v="9650001.7599999998"/>
    <n v="0"/>
    <n v="0"/>
    <n v="0"/>
    <n v="0"/>
    <n v="0"/>
    <n v="0"/>
    <n v="0"/>
    <n v="0"/>
    <n v="9650000"/>
    <m/>
    <n v="9650000"/>
    <n v="0"/>
    <n v="0"/>
    <n v="0"/>
    <n v="1.76"/>
    <n v="-1.76"/>
  </r>
  <r>
    <s v="1.1-00-26"/>
    <x v="1"/>
    <s v="3.8.4"/>
    <s v="INNOVACIÓN"/>
    <s v="Q"/>
    <s v="Investigación y desarrollo"/>
    <x v="4"/>
    <x v="4"/>
    <n v="4"/>
    <s v="TLAJO EFICIENTE"/>
    <x v="6"/>
    <x v="6"/>
    <x v="5"/>
    <x v="5"/>
    <n v="5000"/>
    <s v="BIENES MUEBLES, INMUEBLES E INTANGIBLES"/>
    <n v="5911"/>
    <s v="SOFTWARE"/>
    <x v="68"/>
    <x v="67"/>
    <n v="1400000"/>
    <n v="1399998.24"/>
    <n v="0"/>
    <n v="0"/>
    <n v="0"/>
    <n v="0"/>
    <n v="0"/>
    <n v="0"/>
    <n v="0"/>
    <n v="0"/>
    <n v="1400000"/>
    <m/>
    <n v="1400000"/>
    <n v="0"/>
    <n v="1.76"/>
    <n v="0"/>
    <n v="0"/>
    <n v="1.76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5000"/>
    <s v="BIENES MUEBLES, INMUEBLES E INTANGIBLES"/>
    <n v="5191"/>
    <s v="OTROS MOBILIARIOS Y EQUIPOS DE ADMINISTRACIÓN"/>
    <x v="2"/>
    <x v="2"/>
    <n v="0"/>
    <n v="0"/>
    <n v="0"/>
    <n v="0"/>
    <n v="0"/>
    <n v="0"/>
    <n v="0"/>
    <n v="0"/>
    <n v="0"/>
    <n v="0"/>
    <n v="0"/>
    <n v="238000"/>
    <n v="238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5000"/>
    <s v="BIENES MUEBLES, INMUEBLES E INTANGIBLES"/>
    <n v="5911"/>
    <s v="SOFTWARE"/>
    <x v="2"/>
    <x v="2"/>
    <n v="3010000"/>
    <n v="3010000"/>
    <n v="0"/>
    <n v="0"/>
    <n v="0"/>
    <n v="0"/>
    <n v="0"/>
    <n v="0"/>
    <n v="0"/>
    <n v="0"/>
    <n v="3010000"/>
    <m/>
    <n v="3010000"/>
    <n v="0"/>
    <n v="0"/>
    <n v="0"/>
    <n v="0"/>
    <n v="0"/>
  </r>
  <r>
    <s v="1.1-00-26"/>
    <x v="1"/>
    <s v="3.8.4"/>
    <s v="INNOVACIÓN"/>
    <s v="Q"/>
    <s v="Investigación y desarrollo"/>
    <x v="4"/>
    <x v="4"/>
    <n v="4"/>
    <s v="TLAJO EFICIENTE"/>
    <x v="6"/>
    <x v="6"/>
    <x v="5"/>
    <x v="5"/>
    <n v="5000"/>
    <s v="BIENES MUEBLES, INMUEBLES E INTANGIBLES"/>
    <n v="5971"/>
    <s v="LICENCIAS INFORMÁTICAS E INTELECTUALES"/>
    <x v="2"/>
    <x v="2"/>
    <n v="10000000"/>
    <n v="10000000"/>
    <n v="522000"/>
    <n v="522000"/>
    <n v="522000"/>
    <n v="0"/>
    <n v="0"/>
    <n v="0"/>
    <n v="0"/>
    <n v="0"/>
    <n v="9478000"/>
    <m/>
    <n v="1000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5000"/>
    <s v="BIENES MUEBLES, INMUEBLES E INTANGIBLES"/>
    <n v="5971"/>
    <s v="LICENCIAS INFORMÁTICAS E INTELECTUALES"/>
    <x v="2"/>
    <x v="2"/>
    <n v="8526"/>
    <n v="0"/>
    <n v="8526"/>
    <n v="8526"/>
    <n v="0"/>
    <n v="8526"/>
    <n v="0"/>
    <n v="8526"/>
    <n v="0"/>
    <n v="8526"/>
    <n v="0"/>
    <m/>
    <n v="8526"/>
    <n v="0"/>
    <n v="8526"/>
    <n v="0"/>
    <n v="0"/>
    <n v="8526"/>
  </r>
  <r>
    <s v="1.1-00-26"/>
    <x v="1"/>
    <s v="1.3.4"/>
    <s v="FUNCIÓN PÚBLICA"/>
    <s v="K"/>
    <s v="Proyectos de inversión sujetos a registro en la Ca"/>
    <x v="10"/>
    <x v="10"/>
    <n v="1"/>
    <s v="TLAJO DE PAZ"/>
    <x v="70"/>
    <x v="68"/>
    <x v="44"/>
    <x v="44"/>
    <n v="6000"/>
    <s v="INVERSION PUBLICA"/>
    <n v="6121"/>
    <s v="EDIFICACIÓN NO  HABITACIONAL"/>
    <x v="2"/>
    <x v="2"/>
    <n v="221450365.80000001"/>
    <n v="221450365.80000001"/>
    <n v="221450365.80000001"/>
    <n v="221450365.80000001"/>
    <n v="221450365.80000001"/>
    <n v="0"/>
    <n v="0"/>
    <n v="0"/>
    <n v="0"/>
    <n v="0"/>
    <n v="0"/>
    <m/>
    <n v="221450365.80000001"/>
    <n v="0"/>
    <n v="0"/>
    <n v="0"/>
    <n v="0"/>
    <n v="0"/>
  </r>
  <r>
    <s v="1.1-00-26"/>
    <x v="1"/>
    <s v="1.3.4"/>
    <s v="FUNCIÓN PÚBLICA"/>
    <s v="K"/>
    <s v="Proyectos de inversión sujetos a registro en la Ca"/>
    <x v="10"/>
    <x v="10"/>
    <n v="1"/>
    <s v="TLAJO DE PAZ"/>
    <x v="70"/>
    <x v="68"/>
    <x v="44"/>
    <x v="44"/>
    <n v="6000"/>
    <s v="INVERSION PUBLICA"/>
    <n v="6121"/>
    <s v="EDIFICACIÓN NO  HABITACIONAL"/>
    <x v="69"/>
    <x v="65"/>
    <n v="37122359.280000001"/>
    <n v="37122359.280000001"/>
    <n v="0"/>
    <n v="0"/>
    <n v="0"/>
    <n v="0"/>
    <n v="0"/>
    <n v="0"/>
    <n v="0"/>
    <n v="0"/>
    <n v="37122359.280000001"/>
    <m/>
    <n v="37122359.280000001"/>
    <n v="0"/>
    <n v="0"/>
    <n v="0"/>
    <n v="0"/>
    <n v="0"/>
  </r>
  <r>
    <s v="1.1-00-26"/>
    <x v="1"/>
    <s v="1.3.4"/>
    <s v="FUNCIÓN PÚBLICA"/>
    <s v="K"/>
    <s v="Proyectos de inversión sujetos a registro en la Ca"/>
    <x v="10"/>
    <x v="10"/>
    <n v="1"/>
    <s v="TLAJO DE PAZ"/>
    <x v="71"/>
    <x v="69"/>
    <x v="44"/>
    <x v="44"/>
    <n v="6000"/>
    <s v="INVERSION PUBLICA"/>
    <n v="6121"/>
    <s v="EDIFICACIÓN NO  HABITACIONAL"/>
    <x v="2"/>
    <x v="2"/>
    <n v="24500000"/>
    <n v="24500000"/>
    <n v="0"/>
    <n v="0"/>
    <n v="0"/>
    <n v="0"/>
    <n v="0"/>
    <n v="0"/>
    <n v="0"/>
    <n v="0"/>
    <n v="24500000"/>
    <m/>
    <n v="24500000"/>
    <n v="0"/>
    <n v="0"/>
    <n v="0"/>
    <n v="0"/>
    <n v="0"/>
  </r>
  <r>
    <s v="1.1-00-26"/>
    <x v="1"/>
    <s v="1.3.4"/>
    <s v="FUNCIÓN PÚBLICA"/>
    <s v="K"/>
    <s v="Proyectos de inversión sujetos a registro en la Ca"/>
    <x v="10"/>
    <x v="10"/>
    <n v="1"/>
    <s v="TLAJO DE PAZ"/>
    <x v="72"/>
    <x v="70"/>
    <x v="44"/>
    <x v="44"/>
    <n v="6000"/>
    <s v="INVERSION PUBLICA"/>
    <n v="6121"/>
    <s v="EDIFICACIÓN NO  HABITACIONAL"/>
    <x v="2"/>
    <x v="2"/>
    <n v="7500000"/>
    <n v="0"/>
    <n v="0"/>
    <n v="0"/>
    <n v="0"/>
    <n v="0"/>
    <n v="0"/>
    <n v="0"/>
    <n v="0"/>
    <n v="0"/>
    <n v="7500000"/>
    <m/>
    <n v="7500000"/>
    <n v="0"/>
    <n v="7500000"/>
    <n v="0"/>
    <n v="0"/>
    <n v="7500000"/>
  </r>
  <r>
    <s v="2.5-02-26"/>
    <x v="3"/>
    <s v="1.3.4"/>
    <s v="FUNCIÓN PÚBLICA"/>
    <s v="K"/>
    <s v="Proyectos de inversión sujetos a registro en la Ca"/>
    <x v="10"/>
    <x v="10"/>
    <n v="1"/>
    <s v="TLAJO DE PAZ"/>
    <x v="72"/>
    <x v="70"/>
    <x v="44"/>
    <x v="44"/>
    <n v="6000"/>
    <s v="INVERSION PUBLICA"/>
    <n v="6121"/>
    <s v="EDIFICACIÓN NO  HABITACIONAL"/>
    <x v="2"/>
    <x v="2"/>
    <n v="0"/>
    <n v="3110768.37"/>
    <n v="0"/>
    <n v="0"/>
    <n v="0"/>
    <n v="0"/>
    <n v="0"/>
    <n v="0"/>
    <n v="0"/>
    <n v="0"/>
    <n v="0"/>
    <m/>
    <n v="0"/>
    <n v="0"/>
    <n v="0"/>
    <n v="0"/>
    <n v="3110768.37"/>
    <n v="-3110768.37"/>
  </r>
  <r>
    <s v="1.1-00-26"/>
    <x v="1"/>
    <s v="1.3.4"/>
    <s v="FUNCIÓN PÚBLICA"/>
    <s v="K"/>
    <s v="Proyectos de inversión sujetos a registro en la Ca"/>
    <x v="10"/>
    <x v="10"/>
    <n v="1"/>
    <s v="TLAJO DE PAZ"/>
    <x v="70"/>
    <x v="68"/>
    <x v="44"/>
    <x v="44"/>
    <n v="6000"/>
    <s v="INVERSION PUBLICA"/>
    <n v="6131"/>
    <s v="CONSTRUCCIÓN DE OBRAS PARA EL ABASTECIMIENTO DE AGUA, PETRÓLEO, GAS, ELECTRICIDAD Y TELECOMUNICACIONES"/>
    <x v="2"/>
    <x v="2"/>
    <n v="26624817.600000001"/>
    <n v="26624817"/>
    <n v="26624817.600000001"/>
    <n v="26624817.600000001"/>
    <n v="26624817.600000001"/>
    <n v="0"/>
    <n v="0"/>
    <n v="0"/>
    <n v="0"/>
    <n v="0"/>
    <n v="0"/>
    <m/>
    <n v="26624817.600000001"/>
    <n v="0"/>
    <n v="0.6"/>
    <n v="0"/>
    <n v="0"/>
    <n v="0.6"/>
  </r>
  <r>
    <s v="1.1-00-26"/>
    <x v="1"/>
    <s v="1.3.4"/>
    <s v="FUNCIÓN PÚBLICA"/>
    <s v="K"/>
    <s v="Proyectos de inversión sujetos a registro en la Ca"/>
    <x v="10"/>
    <x v="10"/>
    <n v="1"/>
    <s v="TLAJO DE PAZ"/>
    <x v="70"/>
    <x v="68"/>
    <x v="44"/>
    <x v="44"/>
    <n v="6000"/>
    <s v="INVERSION PUBLICA"/>
    <n v="6131"/>
    <s v="CONSTRUCCIÓN DE OBRAS PARA EL ABASTECIMIENTO DE AGUA, PETRÓLEO, GAS, ELECTRICIDAD Y TELECOMUNICACIONES"/>
    <x v="70"/>
    <x v="68"/>
    <n v="62500000"/>
    <n v="62500000.600000001"/>
    <n v="0"/>
    <n v="0"/>
    <n v="0"/>
    <n v="0"/>
    <n v="0"/>
    <n v="0"/>
    <n v="0"/>
    <n v="0"/>
    <n v="62500000"/>
    <n v="345365.15"/>
    <n v="62845365.149999999"/>
    <n v="0"/>
    <n v="0"/>
    <n v="0"/>
    <n v="0.6"/>
    <n v="-0.6"/>
  </r>
  <r>
    <s v="1.1-00-26"/>
    <x v="1"/>
    <s v="1.3.4"/>
    <s v="FUNCIÓN PÚBLICA"/>
    <s v="K"/>
    <s v="Proyectos de inversión sujetos a registro en la Ca"/>
    <x v="10"/>
    <x v="10"/>
    <n v="1"/>
    <s v="TLAJO DE PAZ"/>
    <x v="72"/>
    <x v="70"/>
    <x v="44"/>
    <x v="44"/>
    <n v="6000"/>
    <s v="INVERSION PUBLICA"/>
    <n v="6131"/>
    <s v="CONSTRUCCIÓN DE OBRAS PARA EL ABASTECIMIENTO DE AGUA, PETRÓLEO, GAS, ELECTRICIDAD Y TELECOMUNICACIONES"/>
    <x v="2"/>
    <x v="2"/>
    <n v="4600000"/>
    <n v="3999999.36"/>
    <n v="0"/>
    <n v="0"/>
    <n v="0"/>
    <n v="0"/>
    <n v="0"/>
    <n v="0"/>
    <n v="0"/>
    <n v="0"/>
    <n v="4600000"/>
    <n v="197462650.50999999"/>
    <n v="202062650.50999999"/>
    <n v="0"/>
    <n v="2000000.64"/>
    <n v="0"/>
    <n v="1400000"/>
    <n v="600000.64"/>
  </r>
  <r>
    <s v="2.5-01-26"/>
    <x v="7"/>
    <s v="1.3.4"/>
    <s v="FUNCIÓN PÚBLICA"/>
    <s v="K"/>
    <s v="Proyectos de inversión sujetos a registro en la Ca"/>
    <x v="10"/>
    <x v="10"/>
    <n v="1"/>
    <s v="TLAJO DE PAZ"/>
    <x v="72"/>
    <x v="70"/>
    <x v="44"/>
    <x v="44"/>
    <n v="6000"/>
    <s v="INVERSION PUBLICA"/>
    <n v="6131"/>
    <s v="CONSTRUCCIÓN DE OBRAS PARA EL ABASTECIMIENTO DE AGUA, PETRÓLEO, GAS, ELECTRICIDAD Y TELECOMUNICACIONES"/>
    <x v="71"/>
    <x v="69"/>
    <n v="0"/>
    <n v="0"/>
    <n v="0"/>
    <n v="0"/>
    <n v="0"/>
    <n v="0"/>
    <n v="0"/>
    <n v="0"/>
    <n v="0"/>
    <n v="0"/>
    <n v="0"/>
    <n v="1065939"/>
    <n v="1065939"/>
    <n v="0"/>
    <n v="0"/>
    <n v="0"/>
    <n v="0"/>
    <n v="0"/>
  </r>
  <r>
    <s v="2.5-01-26"/>
    <x v="7"/>
    <s v="1.3.4"/>
    <s v="FUNCIÓN PÚBLICA"/>
    <s v="K"/>
    <s v="Proyectos de inversión sujetos a registro en la Ca"/>
    <x v="10"/>
    <x v="10"/>
    <n v="1"/>
    <s v="TLAJO DE PAZ"/>
    <x v="72"/>
    <x v="70"/>
    <x v="44"/>
    <x v="44"/>
    <n v="6000"/>
    <s v="INVERSION PUBLICA"/>
    <n v="6131"/>
    <s v="CONSTRUCCIÓN DE OBRAS PARA EL ABASTECIMIENTO DE AGUA, PETRÓLEO, GAS, ELECTRICIDAD Y TELECOMUNICACIONES"/>
    <x v="2"/>
    <x v="2"/>
    <n v="37975438.600000001"/>
    <n v="37975439.240000002"/>
    <n v="0"/>
    <n v="0"/>
    <n v="0"/>
    <n v="0"/>
    <n v="0"/>
    <n v="0"/>
    <n v="0"/>
    <n v="0"/>
    <n v="37975438.600000001"/>
    <n v="-1065939"/>
    <n v="36909499.600000001"/>
    <n v="0"/>
    <n v="0"/>
    <n v="0"/>
    <n v="0.64"/>
    <n v="-0.64"/>
  </r>
  <r>
    <s v="1.1-00-26"/>
    <x v="1"/>
    <s v="1.3.4"/>
    <s v="FUNCIÓN PÚBLICA"/>
    <s v="K"/>
    <s v="Proyectos de inversión sujetos a registro en la Ca"/>
    <x v="10"/>
    <x v="10"/>
    <n v="1"/>
    <s v="TLAJO DE PAZ"/>
    <x v="70"/>
    <x v="68"/>
    <x v="44"/>
    <x v="44"/>
    <n v="6000"/>
    <s v="INVERSION PUBLICA"/>
    <n v="6151"/>
    <s v="CONSTRUCCIÓN DE VÍAS DE COMUNICACIÓN"/>
    <x v="2"/>
    <x v="2"/>
    <n v="270180971.16000003"/>
    <n v="270180971.16000003"/>
    <n v="270180971.16000003"/>
    <n v="270180971.16000003"/>
    <n v="255774222.46000004"/>
    <n v="14406748.699999999"/>
    <n v="3546332.209999999"/>
    <n v="10860416.49"/>
    <n v="0"/>
    <n v="10860416.49"/>
    <n v="0"/>
    <m/>
    <n v="270180971.16000003"/>
    <n v="0"/>
    <n v="0"/>
    <n v="0"/>
    <n v="0"/>
    <n v="0"/>
  </r>
  <r>
    <s v="1.1-00-26"/>
    <x v="1"/>
    <s v="1.3.4"/>
    <s v="FUNCIÓN PÚBLICA"/>
    <s v="K"/>
    <s v="Proyectos de inversión sujetos a registro en la Ca"/>
    <x v="10"/>
    <x v="10"/>
    <n v="1"/>
    <s v="TLAJO DE PAZ"/>
    <x v="71"/>
    <x v="69"/>
    <x v="44"/>
    <x v="44"/>
    <n v="6000"/>
    <s v="INVERSION PUBLICA"/>
    <n v="6151"/>
    <s v="CONSTRUCCIÓN DE VÍAS DE COMUNICACIÓN"/>
    <x v="2"/>
    <x v="2"/>
    <n v="35000000"/>
    <n v="35000000"/>
    <n v="0"/>
    <n v="0"/>
    <n v="0"/>
    <n v="0"/>
    <n v="0"/>
    <n v="0"/>
    <n v="0"/>
    <n v="0"/>
    <n v="35000000"/>
    <m/>
    <n v="35000000"/>
    <n v="0"/>
    <n v="0"/>
    <n v="0"/>
    <n v="0"/>
    <n v="0"/>
  </r>
  <r>
    <s v="1.1-00-26"/>
    <x v="1"/>
    <s v="1.3.4"/>
    <s v="FUNCIÓN PÚBLICA"/>
    <s v="K"/>
    <s v="Proyectos de inversión sujetos a registro en la Ca"/>
    <x v="10"/>
    <x v="10"/>
    <n v="1"/>
    <s v="TLAJO DE PAZ"/>
    <x v="72"/>
    <x v="70"/>
    <x v="44"/>
    <x v="44"/>
    <n v="6000"/>
    <s v="INVERSION PUBLICA"/>
    <n v="6151"/>
    <s v="CONSTRUCCIÓN DE VÍAS DE COMUNICACIÓN"/>
    <x v="2"/>
    <x v="2"/>
    <n v="37900000"/>
    <n v="46000004.880000003"/>
    <n v="15471074.189999999"/>
    <n v="15471074.189999999"/>
    <n v="10829751.93"/>
    <n v="4641322.26"/>
    <n v="4641322.26"/>
    <n v="0"/>
    <n v="0"/>
    <n v="0"/>
    <n v="22428925.810000002"/>
    <n v="200000000"/>
    <n v="237900000"/>
    <n v="0"/>
    <n v="0"/>
    <n v="0"/>
    <n v="8100004.8799999999"/>
    <n v="-8100004.8799999999"/>
  </r>
  <r>
    <s v="2.5-02-26"/>
    <x v="3"/>
    <s v="1.3.4"/>
    <s v="FUNCIÓN PÚBLICA"/>
    <s v="K"/>
    <s v="Proyectos de inversión sujetos a registro en la Ca"/>
    <x v="10"/>
    <x v="10"/>
    <n v="1"/>
    <s v="TLAJO DE PAZ"/>
    <x v="72"/>
    <x v="70"/>
    <x v="44"/>
    <x v="44"/>
    <n v="6000"/>
    <s v="INVERSION PUBLICA"/>
    <n v="6151"/>
    <s v="CONSTRUCCIÓN DE VÍAS DE COMUNICACIÓN"/>
    <x v="2"/>
    <x v="2"/>
    <n v="3110768.37"/>
    <n v="0"/>
    <n v="0"/>
    <n v="0"/>
    <n v="0"/>
    <n v="0"/>
    <n v="0"/>
    <n v="0"/>
    <n v="0"/>
    <n v="0"/>
    <n v="3110768.37"/>
    <n v="55268377.829999998"/>
    <n v="58379146.199999996"/>
    <n v="0"/>
    <n v="3110768.37"/>
    <n v="0"/>
    <n v="0"/>
    <n v="3110768.37"/>
  </r>
  <r>
    <s v="2.5-01-26"/>
    <x v="7"/>
    <s v="1.3.4"/>
    <s v="FUNCIÓN PÚBLICA"/>
    <s v="K"/>
    <s v="Proyectos de inversión sujetos a registro en la Ca"/>
    <x v="10"/>
    <x v="10"/>
    <n v="1"/>
    <s v="TLAJO DE PAZ"/>
    <x v="72"/>
    <x v="70"/>
    <x v="44"/>
    <x v="44"/>
    <n v="6000"/>
    <s v="INVERSION PUBLICA"/>
    <n v="6151"/>
    <s v="CONSTRUCCIÓN DE VÍAS DE COMUNICACIÓN"/>
    <x v="2"/>
    <x v="2"/>
    <n v="66730231.399999999"/>
    <n v="66730226.520000003"/>
    <n v="0"/>
    <n v="0"/>
    <n v="0"/>
    <n v="0"/>
    <n v="0"/>
    <n v="0"/>
    <n v="0"/>
    <n v="0"/>
    <n v="66730231.399999999"/>
    <m/>
    <n v="66730231.399999999"/>
    <n v="0"/>
    <n v="4.88"/>
    <n v="0"/>
    <n v="0"/>
    <n v="4.88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6000"/>
    <s v="INVERSION PUBLICA"/>
    <n v="6321"/>
    <s v="EJECUCIÓN DE PROYECTOS PRODUCTIVOS NO INCLUIDOS EN CONCEPTOS ANTERIORES DE ESTE CAPÍTULO"/>
    <x v="72"/>
    <x v="17"/>
    <n v="95100000"/>
    <n v="95100000"/>
    <n v="14103313.02"/>
    <n v="14103313.02"/>
    <n v="0"/>
    <n v="14103313.02"/>
    <n v="0"/>
    <n v="14103313.02"/>
    <n v="0"/>
    <n v="14103313.02"/>
    <n v="80996686.980000004"/>
    <m/>
    <n v="9510000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6000"/>
    <s v="INVERSION PUBLICA"/>
    <n v="6321"/>
    <s v="EJECUCIÓN DE PROYECTOS PRODUCTIVOS NO INCLUIDOS EN CONCEPTOS ANTERIORES DE ESTE CAPÍTULO"/>
    <x v="73"/>
    <x v="70"/>
    <n v="23580360"/>
    <n v="23580360"/>
    <n v="3930060"/>
    <n v="3930060"/>
    <n v="0"/>
    <n v="3930060"/>
    <n v="0"/>
    <n v="3930060"/>
    <n v="0"/>
    <n v="3930060"/>
    <n v="19650300"/>
    <m/>
    <n v="23580360"/>
    <n v="0"/>
    <n v="0"/>
    <n v="0"/>
    <n v="0"/>
    <n v="0"/>
  </r>
  <r>
    <s v="1.1-00-26"/>
    <x v="1"/>
    <s v="1.3.4"/>
    <s v="FUNCIÓN PÚBLICA"/>
    <s v="E"/>
    <s v="Actividades del sector público, que realiza en for"/>
    <x v="3"/>
    <x v="3"/>
    <n v="4"/>
    <s v="TLAJO EFICIENTE"/>
    <x v="4"/>
    <x v="4"/>
    <x v="3"/>
    <x v="3"/>
    <n v="7000"/>
    <s v="INVERSIONES FINANCIERAS Y OTRAS PROVISIONES"/>
    <n v="7991"/>
    <s v="OTRAS EROGACIONES ESPECIALES"/>
    <x v="2"/>
    <x v="2"/>
    <n v="5000000"/>
    <n v="5000000"/>
    <n v="0"/>
    <n v="0"/>
    <n v="0"/>
    <n v="0"/>
    <n v="0"/>
    <n v="0"/>
    <n v="0"/>
    <n v="0"/>
    <n v="5000000"/>
    <n v="25000000"/>
    <n v="30000000"/>
    <n v="0"/>
    <n v="0"/>
    <n v="0"/>
    <n v="0"/>
    <n v="0"/>
  </r>
  <r>
    <s v="2.6-01-26"/>
    <x v="8"/>
    <s v="1.3.4"/>
    <s v="FUNCIÓN PÚBLICA"/>
    <s v="M"/>
    <s v="Actividades de apoyo administrativo desarrolladas "/>
    <x v="0"/>
    <x v="0"/>
    <n v="1"/>
    <s v="TLAJO DE PAZ"/>
    <x v="1"/>
    <x v="1"/>
    <x v="0"/>
    <x v="0"/>
    <n v="1000"/>
    <s v="SERVICIOS PERSONALES"/>
    <n v="1711"/>
    <s v="ESTÍMULOS"/>
    <x v="74"/>
    <x v="71"/>
    <n v="0"/>
    <n v="0"/>
    <n v="0"/>
    <n v="0"/>
    <n v="0"/>
    <n v="0"/>
    <n v="0"/>
    <n v="0"/>
    <n v="0"/>
    <n v="0"/>
    <n v="0"/>
    <n v="23000000"/>
    <n v="23000000"/>
    <m/>
    <m/>
    <m/>
    <m/>
    <m/>
  </r>
  <r>
    <s v="2.6-01-26"/>
    <x v="8"/>
    <s v="1.3.4"/>
    <s v="FUNCIÓN PÚBLICA"/>
    <s v="M"/>
    <s v="Actividades de apoyo administrativo desarrolladas "/>
    <x v="0"/>
    <x v="0"/>
    <n v="1"/>
    <s v="TLAJO DE PAZ"/>
    <x v="1"/>
    <x v="1"/>
    <x v="0"/>
    <x v="0"/>
    <n v="1000"/>
    <s v="SERVICIOS PERSONALES"/>
    <n v="1711"/>
    <s v="ESTÍMULOS"/>
    <x v="75"/>
    <x v="72"/>
    <n v="0"/>
    <n v="0"/>
    <n v="0"/>
    <n v="0"/>
    <n v="0"/>
    <n v="0"/>
    <n v="0"/>
    <n v="0"/>
    <n v="0"/>
    <n v="0"/>
    <n v="0"/>
    <n v="2688400"/>
    <n v="2688400"/>
    <m/>
    <m/>
    <m/>
    <m/>
    <m/>
  </r>
  <r>
    <s v="2.5-02-26"/>
    <x v="3"/>
    <s v="1.3.4"/>
    <s v="FUNCIÓN PÚBLICA"/>
    <s v="E"/>
    <s v="Actividades del sector público, que realiza en for"/>
    <x v="3"/>
    <x v="3"/>
    <n v="4"/>
    <s v="TLAJO EFICIENTE"/>
    <x v="46"/>
    <x v="44"/>
    <x v="35"/>
    <x v="35"/>
    <n v="9000"/>
    <s v="DEUDA PUBLICA"/>
    <n v="9111"/>
    <s v="AMORTIZACIÓN DE LA DEUDA INTERNA CON INSTITUCIONES DE CRÉDITO"/>
    <x v="2"/>
    <x v="2"/>
    <n v="24713862.890000001"/>
    <n v="24713862.890000001"/>
    <n v="0"/>
    <n v="0"/>
    <n v="0"/>
    <n v="0"/>
    <n v="0"/>
    <n v="0"/>
    <n v="0"/>
    <n v="0"/>
    <n v="24713862.890000001"/>
    <m/>
    <n v="24713862.890000001"/>
    <n v="0"/>
    <n v="0"/>
    <n v="0"/>
    <n v="0"/>
    <n v="0"/>
  </r>
  <r>
    <s v="2.5-02-26"/>
    <x v="3"/>
    <s v="1.3.4"/>
    <s v="FUNCIÓN PÚBLICA"/>
    <s v="E"/>
    <s v="Actividades del sector público, que realiza en for"/>
    <x v="3"/>
    <x v="3"/>
    <n v="4"/>
    <s v="TLAJO EFICIENTE"/>
    <x v="46"/>
    <x v="44"/>
    <x v="35"/>
    <x v="35"/>
    <n v="9000"/>
    <s v="DEUDA PUBLICA"/>
    <n v="9211"/>
    <s v="INTERESES DE LA DEUDA INTERNA CON INSTITUCIONES  DE CRÉDITO"/>
    <x v="2"/>
    <x v="2"/>
    <n v="11000000"/>
    <n v="11000000"/>
    <n v="0"/>
    <n v="0"/>
    <n v="0"/>
    <n v="0"/>
    <n v="0"/>
    <n v="0"/>
    <n v="0"/>
    <n v="0"/>
    <n v="11000000"/>
    <m/>
    <n v="11000000"/>
    <n v="0"/>
    <n v="0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0">
  <r>
    <s v="1.5-01-26"/>
    <x v="0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0"/>
    <s v="SERVICIOS PERSONALES"/>
    <x v="0"/>
    <n v="1111"/>
    <s v="DIETAS"/>
    <n v="1"/>
    <s v="PLANTILLA"/>
    <n v="14346960"/>
    <n v="14346960"/>
    <n v="1793367.45"/>
    <n v="1793367.45"/>
    <n v="0"/>
    <n v="1793367.45"/>
    <n v="0"/>
    <n v="1793367.45"/>
    <n v="0"/>
    <n v="1793367.45"/>
    <n v="12553592.550000001"/>
    <m/>
    <n v="14346960"/>
    <n v="0"/>
    <n v="0"/>
    <n v="0"/>
    <n v="0"/>
    <n v="0"/>
  </r>
  <r>
    <s v="1.5-01-26"/>
    <x v="0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1"/>
    <s v="TLAJO DE PAZ"/>
    <n v="13"/>
    <x v="1"/>
    <s v="008_26"/>
    <s v="DIRECCIÓN DE ADMINISTRACIÓN DE PERSONAL"/>
    <x v="0"/>
    <s v="SERVICIOS PERSONALES"/>
    <x v="0"/>
    <n v="1131"/>
    <s v="SUELDO BASE AL PERSONAL PERMANENTE"/>
    <n v="3"/>
    <s v="COMISARIA"/>
    <n v="212353767.59999999"/>
    <n v="212353767.59999999"/>
    <n v="22370899"/>
    <n v="22370899"/>
    <n v="0"/>
    <n v="22370899"/>
    <n v="0"/>
    <n v="22370899"/>
    <n v="0"/>
    <n v="22370899"/>
    <n v="189982868.59999999"/>
    <m/>
    <n v="212353767.59999999"/>
    <n v="0"/>
    <n v="0"/>
    <n v="0"/>
    <n v="0"/>
    <n v="0"/>
  </r>
  <r>
    <s v="1.5-01-26"/>
    <x v="0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0"/>
    <s v="SERVICIOS PERSONALES"/>
    <x v="0"/>
    <n v="1131"/>
    <s v="SUELDO BASE AL PERSONAL PERMANENTE"/>
    <n v="1"/>
    <s v="PLANTILLA"/>
    <n v="705161521.26999998"/>
    <n v="705161521.26999998"/>
    <n v="83220490.549999997"/>
    <n v="83220490.549999997"/>
    <n v="0"/>
    <n v="83220490.549999997"/>
    <n v="0"/>
    <n v="83220490.549999997"/>
    <n v="0"/>
    <n v="83220490.549999997"/>
    <n v="621941030.72000003"/>
    <m/>
    <n v="705161521.26999998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0"/>
    <s v="SERVICIOS PERSONALES"/>
    <x v="1"/>
    <n v="1211"/>
    <s v="HONORARIOS ASIMILABLES A SALARIOS"/>
    <n v="0"/>
    <s v="SIN DESCRIPCIÓN PARA DESTINOS 00"/>
    <n v="10000000"/>
    <n v="10000000"/>
    <n v="703246.63"/>
    <n v="703246.63"/>
    <n v="0"/>
    <n v="703246.63"/>
    <n v="0"/>
    <n v="703246.63"/>
    <n v="0"/>
    <n v="703246.63"/>
    <n v="9296753.3699999992"/>
    <m/>
    <n v="10000000"/>
    <n v="0"/>
    <n v="0"/>
    <n v="0"/>
    <n v="0"/>
    <n v="0"/>
  </r>
  <r>
    <s v="1.6-01-26"/>
    <x v="2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0"/>
    <s v="SERVICIOS PERSONALES"/>
    <x v="1"/>
    <n v="1221"/>
    <s v="SUELDOS BASE AL PERSONAL EVENTUAL"/>
    <n v="2"/>
    <s v="EVENTUAL"/>
    <n v="76813145.879999995"/>
    <n v="76813145.879999995"/>
    <n v="10147151.85"/>
    <n v="10147151.85"/>
    <n v="0"/>
    <n v="10147151.85"/>
    <n v="0"/>
    <n v="10147151.85"/>
    <n v="0"/>
    <n v="10147151.85"/>
    <n v="66665994.029999994"/>
    <m/>
    <n v="76813145.879999995"/>
    <n v="0"/>
    <n v="0"/>
    <n v="0"/>
    <n v="0"/>
    <n v="0"/>
  </r>
  <r>
    <s v="1.6-01-26"/>
    <x v="2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0"/>
    <s v="SERVICIOS PERSONALES"/>
    <x v="1"/>
    <n v="1231"/>
    <s v="RETRIBUCIONES POR SERVICIOS DE CARÁCTER SOCIAL"/>
    <n v="0"/>
    <s v="SIN DESCRIPCIÓN PARA DESTINOS 00"/>
    <n v="26400"/>
    <n v="26400"/>
    <n v="0"/>
    <n v="0"/>
    <n v="0"/>
    <n v="0"/>
    <n v="0"/>
    <n v="0"/>
    <n v="0"/>
    <n v="0"/>
    <n v="26400"/>
    <m/>
    <n v="26400"/>
    <n v="0"/>
    <n v="0"/>
    <n v="0"/>
    <n v="0"/>
    <n v="0"/>
  </r>
  <r>
    <s v="1.6-01-26"/>
    <x v="2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0"/>
    <s v="SERVICIOS PERSONALES"/>
    <x v="2"/>
    <n v="1321"/>
    <s v="PRIMAS VACACIONALES"/>
    <n v="2"/>
    <s v="EVENTUAL"/>
    <n v="1066849.25"/>
    <n v="1066862.1000000001"/>
    <n v="1222.81"/>
    <n v="1222.81"/>
    <n v="0"/>
    <n v="1222.81"/>
    <n v="1222.81"/>
    <n v="0"/>
    <n v="0"/>
    <n v="0"/>
    <n v="1065626.44"/>
    <m/>
    <n v="1066849.25"/>
    <n v="0"/>
    <n v="0"/>
    <n v="0"/>
    <n v="12.85"/>
    <n v="-12.85"/>
  </r>
  <r>
    <s v="1.5-01-26"/>
    <x v="0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1"/>
    <s v="TLAJO DE PAZ"/>
    <n v="13"/>
    <x v="1"/>
    <s v="008_26"/>
    <s v="DIRECCIÓN DE ADMINISTRACIÓN DE PERSONAL"/>
    <x v="0"/>
    <s v="SERVICIOS PERSONALES"/>
    <x v="2"/>
    <n v="1321"/>
    <s v="PRIMAS VACACIONALES"/>
    <n v="3"/>
    <s v="COMISARIA"/>
    <n v="2949357.88"/>
    <n v="2949357.88"/>
    <n v="0"/>
    <n v="0"/>
    <n v="0"/>
    <n v="0"/>
    <n v="0"/>
    <n v="0"/>
    <n v="0"/>
    <n v="0"/>
    <n v="2949357.88"/>
    <m/>
    <n v="2949357.88"/>
    <n v="0"/>
    <n v="0"/>
    <n v="0"/>
    <n v="0"/>
    <n v="0"/>
  </r>
  <r>
    <s v="1.5-01-26"/>
    <x v="0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0"/>
    <s v="SERVICIOS PERSONALES"/>
    <x v="2"/>
    <n v="1321"/>
    <s v="PRIMAS VACACIONALES"/>
    <n v="1"/>
    <s v="PLANTILLA"/>
    <n v="9993173.3499999996"/>
    <n v="9993160.5"/>
    <n v="4530.49"/>
    <n v="4530.49"/>
    <n v="0"/>
    <n v="4530.49"/>
    <n v="4530.49"/>
    <n v="0"/>
    <n v="0"/>
    <n v="0"/>
    <n v="9988642.8599999994"/>
    <m/>
    <n v="9993173.3499999996"/>
    <n v="0"/>
    <n v="12.85"/>
    <n v="0"/>
    <n v="0"/>
    <n v="12.85"/>
  </r>
  <r>
    <s v="1.6-01-26"/>
    <x v="2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0"/>
    <s v="SERVICIOS PERSONALES"/>
    <x v="2"/>
    <n v="1322"/>
    <s v="GRATIFICACIÓN DE FIN DE AÑO"/>
    <n v="2"/>
    <s v="EVENTUAL"/>
    <n v="10668492.49"/>
    <n v="2537713.6"/>
    <n v="45819.57"/>
    <n v="45819.57"/>
    <n v="0"/>
    <n v="45819.57"/>
    <n v="17119.38"/>
    <n v="28700.19"/>
    <n v="0"/>
    <n v="28700.19"/>
    <n v="10622672.92"/>
    <m/>
    <n v="10668492.49"/>
    <n v="0"/>
    <n v="8130778.8899999997"/>
    <n v="0"/>
    <n v="0"/>
    <n v="8130778.8899999997"/>
  </r>
  <r>
    <s v="1.5-01-26"/>
    <x v="0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1"/>
    <s v="TLAJO DE PAZ"/>
    <n v="13"/>
    <x v="1"/>
    <s v="008_26"/>
    <s v="DIRECCIÓN DE ADMINISTRACIÓN DE PERSONAL"/>
    <x v="0"/>
    <s v="SERVICIOS PERSONALES"/>
    <x v="2"/>
    <n v="1322"/>
    <s v="GRATIFICACIÓN DE FIN DE AÑO"/>
    <n v="3"/>
    <s v="COMISARIA"/>
    <n v="29493578.829999998"/>
    <n v="29493578.829999998"/>
    <n v="18010.16"/>
    <n v="18010.16"/>
    <n v="0"/>
    <n v="18010.16"/>
    <n v="0"/>
    <n v="18010.16"/>
    <n v="0"/>
    <n v="18010.16"/>
    <n v="29475568.669999998"/>
    <m/>
    <n v="29493578.829999998"/>
    <n v="0"/>
    <n v="0"/>
    <n v="0"/>
    <n v="0"/>
    <n v="0"/>
  </r>
  <r>
    <s v="1.5-01-26"/>
    <x v="0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0"/>
    <s v="SERVICIOS PERSONALES"/>
    <x v="2"/>
    <n v="1322"/>
    <s v="GRATIFICACIÓN DE FIN DE AÑO"/>
    <n v="1"/>
    <s v="PLANTILLA"/>
    <n v="99931733.510000005"/>
    <n v="99931732.659999996"/>
    <n v="84302.23"/>
    <n v="84302.23"/>
    <n v="0"/>
    <n v="84302.23"/>
    <n v="27286.729999999996"/>
    <n v="57015.5"/>
    <n v="0"/>
    <n v="57015.5"/>
    <n v="99847431.280000001"/>
    <m/>
    <n v="99931733.510000005"/>
    <n v="0"/>
    <n v="0.85"/>
    <n v="0"/>
    <n v="0"/>
    <n v="0.85"/>
  </r>
  <r>
    <s v="1.5-01-26"/>
    <x v="0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0"/>
    <s v="SERVICIOS PERSONALES"/>
    <x v="2"/>
    <n v="1322"/>
    <s v="GRATIFICACIÓN DE FIN DE AÑO"/>
    <n v="2"/>
    <s v="EVENTUAL"/>
    <n v="0"/>
    <n v="8130779.7400000002"/>
    <n v="0"/>
    <n v="0"/>
    <n v="0"/>
    <n v="0"/>
    <n v="0"/>
    <n v="0"/>
    <n v="0"/>
    <n v="0"/>
    <n v="0"/>
    <m/>
    <n v="0"/>
    <n v="0"/>
    <n v="0"/>
    <n v="0"/>
    <n v="8130779.7400000002"/>
    <n v="-8130779.7400000002"/>
  </r>
  <r>
    <s v="1.6-01-26"/>
    <x v="2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0"/>
    <s v="SERVICIOS PERSONALES"/>
    <x v="2"/>
    <n v="1331"/>
    <s v="HORAS EXTRAORDINARIAS"/>
    <n v="0"/>
    <s v="SIN DESCRIPCIÓN PARA DESTINOS 00"/>
    <n v="730000"/>
    <n v="730000"/>
    <n v="0"/>
    <n v="0"/>
    <n v="0"/>
    <n v="0"/>
    <n v="0"/>
    <n v="0"/>
    <n v="0"/>
    <n v="0"/>
    <n v="730000"/>
    <m/>
    <n v="730000"/>
    <n v="0"/>
    <n v="0"/>
    <n v="0"/>
    <n v="0"/>
    <n v="0"/>
  </r>
  <r>
    <s v="1.6-01-26"/>
    <x v="2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0"/>
    <s v="SERVICIOS PERSONALES"/>
    <x v="2"/>
    <n v="1341"/>
    <s v="COMPENSACIONES"/>
    <n v="0"/>
    <s v="SIN DESCRIPCIÓN PARA DESTINOS 00"/>
    <n v="1500000"/>
    <n v="1500000"/>
    <n v="82663.199999999997"/>
    <n v="82663.199999999997"/>
    <n v="0"/>
    <n v="82663.199999999997"/>
    <n v="0"/>
    <n v="82663.199999999997"/>
    <n v="0"/>
    <n v="82663.199999999997"/>
    <n v="1417336.8"/>
    <m/>
    <n v="1500000"/>
    <n v="0"/>
    <n v="0"/>
    <n v="0"/>
    <n v="0"/>
    <n v="0"/>
  </r>
  <r>
    <s v="1.6-01-26"/>
    <x v="2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0"/>
    <s v="SERVICIOS PERSONALES"/>
    <x v="3"/>
    <n v="1411"/>
    <s v="CUOTAS AL IMSS POR ENFERMEDADES Y MATERNIDAD (Modalidad 38)"/>
    <n v="2"/>
    <s v="EVENTUAL"/>
    <n v="4608788.75"/>
    <n v="4608788.41"/>
    <n v="897563.68"/>
    <n v="897563.68"/>
    <n v="0"/>
    <n v="897563.68"/>
    <n v="0"/>
    <n v="897563.68"/>
    <n v="0"/>
    <n v="897563.68"/>
    <n v="3711225.07"/>
    <m/>
    <n v="4608788.75"/>
    <n v="0"/>
    <n v="0.34"/>
    <n v="0"/>
    <n v="0"/>
    <n v="0.34"/>
  </r>
  <r>
    <s v="1.5-01-26"/>
    <x v="0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1"/>
    <s v="TLAJO DE PAZ"/>
    <n v="13"/>
    <x v="1"/>
    <s v="008_26"/>
    <s v="DIRECCIÓN DE ADMINISTRACIÓN DE PERSONAL"/>
    <x v="0"/>
    <s v="SERVICIOS PERSONALES"/>
    <x v="3"/>
    <n v="1411"/>
    <s v="CUOTAS AL IMSS POR ENFERMEDADES Y MATERNIDAD (Modalidad 38)"/>
    <n v="3"/>
    <s v="COMISARIA"/>
    <n v="12741226.060000001"/>
    <n v="12741226.060000001"/>
    <n v="0"/>
    <n v="0"/>
    <n v="0"/>
    <n v="0"/>
    <n v="0"/>
    <n v="0"/>
    <n v="0"/>
    <n v="0"/>
    <n v="12741226.060000001"/>
    <m/>
    <n v="12741226.060000001"/>
    <n v="0"/>
    <n v="0"/>
    <n v="0"/>
    <n v="0"/>
    <n v="0"/>
  </r>
  <r>
    <s v="1.5-01-26"/>
    <x v="0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0"/>
    <s v="SERVICIOS PERSONALES"/>
    <x v="3"/>
    <n v="1411"/>
    <s v="CUOTAS AL IMSS POR ENFERMEDADES Y MATERNIDAD (Modalidad 38)"/>
    <n v="1"/>
    <s v="PLANTILLA"/>
    <n v="43170508.880000003"/>
    <n v="43170509.219999999"/>
    <n v="8488391.3699999992"/>
    <n v="8488391.3699999992"/>
    <n v="0"/>
    <n v="8488391.3699999992"/>
    <n v="0"/>
    <n v="8488391.3699999992"/>
    <n v="0"/>
    <n v="8488391.3699999992"/>
    <n v="34682117.510000005"/>
    <m/>
    <n v="43170508.880000003"/>
    <n v="0"/>
    <n v="0"/>
    <n v="0"/>
    <n v="0.34"/>
    <n v="-0.34"/>
  </r>
  <r>
    <s v="1.6-01-26"/>
    <x v="2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0"/>
    <s v="SERVICIOS PERSONALES"/>
    <x v="3"/>
    <n v="1421"/>
    <s v="CUOTAS PARA LA VIVIENDA (IPEJAL 3%)"/>
    <n v="2"/>
    <s v="EVENTUAL"/>
    <n v="2304394.38"/>
    <n v="2304392.86"/>
    <n v="304428.52"/>
    <n v="304428.52"/>
    <n v="0"/>
    <n v="304428.52"/>
    <n v="0"/>
    <n v="304428.52"/>
    <n v="0"/>
    <n v="304428.52"/>
    <n v="1999965.8599999999"/>
    <m/>
    <n v="2304394.38"/>
    <n v="0"/>
    <n v="1.52"/>
    <n v="0"/>
    <n v="0"/>
    <n v="1.52"/>
  </r>
  <r>
    <s v="1.5-01-26"/>
    <x v="0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1"/>
    <s v="TLAJO DE PAZ"/>
    <n v="13"/>
    <x v="1"/>
    <s v="008_26"/>
    <s v="DIRECCIÓN DE ADMINISTRACIÓN DE PERSONAL"/>
    <x v="0"/>
    <s v="SERVICIOS PERSONALES"/>
    <x v="3"/>
    <n v="1421"/>
    <s v="CUOTAS PARA LA VIVIENDA (IPEJAL 3%)"/>
    <n v="3"/>
    <s v="COMISARIA"/>
    <n v="6370613.0300000003"/>
    <n v="6370613.0300000003"/>
    <n v="676883.5"/>
    <n v="676883.5"/>
    <n v="0"/>
    <n v="676883.5"/>
    <n v="0"/>
    <n v="676883.5"/>
    <n v="0"/>
    <n v="676883.5"/>
    <n v="5693729.5300000003"/>
    <m/>
    <n v="6370613.0300000003"/>
    <n v="0"/>
    <n v="0"/>
    <n v="0"/>
    <n v="0"/>
    <n v="0"/>
  </r>
  <r>
    <s v="1.5-01-26"/>
    <x v="0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0"/>
    <s v="SERVICIOS PERSONALES"/>
    <x v="3"/>
    <n v="1421"/>
    <s v="CUOTAS PARA LA VIVIENDA (IPEJAL 3%)"/>
    <n v="1"/>
    <s v="PLANTILLA"/>
    <n v="21585254.440000001"/>
    <n v="21585255.960000001"/>
    <n v="2552684.14"/>
    <n v="2552684.14"/>
    <n v="0"/>
    <n v="2552684.14"/>
    <n v="0"/>
    <n v="2552684.14"/>
    <n v="0"/>
    <n v="2552684.14"/>
    <n v="19032570.300000001"/>
    <m/>
    <n v="21585254.440000001"/>
    <n v="0"/>
    <n v="0"/>
    <n v="0"/>
    <n v="1.52"/>
    <n v="-1.52"/>
  </r>
  <r>
    <s v="1.6-01-26"/>
    <x v="2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0"/>
    <s v="SERVICIOS PERSONALES"/>
    <x v="3"/>
    <n v="1431"/>
    <s v="APORTACIONES AL SISTEMA DE RETIRO SEDAR"/>
    <n v="2"/>
    <s v="EVENTUAL"/>
    <n v="1536262.92"/>
    <n v="1536259.56"/>
    <n v="202952.31"/>
    <n v="202952.31"/>
    <n v="0"/>
    <n v="202952.31"/>
    <n v="0"/>
    <n v="202952.31"/>
    <n v="0"/>
    <n v="202952.31"/>
    <n v="1333310.6099999999"/>
    <m/>
    <n v="1536262.92"/>
    <n v="0"/>
    <n v="3.36"/>
    <n v="0"/>
    <n v="0"/>
    <n v="3.36"/>
  </r>
  <r>
    <s v="1.5-01-26"/>
    <x v="0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1"/>
    <s v="TLAJO DE PAZ"/>
    <n v="13"/>
    <x v="1"/>
    <s v="008_26"/>
    <s v="DIRECCIÓN DE ADMINISTRACIÓN DE PERSONAL"/>
    <x v="0"/>
    <s v="SERVICIOS PERSONALES"/>
    <x v="3"/>
    <n v="1431"/>
    <s v="APORTACIONES AL SISTEMA DE RETIRO SEDAR"/>
    <n v="3"/>
    <s v="COMISARIA"/>
    <n v="4247075.3499999996"/>
    <n v="4247075.3499999996"/>
    <n v="451267.33"/>
    <n v="451267.33"/>
    <n v="0"/>
    <n v="451267.33"/>
    <n v="0"/>
    <n v="451267.33"/>
    <n v="0"/>
    <n v="451267.33"/>
    <n v="3795808.0199999996"/>
    <m/>
    <n v="4247075.3499999996"/>
    <n v="0"/>
    <n v="0"/>
    <n v="0"/>
    <n v="0"/>
    <n v="0"/>
  </r>
  <r>
    <s v="1.5-01-26"/>
    <x v="0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0"/>
    <s v="SERVICIOS PERSONALES"/>
    <x v="3"/>
    <n v="1431"/>
    <s v="APORTACIONES AL SISTEMA DE RETIRO SEDAR"/>
    <n v="1"/>
    <s v="PLANTILLA"/>
    <n v="14390169.630000001"/>
    <n v="14390172.99"/>
    <n v="1701795.76"/>
    <n v="1701795.76"/>
    <n v="0"/>
    <n v="1701795.76"/>
    <n v="0"/>
    <n v="1701795.76"/>
    <n v="0"/>
    <n v="1701795.76"/>
    <n v="12688373.870000001"/>
    <m/>
    <n v="14390169.630000001"/>
    <n v="0"/>
    <n v="0"/>
    <n v="0"/>
    <n v="3.36"/>
    <n v="-3.36"/>
  </r>
  <r>
    <s v="1.6-01-26"/>
    <x v="2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0"/>
    <s v="SERVICIOS PERSONALES"/>
    <x v="3"/>
    <n v="1432"/>
    <s v="APORTACIONES AL SISTEMA DE RETIRO DE PENSIONES"/>
    <n v="2"/>
    <s v="EVENTUAL"/>
    <n v="13442300.529999999"/>
    <n v="13442305.73"/>
    <n v="1775846.86"/>
    <n v="1775846.86"/>
    <n v="0"/>
    <n v="1775846.86"/>
    <n v="0"/>
    <n v="1775846.86"/>
    <n v="0"/>
    <n v="1775846.86"/>
    <n v="11666453.67"/>
    <m/>
    <n v="13442300.529999999"/>
    <n v="0"/>
    <n v="0"/>
    <n v="0"/>
    <n v="5.2"/>
    <n v="-5.2"/>
  </r>
  <r>
    <s v="1.5-01-26"/>
    <x v="0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1"/>
    <s v="TLAJO DE PAZ"/>
    <n v="13"/>
    <x v="1"/>
    <s v="008_26"/>
    <s v="DIRECCIÓN DE ADMINISTRACIÓN DE PERSONAL"/>
    <x v="0"/>
    <s v="SERVICIOS PERSONALES"/>
    <x v="3"/>
    <n v="1432"/>
    <s v="APORTACIONES AL SISTEMA DE RETIRO DE PENSIONES"/>
    <n v="3"/>
    <s v="COMISARIA"/>
    <n v="37161909.329999998"/>
    <n v="37161909.329999998"/>
    <n v="3948531.24"/>
    <n v="3948531.24"/>
    <n v="0"/>
    <n v="3948531.24"/>
    <n v="0"/>
    <n v="3948531.24"/>
    <n v="0"/>
    <n v="3948531.24"/>
    <n v="33213378.089999996"/>
    <m/>
    <n v="37161909.329999998"/>
    <n v="0"/>
    <n v="0"/>
    <n v="0"/>
    <n v="0"/>
    <n v="0"/>
  </r>
  <r>
    <s v="1.5-01-26"/>
    <x v="0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0"/>
    <s v="SERVICIOS PERSONALES"/>
    <x v="3"/>
    <n v="1432"/>
    <s v="APORTACIONES AL SISTEMA DE RETIRO DE PENSIONES"/>
    <n v="1"/>
    <s v="PLANTILLA"/>
    <n v="125913984.22"/>
    <n v="125913979.02"/>
    <n v="14890681.93"/>
    <n v="14890681.93"/>
    <n v="0"/>
    <n v="14890681.93"/>
    <n v="0"/>
    <n v="14890681.93"/>
    <n v="0"/>
    <n v="14890681.93"/>
    <n v="111023302.28999999"/>
    <m/>
    <n v="125913984.22"/>
    <n v="0"/>
    <n v="5.2"/>
    <n v="0"/>
    <n v="0"/>
    <n v="5.2"/>
  </r>
  <r>
    <s v="1.1-00-26"/>
    <x v="1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1"/>
    <s v="TLAJO DE PAZ"/>
    <n v="13"/>
    <x v="1"/>
    <s v="008_26"/>
    <s v="DIRECCIÓN DE ADMINISTRACIÓN DE PERSONAL"/>
    <x v="0"/>
    <s v="SERVICIOS PERSONALES"/>
    <x v="3"/>
    <n v="1441"/>
    <s v="APORTACIONES PARA SEGUROS"/>
    <n v="0"/>
    <s v="SIN DESCRIPCIÓN PARA DESTINOS 00"/>
    <n v="9500000"/>
    <n v="9500000"/>
    <n v="8306768.4900000002"/>
    <n v="8306768.4900000002"/>
    <n v="8306768.4900000002"/>
    <n v="0"/>
    <n v="0"/>
    <n v="0"/>
    <n v="0"/>
    <n v="0"/>
    <n v="1193231.5099999998"/>
    <m/>
    <n v="95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0"/>
    <s v="SERVICIOS PERSONALES"/>
    <x v="3"/>
    <n v="1441"/>
    <s v="APORTACIONES PARA SEGUROS"/>
    <n v="0"/>
    <s v="SIN DESCRIPCIÓN PARA DESTINOS 00"/>
    <n v="15000000"/>
    <n v="15000000"/>
    <n v="13512339.82"/>
    <n v="13512339.82"/>
    <n v="0"/>
    <n v="13512339.82"/>
    <n v="13512339.82"/>
    <n v="0"/>
    <n v="0"/>
    <n v="0"/>
    <n v="1487660.1799999997"/>
    <m/>
    <n v="15000000"/>
    <n v="0"/>
    <n v="0"/>
    <n v="0"/>
    <n v="0"/>
    <n v="0"/>
  </r>
  <r>
    <s v="1.6-01-26"/>
    <x v="2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0"/>
    <s v="SERVICIOS PERSONALES"/>
    <x v="4"/>
    <n v="1521"/>
    <s v="INDEMNIZACIONES"/>
    <n v="0"/>
    <s v="SIN DESCRIPCIÓN PARA DESTINOS 00"/>
    <n v="1000000"/>
    <n v="1000000"/>
    <n v="0"/>
    <n v="0"/>
    <n v="0"/>
    <n v="0"/>
    <n v="0"/>
    <n v="0"/>
    <n v="0"/>
    <n v="0"/>
    <n v="1000000"/>
    <m/>
    <n v="10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1"/>
    <s v="TLAJO DE PAZ"/>
    <n v="13"/>
    <x v="1"/>
    <s v="008_26"/>
    <s v="DIRECCIÓN DE ADMINISTRACIÓN DE PERSONAL"/>
    <x v="0"/>
    <s v="SERVICIOS PERSONALES"/>
    <x v="4"/>
    <n v="1591"/>
    <s v="OTRAS PRESTACIONES SOCIALES Y ECONÓMICAS"/>
    <n v="3"/>
    <s v="COMISARIA"/>
    <n v="3554427.78"/>
    <n v="3554428.44"/>
    <n v="0"/>
    <n v="0"/>
    <n v="0"/>
    <n v="0"/>
    <n v="0"/>
    <n v="0"/>
    <n v="0"/>
    <n v="0"/>
    <n v="3554427.78"/>
    <m/>
    <n v="3554427.78"/>
    <n v="0"/>
    <n v="0"/>
    <n v="0"/>
    <n v="0.66"/>
    <n v="-0.66"/>
  </r>
  <r>
    <s v="1.6-01-26"/>
    <x v="2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1"/>
    <s v="TLAJO DE PAZ"/>
    <n v="13"/>
    <x v="1"/>
    <s v="008_26"/>
    <s v="DIRECCIÓN DE ADMINISTRACIÓN DE PERSONAL"/>
    <x v="0"/>
    <s v="SERVICIOS PERSONALES"/>
    <x v="4"/>
    <n v="1591"/>
    <s v="OTRAS PRESTACIONES SOCIALES Y ECONÓMICAS"/>
    <n v="3"/>
    <s v="COMISARIA"/>
    <n v="18604189"/>
    <n v="26077752.18"/>
    <n v="492100"/>
    <n v="492100"/>
    <n v="0"/>
    <n v="492100"/>
    <n v="0"/>
    <n v="492100"/>
    <n v="0"/>
    <n v="492100"/>
    <n v="18112089"/>
    <m/>
    <n v="18604189"/>
    <n v="0"/>
    <n v="0.66"/>
    <n v="0"/>
    <n v="7473563.8399999999"/>
    <n v="-7473563.1799999997"/>
  </r>
  <r>
    <s v="1.6-01-26"/>
    <x v="2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0"/>
    <s v="SERVICIOS PERSONALES"/>
    <x v="4"/>
    <n v="1591"/>
    <s v="OTRAS PRESTACIONES SOCIALES Y ECONÓMICAS"/>
    <n v="1"/>
    <s v="PLANTILLA"/>
    <n v="95360749.519999996"/>
    <n v="96017961.159999996"/>
    <n v="83323297.209999993"/>
    <n v="83323297.209999993"/>
    <n v="76493199.659999996"/>
    <n v="6830097.5499999998"/>
    <n v="0"/>
    <n v="6830097.5499999998"/>
    <n v="0"/>
    <n v="6830097.5499999998"/>
    <n v="12037452.310000002"/>
    <m/>
    <n v="95360749.519999996"/>
    <n v="0"/>
    <n v="0"/>
    <n v="0"/>
    <n v="657211.64"/>
    <n v="-657211.64"/>
  </r>
  <r>
    <s v="1.5-01-26"/>
    <x v="0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1"/>
    <s v="TLAJO DE PAZ"/>
    <n v="13"/>
    <x v="1"/>
    <s v="008_26"/>
    <s v="DIRECCIÓN DE ADMINISTRACIÓN DE PERSONAL"/>
    <x v="0"/>
    <s v="SERVICIOS PERSONALES"/>
    <x v="4"/>
    <n v="1591"/>
    <s v="OTRAS PRESTACIONES SOCIALES Y ECONÓMICAS"/>
    <n v="3"/>
    <s v="COMISARIA"/>
    <n v="7473563.8399999999"/>
    <n v="0"/>
    <n v="7314059.6500000004"/>
    <n v="7314059.6500000004"/>
    <n v="0"/>
    <n v="7314059.6500000004"/>
    <n v="0"/>
    <n v="7314059.6500000004"/>
    <n v="0"/>
    <n v="7314059.6500000004"/>
    <n v="159504.18999999948"/>
    <m/>
    <n v="7473563.8399999999"/>
    <n v="0"/>
    <n v="7473563.8399999999"/>
    <n v="0"/>
    <n v="0"/>
    <n v="7473563.8399999999"/>
  </r>
  <r>
    <s v="1.5-01-26"/>
    <x v="0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0"/>
    <s v="SERVICIOS PERSONALES"/>
    <x v="4"/>
    <n v="1591"/>
    <s v="OTRAS PRESTACIONES SOCIALES Y ECONÓMICAS"/>
    <n v="1"/>
    <s v="PLANTILLA"/>
    <n v="657211.64"/>
    <n v="0"/>
    <n v="652679.92000000004"/>
    <n v="652679.92000000004"/>
    <n v="0"/>
    <n v="652679.92000000004"/>
    <n v="1000"/>
    <n v="651679.92000000004"/>
    <n v="0"/>
    <n v="651679.92000000004"/>
    <n v="4531.7199999999721"/>
    <m/>
    <n v="657211.64"/>
    <n v="0"/>
    <n v="657211.64"/>
    <n v="0"/>
    <n v="0"/>
    <n v="657211.64"/>
  </r>
  <r>
    <s v="1.6-01-26"/>
    <x v="2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0"/>
    <s v="SERVICIOS PERSONALES"/>
    <x v="5"/>
    <n v="1611"/>
    <s v="IMPACTO AL SALARIO EN EL TRANSCURSO DEL AÑO"/>
    <n v="0"/>
    <s v="SIN DESCRIPCIÓN PARA DESTINOS 00"/>
    <n v="6193943.2800000003"/>
    <n v="6193947.4000000004"/>
    <n v="0"/>
    <n v="0"/>
    <n v="0"/>
    <n v="0"/>
    <n v="0"/>
    <n v="0"/>
    <n v="0"/>
    <n v="0"/>
    <n v="6193943.2800000003"/>
    <m/>
    <n v="6193943.2800000003"/>
    <n v="0"/>
    <n v="0"/>
    <n v="0"/>
    <n v="4.12"/>
    <n v="-4.12"/>
  </r>
  <r>
    <s v="1.5-01-26"/>
    <x v="0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0"/>
    <s v="SERVICIOS PERSONALES"/>
    <x v="5"/>
    <n v="1611"/>
    <s v="IMPACTO AL SALARIO EN EL TRANSCURSO DEL AÑO"/>
    <n v="0"/>
    <s v="SIN DESCRIPCIÓN PARA DESTINOS 00"/>
    <n v="23638562.140000001"/>
    <n v="23638558.02"/>
    <n v="0"/>
    <n v="0"/>
    <n v="0"/>
    <n v="0"/>
    <n v="0"/>
    <n v="0"/>
    <n v="0"/>
    <n v="0"/>
    <n v="23638562.140000001"/>
    <m/>
    <n v="23638562.140000001"/>
    <n v="0"/>
    <n v="4.12"/>
    <n v="0"/>
    <n v="0"/>
    <n v="4.12"/>
  </r>
  <r>
    <s v="1.1-00-26"/>
    <x v="1"/>
    <n v="1"/>
    <s v="GOBIERNO"/>
    <n v="1.3"/>
    <s v="COORDINACION DE LA POLITICA DE GOBIERNO"/>
    <s v="1.3.5"/>
    <s v="ASUNTOS JURÍDICOS"/>
    <s v="E"/>
    <s v="Actividades del sector público, que realiza en for"/>
    <s v="GASTO CORRIENTE"/>
    <s v="03_26"/>
    <x v="1"/>
    <n v="6"/>
    <s v="TLAJO A FUTURO"/>
    <n v="4"/>
    <x v="2"/>
    <s v="003_26"/>
    <s v="DESPACHO DE LA SINDICATURA"/>
    <x v="1"/>
    <s v="MATERIALES Y SUMINISTROS"/>
    <x v="6"/>
    <n v="2111"/>
    <s v="MATERIALES, ÚTILES Y EQUIPOS MENORES DE OFICINA"/>
    <n v="0"/>
    <s v="SIN DESCRIPCIÓN PARA DESTINOS 00"/>
    <n v="20000"/>
    <n v="20000"/>
    <n v="0"/>
    <n v="0"/>
    <n v="0"/>
    <n v="0"/>
    <n v="0"/>
    <n v="0"/>
    <n v="0"/>
    <n v="0"/>
    <n v="20000"/>
    <m/>
    <n v="2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2_26"/>
    <x v="2"/>
    <n v="4"/>
    <s v="TLAJO EFICIENTE"/>
    <n v="2"/>
    <x v="3"/>
    <s v="002_26"/>
    <s v="DIRECCIÓN EJECUTIVA DE LA SECRETARIA GEN"/>
    <x v="1"/>
    <s v="MATERIALES Y SUMINISTROS"/>
    <x v="6"/>
    <n v="2111"/>
    <s v="MATERIALES, ÚTILES Y EQUIPOS MENORES DE OFICINA"/>
    <n v="0"/>
    <s v="SIN DESCRIPCIÓN PARA DESTINOS 00"/>
    <n v="10000"/>
    <n v="10000"/>
    <n v="0"/>
    <n v="0"/>
    <n v="0"/>
    <n v="0"/>
    <n v="0"/>
    <n v="0"/>
    <n v="0"/>
    <n v="0"/>
    <n v="10000"/>
    <m/>
    <n v="1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6"/>
    <x v="4"/>
    <s v="005_26"/>
    <s v="DIRECCIÓN DE PROCESOS ADMINISTRATIVOS Y"/>
    <x v="1"/>
    <s v="MATERIALES Y SUMINISTROS"/>
    <x v="6"/>
    <n v="2111"/>
    <s v="MATERIALES, ÚTILES Y EQUIPOS MENORES DE OFICINA"/>
    <n v="0"/>
    <s v="SIN DESCRIPCIÓN PARA DESTINOS 00"/>
    <n v="100000"/>
    <n v="100000"/>
    <n v="1349.38"/>
    <n v="1349.38"/>
    <n v="0"/>
    <n v="1349.38"/>
    <n v="0"/>
    <n v="1349.38"/>
    <n v="0"/>
    <n v="1349.38"/>
    <n v="98650.62"/>
    <m/>
    <n v="1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1"/>
    <s v="MATERIALES Y SUMINISTROS"/>
    <x v="6"/>
    <n v="2111"/>
    <s v="MATERIALES, ÚTILES Y EQUIPOS MENORES DE OFICINA"/>
    <n v="0"/>
    <s v="SIN DESCRIPCIÓN PARA DESTINOS 00"/>
    <n v="2400000"/>
    <n v="2400000"/>
    <n v="40000"/>
    <n v="40000"/>
    <n v="40000"/>
    <n v="0"/>
    <n v="0"/>
    <n v="0"/>
    <n v="0"/>
    <n v="0"/>
    <n v="2360000"/>
    <m/>
    <n v="2400000"/>
    <n v="0"/>
    <n v="0"/>
    <n v="0"/>
    <n v="0"/>
    <n v="0"/>
  </r>
  <r>
    <s v="1.1-00-26"/>
    <x v="1"/>
    <n v="3"/>
    <s v="DESARROLLO ECONOMICO"/>
    <n v="3.8"/>
    <s v="CIENCIA, TECNOLOGIA E INNOVACION"/>
    <s v="3.8.4"/>
    <s v="INNOVACIÓN"/>
    <s v="Q"/>
    <s v="Investigación y desarrollo"/>
    <s v="GASTO CORRIENTE"/>
    <s v="12_26"/>
    <x v="4"/>
    <n v="4"/>
    <s v="TLAJO EFICIENTE"/>
    <n v="66"/>
    <x v="6"/>
    <s v="038_26"/>
    <s v="DESPACHO DE LA COORDINACIÓN GENERAL DE I"/>
    <x v="1"/>
    <s v="MATERIALES Y SUMINISTROS"/>
    <x v="6"/>
    <n v="2141"/>
    <s v="MATERIALES, ÚTILES Y EQUIPOS MENORES DE TECNOLOGÍAS DE LA INFORMACIÓN Y COMUNICACIONES"/>
    <n v="0"/>
    <s v="SIN DESCRIPCIÓN PARA DESTINOS 00"/>
    <n v="30000"/>
    <n v="30000"/>
    <n v="0"/>
    <n v="0"/>
    <n v="0"/>
    <n v="0"/>
    <n v="0"/>
    <n v="0"/>
    <n v="0"/>
    <n v="0"/>
    <n v="30000"/>
    <m/>
    <n v="3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6"/>
    <x v="4"/>
    <s v="005_26"/>
    <s v="DIRECCIÓN DE PROCESOS ADMINISTRATIVOS Y"/>
    <x v="1"/>
    <s v="MATERIALES Y SUMINISTROS"/>
    <x v="6"/>
    <n v="2141"/>
    <s v="MATERIALES, ÚTILES Y EQUIPOS MENORES DE TECNOLOGÍAS DE LA INFORMACIÓN Y COMUNICACIONES"/>
    <n v="0"/>
    <s v="SIN DESCRIPCIÓN PARA DESTINOS 00"/>
    <n v="10000"/>
    <n v="10000"/>
    <n v="0"/>
    <n v="0"/>
    <n v="0"/>
    <n v="0"/>
    <n v="0"/>
    <n v="0"/>
    <n v="0"/>
    <n v="0"/>
    <n v="10000"/>
    <m/>
    <n v="10000"/>
    <n v="0"/>
    <n v="0"/>
    <n v="0"/>
    <n v="0"/>
    <n v="0"/>
  </r>
  <r>
    <s v="1.1-00-26"/>
    <x v="1"/>
    <n v="2"/>
    <s v="DESARROLLO SOCIAL"/>
    <n v="2.2999999999999998"/>
    <s v="SALUD"/>
    <s v="2.3.1"/>
    <s v="PRESTACIÓN DE SERVICIOS DE SALUD A LA COMUNIDAD"/>
    <s v="E"/>
    <s v="Actividades del sector público, que realiza en for"/>
    <s v="GASTO CORRIENTE"/>
    <s v="07_26"/>
    <x v="5"/>
    <n v="2"/>
    <s v="TLAJO CERCANO"/>
    <n v="24"/>
    <x v="7"/>
    <s v="018_26"/>
    <s v="DIRECCIÓN DE SALUD PÚBLICA"/>
    <x v="1"/>
    <s v="MATERIALES Y SUMINISTROS"/>
    <x v="6"/>
    <n v="2161"/>
    <s v="MATERIAL DE LIMPIEZA"/>
    <n v="0"/>
    <s v="SIN DESCRIPCIÓN PARA DESTINOS 00"/>
    <n v="400000"/>
    <n v="400000"/>
    <n v="0"/>
    <n v="0"/>
    <n v="0"/>
    <n v="0"/>
    <n v="0"/>
    <n v="0"/>
    <n v="0"/>
    <n v="0"/>
    <n v="400000"/>
    <m/>
    <n v="400000"/>
    <n v="0"/>
    <n v="0"/>
    <n v="0"/>
    <n v="0"/>
    <n v="0"/>
  </r>
  <r>
    <s v="1.1-00-26"/>
    <x v="1"/>
    <n v="2"/>
    <s v="DESARROLLO SOCIAL"/>
    <n v="2.1"/>
    <s v="PROTECCION AMBIENTAL"/>
    <s v="2.1.1"/>
    <s v="ORDENACIÓN DE DESECHOS"/>
    <s v="E"/>
    <s v="Actividades del sector público, que realiza en for"/>
    <s v="GASTO CORRIENTE"/>
    <s v="08_26"/>
    <x v="6"/>
    <n v="3"/>
    <s v="TLAJO DINAMICO"/>
    <n v="27"/>
    <x v="8"/>
    <s v="021_26"/>
    <s v="DIRECCIÓN DE ASEO PÚBLICO"/>
    <x v="1"/>
    <s v="MATERIALES Y SUMINISTROS"/>
    <x v="6"/>
    <n v="2161"/>
    <s v="MATERIAL DE LIMPIEZA"/>
    <n v="0"/>
    <s v="SIN DESCRIPCIÓN PARA DESTINOS 00"/>
    <n v="170000"/>
    <n v="170000"/>
    <n v="0"/>
    <n v="0"/>
    <n v="0"/>
    <n v="0"/>
    <n v="0"/>
    <n v="0"/>
    <n v="0"/>
    <n v="0"/>
    <n v="170000"/>
    <m/>
    <n v="17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6"/>
    <x v="4"/>
    <s v="005_26"/>
    <s v="DIRECCIÓN DE PROCESOS ADMINISTRATIVOS Y"/>
    <x v="1"/>
    <s v="MATERIALES Y SUMINISTROS"/>
    <x v="6"/>
    <n v="2161"/>
    <s v="MATERIAL DE LIMPIEZA"/>
    <n v="0"/>
    <s v="SIN DESCRIPCIÓN PARA DESTINOS 00"/>
    <n v="2000"/>
    <n v="2000"/>
    <n v="0"/>
    <n v="0"/>
    <n v="0"/>
    <n v="0"/>
    <n v="0"/>
    <n v="0"/>
    <n v="0"/>
    <n v="0"/>
    <n v="2000"/>
    <m/>
    <n v="2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1"/>
    <s v="MATERIALES Y SUMINISTROS"/>
    <x v="6"/>
    <n v="2161"/>
    <s v="MATERIAL DE LIMPIEZA"/>
    <n v="0"/>
    <s v="SIN DESCRIPCIÓN PARA DESTINOS 00"/>
    <n v="655025"/>
    <n v="650000"/>
    <n v="649877.68999999994"/>
    <n v="0"/>
    <n v="0"/>
    <n v="0"/>
    <n v="0"/>
    <n v="0"/>
    <n v="0"/>
    <n v="0"/>
    <n v="5147.3100000000559"/>
    <m/>
    <n v="655025"/>
    <n v="0"/>
    <n v="5025"/>
    <n v="0"/>
    <n v="0"/>
    <n v="5025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8_26"/>
    <x v="6"/>
    <n v="2"/>
    <s v="TLAJO CERCANO"/>
    <n v="25"/>
    <x v="9"/>
    <s v="019_26"/>
    <s v="DIRECCIÓN ADMINISTRATIVA"/>
    <x v="1"/>
    <s v="MATERIALES Y SUMINISTROS"/>
    <x v="6"/>
    <n v="2161"/>
    <s v="MATERIAL DE LIMPIEZA"/>
    <n v="0"/>
    <s v="SIN DESCRIPCIÓN PARA DESTINOS 00"/>
    <n v="1000000"/>
    <n v="1000000"/>
    <n v="0"/>
    <n v="0"/>
    <n v="0"/>
    <n v="0"/>
    <n v="0"/>
    <n v="0"/>
    <n v="0"/>
    <n v="0"/>
    <n v="1000000"/>
    <m/>
    <n v="10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8_26"/>
    <x v="6"/>
    <n v="2"/>
    <s v="TLAJO CERCANO"/>
    <n v="29"/>
    <x v="10"/>
    <s v="023_26"/>
    <s v="DIRECCIÓN DE RASTROS MUNICIPALES"/>
    <x v="1"/>
    <s v="MATERIALES Y SUMINISTROS"/>
    <x v="6"/>
    <n v="2161"/>
    <s v="MATERIAL DE LIMPIEZA"/>
    <n v="0"/>
    <s v="SIN DESCRIPCIÓN PARA DESTINOS 00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9_26"/>
    <x v="7"/>
    <n v="1"/>
    <s v="TLAJO DE PAZ"/>
    <n v="42"/>
    <x v="11"/>
    <s v="030_26"/>
    <s v="DIRECCIÓN DE RED DE BASES Y COLMENAS"/>
    <x v="1"/>
    <s v="MATERIALES Y SUMINISTROS"/>
    <x v="6"/>
    <n v="2171"/>
    <s v="MATERIALES Y ÚTILES DE ENSEÑANZA"/>
    <n v="0"/>
    <s v="SIN DESCRIPCIÓN PARA DESTINOS 00"/>
    <n v="200000"/>
    <n v="200000"/>
    <n v="0"/>
    <n v="0"/>
    <n v="0"/>
    <n v="0"/>
    <n v="0"/>
    <n v="0"/>
    <n v="0"/>
    <n v="0"/>
    <n v="200000"/>
    <m/>
    <n v="200000"/>
    <n v="0"/>
    <n v="0"/>
    <n v="0"/>
    <n v="0"/>
    <n v="0"/>
  </r>
  <r>
    <s v="1.1-00-26"/>
    <x v="1"/>
    <n v="1"/>
    <s v="GOBIERNO"/>
    <n v="1.7"/>
    <s v="ASUNTOS DE ORDEN PÚBLICO Y DE SEGURIDAD INTERIOR"/>
    <s v="1.7.1"/>
    <s v="POLICÍA"/>
    <s v="E"/>
    <s v="Actividades del sector público, que realiza en for"/>
    <s v="GASTO CORRIENTE"/>
    <s v="07_26"/>
    <x v="5"/>
    <n v="1"/>
    <s v="TLAJO DE PAZ"/>
    <n v="21"/>
    <x v="12"/>
    <s v="015_26"/>
    <s v="COMISARIA DE LA POLICIA PREVENTIVA MUNIC"/>
    <x v="1"/>
    <s v="MATERIALES Y SUMINISTROS"/>
    <x v="6"/>
    <n v="2181"/>
    <s v="MATERIALES PARA EL REGISTRO E IDENTIFICACIÓN DE BIENES Y PERSONAS"/>
    <n v="0"/>
    <s v="SIN DESCRIPCIÓN PARA DESTINOS 00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5"/>
    <x v="13"/>
    <s v="004_26"/>
    <s v="DIRECCIÓN DE INGRESOS"/>
    <x v="1"/>
    <s v="MATERIALES Y SUMINISTROS"/>
    <x v="6"/>
    <n v="2181"/>
    <s v="MATERIALES PARA EL REGISTRO E IDENTIFICACIÓN DE BIENES Y PERSONAS"/>
    <n v="0"/>
    <s v="SIN DESCRIPCIÓN PARA DESTINOS 00"/>
    <n v="5954000"/>
    <n v="5954000"/>
    <n v="0"/>
    <n v="0"/>
    <n v="0"/>
    <n v="0"/>
    <n v="0"/>
    <n v="0"/>
    <n v="0"/>
    <n v="0"/>
    <n v="5954000"/>
    <m/>
    <n v="5954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6"/>
    <x v="4"/>
    <s v="005_26"/>
    <s v="DIRECCIÓN DE PROCESOS ADMINISTRATIVOS Y"/>
    <x v="1"/>
    <s v="MATERIALES Y SUMINISTROS"/>
    <x v="6"/>
    <n v="2181"/>
    <s v="MATERIALES PARA EL REGISTRO E IDENTIFICACIÓN DE BIENES Y PERSONAS"/>
    <n v="0"/>
    <s v="SIN DESCRIPCIÓN PARA DESTINOS 00"/>
    <n v="5263500"/>
    <n v="5273500"/>
    <n v="586995.96"/>
    <n v="0"/>
    <n v="0"/>
    <n v="0"/>
    <n v="0"/>
    <n v="0"/>
    <n v="0"/>
    <n v="0"/>
    <n v="4676504.04"/>
    <m/>
    <n v="5263500"/>
    <n v="0"/>
    <n v="0"/>
    <n v="0"/>
    <n v="10000"/>
    <n v="-10000"/>
  </r>
  <r>
    <s v="1.1-00-26"/>
    <x v="1"/>
    <n v="1"/>
    <s v="GOBIERNO"/>
    <n v="1.3"/>
    <s v="COORDINACION DE LA POLITICA DE GOBIERNO"/>
    <s v="1.3.5"/>
    <s v="ASUNTOS JURÍDICOS"/>
    <s v="E"/>
    <s v="Actividades del sector público, que realiza en for"/>
    <s v="GASTO CORRIENTE"/>
    <s v="03_26"/>
    <x v="1"/>
    <n v="6"/>
    <s v="TLAJO A FUTURO"/>
    <n v="4"/>
    <x v="2"/>
    <s v="003_26"/>
    <s v="DESPACHO DE LA SINDICATURA"/>
    <x v="1"/>
    <s v="MATERIALES Y SUMINISTROS"/>
    <x v="7"/>
    <n v="2211"/>
    <s v="PRODUCTOS ALIMENTICIOS PARA PERSONAS"/>
    <n v="0"/>
    <s v="SIN DESCRIPCIÓN PARA DESTINOS 00"/>
    <n v="10000"/>
    <n v="10000"/>
    <n v="0"/>
    <n v="0"/>
    <n v="0"/>
    <n v="0"/>
    <n v="0"/>
    <n v="0"/>
    <n v="0"/>
    <n v="0"/>
    <n v="10000"/>
    <m/>
    <n v="10000"/>
    <n v="0"/>
    <n v="0"/>
    <n v="0"/>
    <n v="0"/>
    <n v="0"/>
  </r>
  <r>
    <s v="1.1-00-26"/>
    <x v="1"/>
    <n v="1"/>
    <s v="GOBIERNO"/>
    <n v="1.7"/>
    <s v="ASUNTOS DE ORDEN PÚBLICO Y DE SEGURIDAD INTERIOR"/>
    <s v="1.7.2"/>
    <s v="PROTECCIÓN CIVIL"/>
    <s v="E"/>
    <s v="Actividades del sector público, que realiza en for"/>
    <s v="GASTO CORRIENTE"/>
    <s v="07_26"/>
    <x v="5"/>
    <n v="6"/>
    <s v="TLAJO A FUTURO"/>
    <n v="23"/>
    <x v="14"/>
    <s v="017_26"/>
    <s v="DIRECCIÓN DE PROTECCIÓN CIVIL Y BOMBEROS"/>
    <x v="1"/>
    <s v="MATERIALES Y SUMINISTROS"/>
    <x v="7"/>
    <n v="2211"/>
    <s v="PRODUCTOS ALIMENTICIOS PARA PERSONAS"/>
    <n v="0"/>
    <s v="SIN DESCRIPCIÓN PARA DESTINOS 00"/>
    <n v="0"/>
    <n v="0"/>
    <n v="0"/>
    <n v="0"/>
    <n v="0"/>
    <n v="0"/>
    <n v="0"/>
    <n v="0"/>
    <n v="0"/>
    <n v="0"/>
    <n v="0"/>
    <n v="400000"/>
    <n v="400000"/>
    <n v="0"/>
    <n v="0"/>
    <n v="0"/>
    <n v="0"/>
    <n v="0"/>
  </r>
  <r>
    <s v="1.1-00-26"/>
    <x v="1"/>
    <n v="1"/>
    <s v="GOBIERNO"/>
    <n v="1.7"/>
    <s v="ASUNTOS DE ORDEN PÚBLICO Y DE SEGURIDAD INTERIOR"/>
    <s v="1.7.1"/>
    <s v="POLICÍA"/>
    <s v="E"/>
    <s v="Actividades del sector público, que realiza en for"/>
    <s v="GASTO CORRIENTE"/>
    <s v="07_26"/>
    <x v="5"/>
    <n v="1"/>
    <s v="TLAJO DE PAZ"/>
    <n v="21"/>
    <x v="12"/>
    <s v="015_26"/>
    <s v="COMISARIA DE LA POLICIA PREVENTIVA MUNIC"/>
    <x v="1"/>
    <s v="MATERIALES Y SUMINISTROS"/>
    <x v="7"/>
    <n v="2211"/>
    <s v="PRODUCTOS ALIMENTICIOS PARA PERSONAS"/>
    <n v="0"/>
    <s v="SIN DESCRIPCIÓN PARA DESTINOS 00"/>
    <n v="0"/>
    <n v="0"/>
    <n v="0"/>
    <n v="0"/>
    <n v="0"/>
    <n v="0"/>
    <n v="0"/>
    <n v="0"/>
    <n v="0"/>
    <n v="0"/>
    <n v="0"/>
    <n v="1200000"/>
    <n v="1200000"/>
    <n v="0"/>
    <n v="0"/>
    <n v="0"/>
    <n v="0"/>
    <n v="0"/>
  </r>
  <r>
    <s v="1.1-00-26"/>
    <x v="1"/>
    <n v="1"/>
    <s v="GOBIERNO"/>
    <n v="1.7"/>
    <s v="ASUNTOS DE ORDEN PÚBLICO Y DE SEGURIDAD INTERIOR"/>
    <s v="1.7.1"/>
    <s v="POLICÍA"/>
    <s v="E"/>
    <s v="Actividades del sector público, que realiza en for"/>
    <s v="GASTO CORRIENTE"/>
    <s v="07_26"/>
    <x v="5"/>
    <n v="1"/>
    <s v="TLAJO DE PAZ"/>
    <n v="22"/>
    <x v="15"/>
    <s v="016_26"/>
    <s v="DESPACHO DE LA COORDINACIÓN GENERAL DE P"/>
    <x v="1"/>
    <s v="MATERIALES Y SUMINISTROS"/>
    <x v="7"/>
    <n v="2211"/>
    <s v="PRODUCTOS ALIMENTICIOS PARA PERSONAS"/>
    <n v="0"/>
    <s v="SIN DESCRIPCIÓN PARA DESTINOS 00"/>
    <n v="1551260"/>
    <n v="1551260"/>
    <n v="0"/>
    <n v="0"/>
    <n v="0"/>
    <n v="0"/>
    <n v="0"/>
    <n v="0"/>
    <n v="0"/>
    <n v="0"/>
    <n v="1551260"/>
    <n v="-1551260"/>
    <n v="0"/>
    <n v="0"/>
    <n v="0"/>
    <n v="0"/>
    <n v="0"/>
    <n v="0"/>
  </r>
  <r>
    <s v="1.1-00-26"/>
    <x v="1"/>
    <n v="3"/>
    <s v="DESARROLLO ECONOMICO"/>
    <n v="3.7"/>
    <s v="TURISMO"/>
    <s v="3.7.1"/>
    <s v="TURISMO"/>
    <s v="E"/>
    <s v="Actividades del sector público, que realiza en for"/>
    <s v="GASTO CORRIENTE"/>
    <s v="11_26"/>
    <x v="8"/>
    <n v="5"/>
    <s v="TLAJO POTENCIA"/>
    <n v="65"/>
    <x v="16"/>
    <s v="037_26"/>
    <s v="DIRECCIÓN DE TURISMO Y PROMOCIÓN A LAS T"/>
    <x v="1"/>
    <s v="MATERIALES Y SUMINISTROS"/>
    <x v="7"/>
    <n v="2211"/>
    <s v="PRODUCTOS ALIMENTICIOS PARA PERSONAS"/>
    <n v="43"/>
    <s v="CAJITITLAN"/>
    <n v="580000"/>
    <n v="580000"/>
    <n v="0"/>
    <n v="0"/>
    <n v="0"/>
    <n v="0"/>
    <n v="0"/>
    <n v="0"/>
    <n v="0"/>
    <n v="0"/>
    <n v="580000"/>
    <m/>
    <n v="58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2_26"/>
    <x v="2"/>
    <n v="4"/>
    <s v="TLAJO EFICIENTE"/>
    <n v="2"/>
    <x v="3"/>
    <s v="002_26"/>
    <s v="DIRECCIÓN EJECUTIVA DE LA SECRETARIA GEN"/>
    <x v="1"/>
    <s v="MATERIALES Y SUMINISTROS"/>
    <x v="7"/>
    <n v="2211"/>
    <s v="PRODUCTOS ALIMENTICIOS PARA PERSONAS"/>
    <n v="0"/>
    <s v="SIN DESCRIPCIÓN PARA DESTINOS 00"/>
    <n v="10000"/>
    <n v="10000"/>
    <n v="0"/>
    <n v="0"/>
    <n v="0"/>
    <n v="0"/>
    <n v="0"/>
    <n v="0"/>
    <n v="0"/>
    <n v="0"/>
    <n v="10000"/>
    <m/>
    <n v="1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6"/>
    <x v="4"/>
    <s v="005_26"/>
    <s v="DIRECCIÓN DE PROCESOS ADMINISTRATIVOS Y"/>
    <x v="1"/>
    <s v="MATERIALES Y SUMINISTROS"/>
    <x v="7"/>
    <n v="2211"/>
    <s v="PRODUCTOS ALIMENTICIOS PARA PERSONAS"/>
    <n v="0"/>
    <s v="SIN DESCRIPCIÓN PARA DESTINOS 00"/>
    <n v="25000"/>
    <n v="25000"/>
    <n v="908"/>
    <n v="908"/>
    <n v="0"/>
    <n v="908"/>
    <n v="0"/>
    <n v="908"/>
    <n v="0"/>
    <n v="908"/>
    <n v="24092"/>
    <m/>
    <n v="25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1"/>
    <s v="MATERIALES Y SUMINISTROS"/>
    <x v="7"/>
    <n v="2211"/>
    <s v="PRODUCTOS ALIMENTICIOS PARA PERSONAS"/>
    <n v="0"/>
    <s v="SIN DESCRIPCIÓN PARA DESTINOS 00"/>
    <n v="500000"/>
    <n v="500000"/>
    <n v="452400"/>
    <n v="452400"/>
    <n v="452400"/>
    <n v="0"/>
    <n v="0"/>
    <n v="0"/>
    <n v="0"/>
    <n v="0"/>
    <n v="47600"/>
    <m/>
    <n v="5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6_26"/>
    <x v="9"/>
    <n v="4"/>
    <s v="TLAJO EFICIENTE"/>
    <n v="14"/>
    <x v="17"/>
    <s v="009_26"/>
    <s v="DIRECCIÓN DE RELACIONES PÚBLICAS"/>
    <x v="1"/>
    <s v="MATERIALES Y SUMINISTROS"/>
    <x v="7"/>
    <n v="2211"/>
    <s v="PRODUCTOS ALIMENTICIOS PARA PERSONAS"/>
    <n v="0"/>
    <s v="SIN DESCRIPCIÓN PARA DESTINOS 00"/>
    <n v="150000"/>
    <n v="150000"/>
    <n v="0"/>
    <n v="0"/>
    <n v="0"/>
    <n v="0"/>
    <n v="0"/>
    <n v="0"/>
    <n v="0"/>
    <n v="0"/>
    <n v="150000"/>
    <m/>
    <n v="150000"/>
    <n v="0"/>
    <n v="0"/>
    <n v="0"/>
    <n v="0"/>
    <n v="0"/>
  </r>
  <r>
    <s v="1.1-00-26"/>
    <x v="1"/>
    <n v="3"/>
    <s v="DESARROLLO ECONOMICO"/>
    <n v="3.7"/>
    <s v="TURISMO"/>
    <s v="3.7.1"/>
    <s v="TURISMO"/>
    <s v="E"/>
    <s v="Actividades del sector público, que realiza en for"/>
    <s v="GASTO CORRIENTE"/>
    <s v="11_26"/>
    <x v="8"/>
    <n v="5"/>
    <s v="TLAJO POTENCIA"/>
    <n v="62"/>
    <x v="18"/>
    <s v="037_26"/>
    <s v="DIRECCIÓN DE TURISMO Y PROMOCIÓN A LAS T"/>
    <x v="1"/>
    <s v="MATERIALES Y SUMINISTROS"/>
    <x v="7"/>
    <n v="2221"/>
    <s v="PRODUCTOS ALIMENTICIOS PARA ANIMALES"/>
    <n v="0"/>
    <s v="SIN DESCRIPCIÓN PARA DESTINOS 00"/>
    <n v="150000"/>
    <n v="150000"/>
    <n v="0"/>
    <n v="0"/>
    <n v="0"/>
    <n v="0"/>
    <n v="0"/>
    <n v="0"/>
    <n v="0"/>
    <n v="0"/>
    <n v="150000"/>
    <m/>
    <n v="150000"/>
    <n v="0"/>
    <n v="0"/>
    <n v="0"/>
    <n v="0"/>
    <n v="0"/>
  </r>
  <r>
    <s v="1.1-00-26"/>
    <x v="1"/>
    <n v="2"/>
    <s v="DESARROLLO SOCIAL"/>
    <n v="2.1"/>
    <s v="PROTECCION AMBIENTAL"/>
    <s v="2.1.5"/>
    <s v="PROTECCIÓN DE LA DIVERSIDAD BIOLÓGICA Y DEL PAISAJE"/>
    <s v="V"/>
    <s v="Servicios de protección y conservación ambiental"/>
    <s v="GASTO CORRIENTE"/>
    <s v="08_26"/>
    <x v="6"/>
    <n v="6"/>
    <s v="TLAJO A FUTURO"/>
    <n v="30"/>
    <x v="19"/>
    <s v="024_26"/>
    <s v="UNIDAD DE ACOPIO Y SALUD ANIMAL TLAJOMUL"/>
    <x v="1"/>
    <s v="MATERIALES Y SUMINISTROS"/>
    <x v="7"/>
    <n v="2221"/>
    <s v="PRODUCTOS ALIMENTICIOS PARA ANIMALES"/>
    <n v="0"/>
    <s v="SIN DESCRIPCIÓN PARA DESTINOS 00"/>
    <n v="800000"/>
    <n v="800000"/>
    <n v="0"/>
    <n v="0"/>
    <n v="0"/>
    <n v="0"/>
    <n v="0"/>
    <n v="0"/>
    <n v="0"/>
    <n v="0"/>
    <n v="800000"/>
    <m/>
    <n v="8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8_26"/>
    <x v="6"/>
    <n v="2"/>
    <s v="TLAJO CERCANO"/>
    <n v="29"/>
    <x v="10"/>
    <s v="023_26"/>
    <s v="DIRECCIÓN DE RASTROS MUNICIPALES"/>
    <x v="1"/>
    <s v="MATERIALES Y SUMINISTROS"/>
    <x v="7"/>
    <n v="2221"/>
    <s v="PRODUCTOS ALIMENTICIOS PARA ANIMALES"/>
    <n v="0"/>
    <s v="SIN DESCRIPCIÓN PARA DESTINOS 00"/>
    <n v="40000"/>
    <n v="40000"/>
    <n v="0"/>
    <n v="0"/>
    <n v="0"/>
    <n v="0"/>
    <n v="0"/>
    <n v="0"/>
    <n v="0"/>
    <n v="0"/>
    <n v="40000"/>
    <m/>
    <n v="40000"/>
    <n v="0"/>
    <n v="0"/>
    <n v="0"/>
    <n v="0"/>
    <n v="0"/>
  </r>
  <r>
    <s v="1.1-00-26"/>
    <x v="1"/>
    <n v="1"/>
    <s v="GOBIERNO"/>
    <n v="1.7"/>
    <s v="ASUNTOS DE ORDEN PÚBLICO Y DE SEGURIDAD INTERIOR"/>
    <s v="1.7.2"/>
    <s v="PROTECCIÓN CIVIL"/>
    <s v="E"/>
    <s v="Actividades del sector público, que realiza en for"/>
    <s v="GASTO CORRIENTE"/>
    <s v="07_26"/>
    <x v="5"/>
    <n v="6"/>
    <s v="TLAJO A FUTURO"/>
    <n v="23"/>
    <x v="14"/>
    <s v="017_26"/>
    <s v="DIRECCIÓN DE PROTECCIÓN CIVIL Y BOMBEROS"/>
    <x v="1"/>
    <s v="MATERIALES Y SUMINISTROS"/>
    <x v="7"/>
    <n v="2231"/>
    <s v="UTENSILIOS PARA EL SERVICIO DE ALIMENTACIÓN"/>
    <n v="0"/>
    <s v="SIN DESCRIPCIÓN PARA DESTINOS 00"/>
    <n v="5000"/>
    <n v="5000"/>
    <n v="0"/>
    <n v="0"/>
    <n v="0"/>
    <n v="0"/>
    <n v="0"/>
    <n v="0"/>
    <n v="0"/>
    <n v="0"/>
    <n v="5000"/>
    <m/>
    <n v="5000"/>
    <n v="0"/>
    <n v="0"/>
    <n v="0"/>
    <n v="0"/>
    <n v="0"/>
  </r>
  <r>
    <s v="1.1-00-26"/>
    <x v="1"/>
    <n v="3"/>
    <s v="DESARROLLO ECONOMICO"/>
    <n v="3.2"/>
    <s v="AGROPECUARIA, SILVICULTURA, PESCA Y CAZA"/>
    <s v="3.2.1"/>
    <s v="AGROPECUARIA"/>
    <s v="E"/>
    <s v="Actividades del sector público, que realiza en for"/>
    <s v="GASTO CORRIENTE"/>
    <s v="11_26"/>
    <x v="8"/>
    <n v="5"/>
    <s v="TLAJO POTENCIA"/>
    <n v="54"/>
    <x v="20"/>
    <s v="035_26"/>
    <s v="DIRECCIÓN DE DESARROLLO RURAL"/>
    <x v="1"/>
    <s v="MATERIALES Y SUMINISTROS"/>
    <x v="8"/>
    <n v="2351"/>
    <s v="PRODUCTOS QUÍMICOS, FARMACÉUTICOS Y DE LABORATORIO ADQUIRIDOS COMO MATERIA PRIMA"/>
    <n v="0"/>
    <s v="SIN DESCRIPCIÓN PARA DESTINOS 00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n v="3"/>
    <s v="DESARROLLO ECONOMICO"/>
    <n v="3.2"/>
    <s v="AGROPECUARIA, SILVICULTURA, PESCA Y CAZA"/>
    <s v="3.2.1"/>
    <s v="AGROPECUARIA"/>
    <s v="E"/>
    <s v="Actividades del sector público, que realiza en for"/>
    <s v="GASTO CORRIENTE"/>
    <s v="11_26"/>
    <x v="8"/>
    <n v="5"/>
    <s v="TLAJO POTENCIA"/>
    <n v="55"/>
    <x v="21"/>
    <s v="035_26"/>
    <s v="DIRECCIÓN DE DESARROLLO RURAL"/>
    <x v="1"/>
    <s v="MATERIALES Y SUMINISTROS"/>
    <x v="8"/>
    <n v="2391"/>
    <s v="OTROS PRODUCTOS ADQUIRIDOS COMO MATERIA PRIMA"/>
    <n v="0"/>
    <s v="SIN DESCRIPCIÓN PARA DESTINOS 00"/>
    <n v="920000"/>
    <n v="920000"/>
    <n v="0"/>
    <n v="0"/>
    <n v="0"/>
    <n v="0"/>
    <n v="0"/>
    <n v="0"/>
    <n v="0"/>
    <n v="0"/>
    <n v="920000"/>
    <m/>
    <n v="92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1"/>
    <s v="MATERIALES Y SUMINISTROS"/>
    <x v="9"/>
    <n v="2411"/>
    <s v="PRODUCTOS MINERALES NO METÁLICOS"/>
    <n v="0"/>
    <s v="SIN DESCRIPCIÓN PARA DESTINOS 00"/>
    <n v="20000"/>
    <n v="20000"/>
    <n v="0"/>
    <n v="0"/>
    <n v="0"/>
    <n v="0"/>
    <n v="0"/>
    <n v="0"/>
    <n v="0"/>
    <n v="0"/>
    <n v="20000"/>
    <m/>
    <n v="2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8_26"/>
    <x v="6"/>
    <n v="2"/>
    <s v="TLAJO CERCANO"/>
    <n v="25"/>
    <x v="9"/>
    <s v="019_26"/>
    <s v="DIRECCIÓN ADMINISTRATIVA"/>
    <x v="1"/>
    <s v="MATERIALES Y SUMINISTROS"/>
    <x v="9"/>
    <n v="2411"/>
    <s v="PRODUCTOS MINERALES NO METÁLICOS"/>
    <n v="0"/>
    <s v="SIN DESCRIPCIÓN PARA DESTINOS 00"/>
    <n v="1000000"/>
    <n v="1000000"/>
    <n v="0"/>
    <n v="0"/>
    <n v="0"/>
    <n v="0"/>
    <n v="0"/>
    <n v="0"/>
    <n v="0"/>
    <n v="0"/>
    <n v="1000000"/>
    <m/>
    <n v="1000000"/>
    <n v="0"/>
    <n v="0"/>
    <n v="0"/>
    <n v="0"/>
    <n v="0"/>
  </r>
  <r>
    <s v="1.1-00-26"/>
    <x v="1"/>
    <n v="2"/>
    <s v="DESARROLLO SOCIAL"/>
    <n v="2.2000000000000002"/>
    <s v="VIVIENDA Y SERVICIOS A LA COMUNIDAD"/>
    <s v="2.2.3"/>
    <s v="ABASTECIMIENTO DE AGUA"/>
    <s v="E"/>
    <s v="Actividades del sector público, que realiza en for"/>
    <s v="GASTO CORRIENTE"/>
    <s v="10_26"/>
    <x v="10"/>
    <n v="6"/>
    <s v="TLAJO A FUTURO"/>
    <n v="43"/>
    <x v="22"/>
    <s v="031_26"/>
    <s v="DIRECCIÓN DE AGUA POTABLE E INFRAESTRUCT"/>
    <x v="1"/>
    <s v="MATERIALES Y SUMINISTROS"/>
    <x v="9"/>
    <n v="2411"/>
    <s v="PRODUCTOS MINERALES NO METÁLICOS"/>
    <n v="0"/>
    <s v="SIN DESCRIPCIÓN PARA DESTINOS 00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1"/>
    <s v="MATERIALES Y SUMINISTROS"/>
    <x v="9"/>
    <n v="2421"/>
    <s v="CEMENTO Y PRODUCTOS DE CONCRETO"/>
    <n v="0"/>
    <s v="SIN DESCRIPCIÓN PARA DESTINOS 00"/>
    <n v="80000"/>
    <n v="80000"/>
    <n v="0"/>
    <n v="0"/>
    <n v="0"/>
    <n v="0"/>
    <n v="0"/>
    <n v="0"/>
    <n v="0"/>
    <n v="0"/>
    <n v="80000"/>
    <m/>
    <n v="8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8_26"/>
    <x v="6"/>
    <n v="2"/>
    <s v="TLAJO CERCANO"/>
    <n v="25"/>
    <x v="9"/>
    <s v="019_26"/>
    <s v="DIRECCIÓN ADMINISTRATIVA"/>
    <x v="1"/>
    <s v="MATERIALES Y SUMINISTROS"/>
    <x v="9"/>
    <n v="2421"/>
    <s v="CEMENTO Y PRODUCTOS DE CONCRETO"/>
    <n v="0"/>
    <s v="SIN DESCRIPCIÓN PARA DESTINOS 00"/>
    <n v="5000000"/>
    <n v="5000000"/>
    <n v="0"/>
    <n v="0"/>
    <n v="0"/>
    <n v="0"/>
    <n v="0"/>
    <n v="0"/>
    <n v="0"/>
    <n v="0"/>
    <n v="5000000"/>
    <m/>
    <n v="5000000"/>
    <n v="0"/>
    <n v="0"/>
    <n v="0"/>
    <n v="0"/>
    <n v="0"/>
  </r>
  <r>
    <s v="1.1-00-26"/>
    <x v="1"/>
    <n v="2"/>
    <s v="DESARROLLO SOCIAL"/>
    <n v="2.2000000000000002"/>
    <s v="VIVIENDA Y SERVICIOS A LA COMUNIDAD"/>
    <s v="2.2.3"/>
    <s v="ABASTECIMIENTO DE AGUA"/>
    <s v="E"/>
    <s v="Actividades del sector público, que realiza en for"/>
    <s v="GASTO CORRIENTE"/>
    <s v="10_26"/>
    <x v="10"/>
    <n v="6"/>
    <s v="TLAJO A FUTURO"/>
    <n v="43"/>
    <x v="22"/>
    <s v="031_26"/>
    <s v="DIRECCIÓN DE AGUA POTABLE E INFRAESTRUCT"/>
    <x v="1"/>
    <s v="MATERIALES Y SUMINISTROS"/>
    <x v="9"/>
    <n v="2421"/>
    <s v="CEMENTO Y PRODUCTOS DE CONCRETO"/>
    <n v="0"/>
    <s v="SIN DESCRIPCIÓN PARA DESTINOS 00"/>
    <n v="900000"/>
    <n v="900000"/>
    <n v="0"/>
    <n v="0"/>
    <n v="0"/>
    <n v="0"/>
    <n v="0"/>
    <n v="0"/>
    <n v="0"/>
    <n v="0"/>
    <n v="900000"/>
    <m/>
    <n v="9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6"/>
    <x v="4"/>
    <s v="005_26"/>
    <s v="DIRECCIÓN DE PROCESOS ADMINISTRATIVOS Y"/>
    <x v="1"/>
    <s v="MATERIALES Y SUMINISTROS"/>
    <x v="9"/>
    <n v="2441"/>
    <s v="MADERA Y PRODUCTOS DE MADERA"/>
    <n v="0"/>
    <s v="SIN DESCRIPCIÓN PARA DESTINOS 00"/>
    <n v="4000"/>
    <n v="4000"/>
    <n v="0"/>
    <n v="0"/>
    <n v="0"/>
    <n v="0"/>
    <n v="0"/>
    <n v="0"/>
    <n v="0"/>
    <n v="0"/>
    <n v="4000"/>
    <m/>
    <n v="4000"/>
    <n v="0"/>
    <n v="0"/>
    <n v="0"/>
    <n v="0"/>
    <n v="0"/>
  </r>
  <r>
    <s v="1.1-00-26"/>
    <x v="1"/>
    <n v="2"/>
    <s v="DESARROLLO SOCIAL"/>
    <n v="2.2000000000000002"/>
    <s v="VIVIENDA Y SERVICIOS A LA COMUNIDAD"/>
    <s v="2.2.7"/>
    <s v="DESARROLLO REGIONAL"/>
    <s v="E"/>
    <s v="Actividades del sector público, que realiza en for"/>
    <s v="GASTO CORRIENTE"/>
    <s v="11_26"/>
    <x v="8"/>
    <n v="5"/>
    <s v="TLAJO POTENCIA"/>
    <n v="49"/>
    <x v="23"/>
    <s v="034_26"/>
    <s v="DESPACHO DE LA COORDINACIÓN GENERAL DE D"/>
    <x v="1"/>
    <s v="MATERIALES Y SUMINISTROS"/>
    <x v="9"/>
    <n v="2441"/>
    <s v="MADERA Y PRODUCTOS DE MADERA"/>
    <n v="0"/>
    <s v="SIN DESCRIPCIÓN PARA DESTINOS 00"/>
    <n v="80000"/>
    <n v="80000"/>
    <n v="0"/>
    <n v="0"/>
    <n v="0"/>
    <n v="0"/>
    <n v="0"/>
    <n v="0"/>
    <n v="0"/>
    <n v="0"/>
    <n v="80000"/>
    <m/>
    <n v="8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1"/>
    <s v="MATERIALES Y SUMINISTROS"/>
    <x v="9"/>
    <n v="2451"/>
    <s v="VIDRIO Y PRODUCTOS DE VIDRIO"/>
    <n v="0"/>
    <s v="SIN DESCRIPCIÓN PARA DESTINOS 00"/>
    <n v="25000"/>
    <n v="25000"/>
    <n v="0"/>
    <n v="0"/>
    <n v="0"/>
    <n v="0"/>
    <n v="0"/>
    <n v="0"/>
    <n v="0"/>
    <n v="0"/>
    <n v="25000"/>
    <m/>
    <n v="25000"/>
    <n v="0"/>
    <n v="0"/>
    <n v="0"/>
    <n v="0"/>
    <n v="0"/>
  </r>
  <r>
    <s v="1.1-00-26"/>
    <x v="1"/>
    <n v="3"/>
    <s v="DESARROLLO ECONOMICO"/>
    <n v="3.8"/>
    <s v="CIENCIA, TECNOLOGIA E INNOVACION"/>
    <s v="3.8.4"/>
    <s v="INNOVACIÓN"/>
    <s v="Q"/>
    <s v="Investigación y desarrollo"/>
    <s v="GASTO CORRIENTE"/>
    <s v="12_26"/>
    <x v="4"/>
    <n v="4"/>
    <s v="TLAJO EFICIENTE"/>
    <n v="66"/>
    <x v="6"/>
    <s v="038_26"/>
    <s v="DESPACHO DE LA COORDINACIÓN GENERAL DE I"/>
    <x v="1"/>
    <s v="MATERIALES Y SUMINISTROS"/>
    <x v="9"/>
    <n v="2461"/>
    <s v="MATERIAL ELÉCTRICO Y ELECTRÓNICO"/>
    <n v="0"/>
    <s v="SIN DESCRIPCIÓN PARA DESTINOS 00"/>
    <n v="100000"/>
    <n v="100000"/>
    <n v="0"/>
    <n v="0"/>
    <n v="0"/>
    <n v="0"/>
    <n v="0"/>
    <n v="0"/>
    <n v="0"/>
    <n v="0"/>
    <n v="100000"/>
    <m/>
    <n v="1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6"/>
    <x v="4"/>
    <s v="005_26"/>
    <s v="DIRECCIÓN DE PROCESOS ADMINISTRATIVOS Y"/>
    <x v="1"/>
    <s v="MATERIALES Y SUMINISTROS"/>
    <x v="9"/>
    <n v="2461"/>
    <s v="MATERIAL ELÉCTRICO Y ELECTRÓNICO"/>
    <n v="0"/>
    <s v="SIN DESCRIPCIÓN PARA DESTINOS 00"/>
    <n v="500"/>
    <n v="500"/>
    <n v="259"/>
    <n v="259"/>
    <n v="0"/>
    <n v="259"/>
    <n v="0"/>
    <n v="259"/>
    <n v="0"/>
    <n v="259"/>
    <n v="241"/>
    <m/>
    <n v="5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1"/>
    <s v="MATERIALES Y SUMINISTROS"/>
    <x v="9"/>
    <n v="2461"/>
    <s v="MATERIAL ELÉCTRICO Y ELECTRÓNICO"/>
    <n v="0"/>
    <s v="SIN DESCRIPCIÓN PARA DESTINOS 00"/>
    <n v="3000"/>
    <n v="3000"/>
    <n v="0"/>
    <n v="0"/>
    <n v="0"/>
    <n v="0"/>
    <n v="0"/>
    <n v="0"/>
    <n v="0"/>
    <n v="0"/>
    <n v="3000"/>
    <m/>
    <n v="3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6_26"/>
    <x v="9"/>
    <n v="4"/>
    <s v="TLAJO EFICIENTE"/>
    <n v="14"/>
    <x v="17"/>
    <s v="009_26"/>
    <s v="DIRECCIÓN DE RELACIONES PÚBLICAS"/>
    <x v="1"/>
    <s v="MATERIALES Y SUMINISTROS"/>
    <x v="9"/>
    <n v="2461"/>
    <s v="MATERIAL ELÉCTRICO Y ELECTRÓNICO"/>
    <n v="0"/>
    <s v="SIN DESCRIPCIÓN PARA DESTINOS 00"/>
    <n v="5000"/>
    <n v="5000"/>
    <n v="0"/>
    <n v="0"/>
    <n v="0"/>
    <n v="0"/>
    <n v="0"/>
    <n v="0"/>
    <n v="0"/>
    <n v="0"/>
    <n v="5000"/>
    <m/>
    <n v="5000"/>
    <n v="0"/>
    <n v="0"/>
    <n v="0"/>
    <n v="0"/>
    <n v="0"/>
  </r>
  <r>
    <s v="1.1-00-26"/>
    <x v="1"/>
    <n v="2"/>
    <s v="DESARROLLO SOCIAL"/>
    <n v="2.2000000000000002"/>
    <s v="VIVIENDA Y SERVICIOS A LA COMUNIDAD"/>
    <s v="2.2.3"/>
    <s v="ABASTECIMIENTO DE AGUA"/>
    <s v="E"/>
    <s v="Actividades del sector público, que realiza en for"/>
    <s v="GASTO CORRIENTE"/>
    <s v="10_26"/>
    <x v="10"/>
    <n v="6"/>
    <s v="TLAJO A FUTURO"/>
    <n v="43"/>
    <x v="22"/>
    <s v="031_26"/>
    <s v="DIRECCIÓN DE AGUA POTABLE E INFRAESTRUCT"/>
    <x v="1"/>
    <s v="MATERIALES Y SUMINISTROS"/>
    <x v="9"/>
    <n v="2461"/>
    <s v="MATERIAL ELÉCTRICO Y ELECTRÓNICO"/>
    <n v="0"/>
    <s v="SIN DESCRIPCIÓN PARA DESTINOS 00"/>
    <n v="1000000"/>
    <n v="1000000"/>
    <n v="0"/>
    <n v="0"/>
    <n v="0"/>
    <n v="0"/>
    <n v="0"/>
    <n v="0"/>
    <n v="0"/>
    <n v="0"/>
    <n v="1000000"/>
    <m/>
    <n v="1000000"/>
    <n v="0"/>
    <n v="0"/>
    <n v="0"/>
    <n v="0"/>
    <n v="0"/>
  </r>
  <r>
    <s v="1.1-00-26"/>
    <x v="1"/>
    <n v="2"/>
    <s v="DESARROLLO SOCIAL"/>
    <n v="2.2000000000000002"/>
    <s v="VIVIENDA Y SERVICIOS A LA COMUNIDAD"/>
    <s v="2.2.4"/>
    <s v="ALUMBRADO PÚBLICO"/>
    <s v="E"/>
    <s v="Actividades del sector público, que realiza en for"/>
    <s v="GASTO CORRIENTE"/>
    <s v="08_26"/>
    <x v="6"/>
    <n v="3"/>
    <s v="TLAJO DINAMICO"/>
    <n v="26"/>
    <x v="24"/>
    <s v="020_26"/>
    <s v="DIRECCIÓN DE ALUMBRADO PÚBLICO"/>
    <x v="1"/>
    <s v="MATERIALES Y SUMINISTROS"/>
    <x v="9"/>
    <n v="2461"/>
    <s v="MATERIAL ELÉCTRICO Y ELECTRÓNICO"/>
    <n v="0"/>
    <s v="SIN DESCRIPCIÓN PARA DESTINOS 00"/>
    <n v="10000000"/>
    <n v="10000000"/>
    <n v="0"/>
    <n v="0"/>
    <n v="0"/>
    <n v="0"/>
    <n v="0"/>
    <n v="0"/>
    <n v="0"/>
    <n v="0"/>
    <n v="10000000"/>
    <m/>
    <n v="10000000"/>
    <n v="0"/>
    <n v="0"/>
    <n v="0"/>
    <n v="0"/>
    <n v="0"/>
  </r>
  <r>
    <s v="1.1-00-26"/>
    <x v="1"/>
    <n v="2"/>
    <s v="DESARROLLO SOCIAL"/>
    <n v="2.2000000000000002"/>
    <s v="VIVIENDA Y SERVICIOS A LA COMUNIDAD"/>
    <s v="2.2.4"/>
    <s v="ALUMBRADO PÚBLICO"/>
    <s v="E"/>
    <s v="Actividades del sector público, que realiza en for"/>
    <s v="GASTO CORRIENTE"/>
    <s v="08_26"/>
    <x v="6"/>
    <n v="3"/>
    <s v="TLAJO DINAMICO"/>
    <n v="26"/>
    <x v="24"/>
    <s v="020_26"/>
    <s v="DIRECCIÓN DE ALUMBRADO PÚBLICO"/>
    <x v="1"/>
    <s v="MATERIALES Y SUMINISTROS"/>
    <x v="9"/>
    <n v="2461"/>
    <s v="MATERIAL ELÉCTRICO Y ELECTRÓNICO"/>
    <n v="24"/>
    <s v="RENOVACIÓN DE LUMINARIAS LED"/>
    <n v="20180000"/>
    <n v="20179998.719999999"/>
    <n v="0"/>
    <n v="0"/>
    <n v="0"/>
    <n v="0"/>
    <n v="0"/>
    <n v="0"/>
    <n v="0"/>
    <n v="0"/>
    <n v="20180000"/>
    <m/>
    <n v="20180000"/>
    <n v="0"/>
    <n v="1.28"/>
    <n v="0"/>
    <n v="0"/>
    <n v="1.28"/>
  </r>
  <r>
    <s v="1.1-00-26"/>
    <x v="1"/>
    <n v="2"/>
    <s v="DESARROLLO SOCIAL"/>
    <n v="2.2000000000000002"/>
    <s v="VIVIENDA Y SERVICIOS A LA COMUNIDAD"/>
    <s v="2.2.4"/>
    <s v="ALUMBRADO PÚBLICO"/>
    <s v="E"/>
    <s v="Actividades del sector público, que realiza en for"/>
    <s v="GASTO CORRIENTE"/>
    <s v="08_26"/>
    <x v="6"/>
    <n v="3"/>
    <s v="TLAJO DINAMICO"/>
    <n v="26"/>
    <x v="24"/>
    <s v="020_26"/>
    <s v="DIRECCIÓN DE ALUMBRADO PÚBLICO"/>
    <x v="1"/>
    <s v="MATERIALES Y SUMINISTROS"/>
    <x v="9"/>
    <n v="2461"/>
    <s v="MATERIAL ELÉCTRICO Y ELECTRÓNICO"/>
    <n v="25"/>
    <s v="POSTES PARA ALUMBRADO"/>
    <n v="1000000"/>
    <n v="1000001.28"/>
    <n v="0"/>
    <n v="0"/>
    <n v="0"/>
    <n v="0"/>
    <n v="0"/>
    <n v="0"/>
    <n v="0"/>
    <n v="0"/>
    <n v="1000000"/>
    <m/>
    <n v="1000000"/>
    <n v="0"/>
    <n v="0"/>
    <n v="0"/>
    <n v="1.28"/>
    <n v="-1.28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6"/>
    <x v="4"/>
    <s v="005_26"/>
    <s v="DIRECCIÓN DE PROCESOS ADMINISTRATIVOS Y"/>
    <x v="1"/>
    <s v="MATERIALES Y SUMINISTROS"/>
    <x v="9"/>
    <n v="2471"/>
    <s v="ARTÍCULOS METÁLICOS PARA LA CONSTRUCCIÓN"/>
    <n v="0"/>
    <s v="SIN DESCRIPCIÓN PARA DESTINOS 00"/>
    <n v="11000"/>
    <n v="11000"/>
    <n v="0"/>
    <n v="0"/>
    <n v="0"/>
    <n v="0"/>
    <n v="0"/>
    <n v="0"/>
    <n v="0"/>
    <n v="0"/>
    <n v="11000"/>
    <m/>
    <n v="11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1"/>
    <s v="MATERIALES Y SUMINISTROS"/>
    <x v="9"/>
    <n v="2471"/>
    <s v="ARTÍCULOS METÁLICOS PARA LA CONSTRUCCIÓN"/>
    <n v="0"/>
    <s v="SIN DESCRIPCIÓN PARA DESTINOS 00"/>
    <n v="150000"/>
    <n v="150000"/>
    <n v="0"/>
    <n v="0"/>
    <n v="0"/>
    <n v="0"/>
    <n v="0"/>
    <n v="0"/>
    <n v="0"/>
    <n v="0"/>
    <n v="150000"/>
    <m/>
    <n v="15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8_26"/>
    <x v="6"/>
    <n v="2"/>
    <s v="TLAJO CERCANO"/>
    <n v="25"/>
    <x v="9"/>
    <s v="019_26"/>
    <s v="DIRECCIÓN ADMINISTRATIVA"/>
    <x v="1"/>
    <s v="MATERIALES Y SUMINISTROS"/>
    <x v="9"/>
    <n v="2471"/>
    <s v="ARTÍCULOS METÁLICOS PARA LA CONSTRUCCIÓN"/>
    <n v="0"/>
    <s v="SIN DESCRIPCIÓN PARA DESTINOS 00"/>
    <n v="800000"/>
    <n v="800000"/>
    <n v="0"/>
    <n v="0"/>
    <n v="0"/>
    <n v="0"/>
    <n v="0"/>
    <n v="0"/>
    <n v="0"/>
    <n v="0"/>
    <n v="800000"/>
    <m/>
    <n v="800000"/>
    <n v="0"/>
    <n v="0"/>
    <n v="0"/>
    <n v="0"/>
    <n v="0"/>
  </r>
  <r>
    <s v="1.1-00-26"/>
    <x v="1"/>
    <n v="2"/>
    <s v="DESARROLLO SOCIAL"/>
    <n v="2.2000000000000002"/>
    <s v="VIVIENDA Y SERVICIOS A LA COMUNIDAD"/>
    <s v="2.2.3"/>
    <s v="ABASTECIMIENTO DE AGUA"/>
    <s v="E"/>
    <s v="Actividades del sector público, que realiza en for"/>
    <s v="GASTO CORRIENTE"/>
    <s v="10_26"/>
    <x v="10"/>
    <n v="6"/>
    <s v="TLAJO A FUTURO"/>
    <n v="43"/>
    <x v="22"/>
    <s v="031_26"/>
    <s v="DIRECCIÓN DE AGUA POTABLE E INFRAESTRUCT"/>
    <x v="1"/>
    <s v="MATERIALES Y SUMINISTROS"/>
    <x v="9"/>
    <n v="2471"/>
    <s v="ARTÍCULOS METÁLICOS PARA LA CONSTRUCCIÓN"/>
    <n v="0"/>
    <s v="SIN DESCRIPCIÓN PARA DESTINOS 00"/>
    <n v="2500000"/>
    <n v="2500000"/>
    <n v="0"/>
    <n v="0"/>
    <n v="0"/>
    <n v="0"/>
    <n v="0"/>
    <n v="0"/>
    <n v="0"/>
    <n v="0"/>
    <n v="2500000"/>
    <m/>
    <n v="25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1"/>
    <s v="MATERIALES Y SUMINISTROS"/>
    <x v="9"/>
    <n v="2491"/>
    <s v="OTROS MATERIALES Y ARTÍCULOS DE CONSTRUCCIÓN Y REPARACIÓN"/>
    <n v="0"/>
    <s v="SIN DESCRIPCIÓN PARA DESTINOS 00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8_26"/>
    <x v="6"/>
    <n v="2"/>
    <s v="TLAJO CERCANO"/>
    <n v="25"/>
    <x v="9"/>
    <s v="019_26"/>
    <s v="DIRECCIÓN ADMINISTRATIVA"/>
    <x v="1"/>
    <s v="MATERIALES Y SUMINISTROS"/>
    <x v="9"/>
    <n v="2491"/>
    <s v="OTROS MATERIALES Y ARTÍCULOS DE CONSTRUCCIÓN Y REPARACIÓN"/>
    <n v="0"/>
    <s v="SIN DESCRIPCIÓN PARA DESTINOS 00"/>
    <n v="6500000"/>
    <n v="6500000"/>
    <n v="0"/>
    <n v="0"/>
    <n v="0"/>
    <n v="0"/>
    <n v="0"/>
    <n v="0"/>
    <n v="0"/>
    <n v="0"/>
    <n v="6500000"/>
    <m/>
    <n v="65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9_26"/>
    <x v="7"/>
    <n v="2"/>
    <s v="TLAJO CERCANO"/>
    <n v="36"/>
    <x v="25"/>
    <s v="028_26"/>
    <s v="DIRECCIÓN DE EDUCACIÓN"/>
    <x v="1"/>
    <s v="MATERIALES Y SUMINISTROS"/>
    <x v="9"/>
    <n v="2491"/>
    <s v="OTROS MATERIALES Y ARTÍCULOS DE CONSTRUCCIÓN Y REPARACIÓN"/>
    <n v="0"/>
    <s v="SIN DESCRIPCIÓN PARA DESTINOS 00"/>
    <n v="150000"/>
    <n v="150000"/>
    <n v="0"/>
    <n v="0"/>
    <n v="0"/>
    <n v="0"/>
    <n v="0"/>
    <n v="0"/>
    <n v="0"/>
    <n v="0"/>
    <n v="150000"/>
    <m/>
    <n v="15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S"/>
    <s v="Definidos en el Presupuesto de Egresos y los que s"/>
    <s v="GASTO CORRIENTE"/>
    <s v="09_26"/>
    <x v="7"/>
    <n v="2"/>
    <s v="TLAJO CERCANO"/>
    <n v="37"/>
    <x v="26"/>
    <s v="029_26"/>
    <s v="DIRECCIÓN DE POLÍTICA SOCIAL"/>
    <x v="1"/>
    <s v="MATERIALES Y SUMINISTROS"/>
    <x v="9"/>
    <n v="2491"/>
    <s v="OTROS MATERIALES Y ARTÍCULOS DE CONSTRUCCIÓN Y REPARACIÓN"/>
    <n v="0"/>
    <s v="SIN DESCRIPCIÓN PARA DESTINOS 00"/>
    <n v="1175000"/>
    <n v="1175000"/>
    <n v="0"/>
    <n v="0"/>
    <n v="0"/>
    <n v="0"/>
    <n v="0"/>
    <n v="0"/>
    <n v="0"/>
    <n v="0"/>
    <n v="1175000"/>
    <m/>
    <n v="1175000"/>
    <n v="0"/>
    <n v="0"/>
    <n v="0"/>
    <n v="0"/>
    <n v="0"/>
  </r>
  <r>
    <s v="1.1-00-26"/>
    <x v="1"/>
    <n v="2"/>
    <s v="DESARROLLO SOCIAL"/>
    <n v="2.2000000000000002"/>
    <s v="VIVIENDA Y SERVICIOS A LA COMUNIDAD"/>
    <s v="2.2.3"/>
    <s v="ABASTECIMIENTO DE AGUA"/>
    <s v="E"/>
    <s v="Actividades del sector público, que realiza en for"/>
    <s v="GASTO CORRIENTE"/>
    <s v="10_26"/>
    <x v="10"/>
    <n v="6"/>
    <s v="TLAJO A FUTURO"/>
    <n v="43"/>
    <x v="22"/>
    <s v="031_26"/>
    <s v="DIRECCIÓN DE AGUA POTABLE E INFRAESTRUCT"/>
    <x v="1"/>
    <s v="MATERIALES Y SUMINISTROS"/>
    <x v="10"/>
    <n v="2511"/>
    <s v="PRODUCTOS QUÍMICOS BÁSICOS"/>
    <n v="0"/>
    <s v="SIN DESCRIPCIÓN PARA DESTINOS 00"/>
    <n v="2000000"/>
    <n v="2000000"/>
    <n v="0"/>
    <n v="0"/>
    <n v="0"/>
    <n v="0"/>
    <n v="0"/>
    <n v="0"/>
    <n v="0"/>
    <n v="0"/>
    <n v="2000000"/>
    <m/>
    <n v="2000000"/>
    <n v="0"/>
    <n v="0"/>
    <n v="0"/>
    <n v="0"/>
    <n v="0"/>
  </r>
  <r>
    <s v="1.1-00-26"/>
    <x v="1"/>
    <n v="2"/>
    <s v="DESARROLLO SOCIAL"/>
    <n v="2.2999999999999998"/>
    <s v="SALUD"/>
    <s v="2.3.1"/>
    <s v="PRESTACIÓN DE SERVICIOS DE SALUD A LA COMUNIDAD"/>
    <s v="E"/>
    <s v="Actividades del sector público, que realiza en for"/>
    <s v="GASTO CORRIENTE"/>
    <s v="07_26"/>
    <x v="5"/>
    <n v="2"/>
    <s v="TLAJO CERCANO"/>
    <n v="24"/>
    <x v="7"/>
    <s v="018_26"/>
    <s v="DIRECCIÓN DE SALUD PÚBLICA"/>
    <x v="1"/>
    <s v="MATERIALES Y SUMINISTROS"/>
    <x v="10"/>
    <n v="2521"/>
    <s v="FERTILIZANTES, PESTICIDAS Y OTROS AGROQUÍMICOS"/>
    <n v="0"/>
    <s v="SIN DESCRIPCIÓN PARA DESTINOS 00"/>
    <n v="900000"/>
    <n v="900000"/>
    <n v="0"/>
    <n v="0"/>
    <n v="0"/>
    <n v="0"/>
    <n v="0"/>
    <n v="0"/>
    <n v="0"/>
    <n v="0"/>
    <n v="900000"/>
    <m/>
    <n v="9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8_26"/>
    <x v="6"/>
    <n v="2"/>
    <s v="TLAJO CERCANO"/>
    <n v="29"/>
    <x v="10"/>
    <s v="023_26"/>
    <s v="DIRECCIÓN DE RASTROS MUNICIPALES"/>
    <x v="1"/>
    <s v="MATERIALES Y SUMINISTROS"/>
    <x v="10"/>
    <n v="2521"/>
    <s v="FERTILIZANTES, PESTICIDAS Y OTROS AGROQUÍMICOS"/>
    <n v="0"/>
    <s v="SIN DESCRIPCIÓN PARA DESTINOS 00"/>
    <n v="40000"/>
    <n v="40000"/>
    <n v="0"/>
    <n v="0"/>
    <n v="0"/>
    <n v="0"/>
    <n v="0"/>
    <n v="0"/>
    <n v="0"/>
    <n v="0"/>
    <n v="40000"/>
    <m/>
    <n v="4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9_26"/>
    <x v="7"/>
    <n v="2"/>
    <s v="TLAJO CERCANO"/>
    <n v="36"/>
    <x v="25"/>
    <s v="028_26"/>
    <s v="DIRECCIÓN DE EDUCACIÓN"/>
    <x v="1"/>
    <s v="MATERIALES Y SUMINISTROS"/>
    <x v="10"/>
    <n v="2521"/>
    <s v="FERTILIZANTES, PESTICIDAS Y OTROS AGROQUÍMICOS"/>
    <n v="0"/>
    <s v="SIN DESCRIPCIÓN PARA DESTINOS 00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n v="1"/>
    <s v="GOBIERNO"/>
    <n v="1.7"/>
    <s v="ASUNTOS DE ORDEN PÚBLICO Y DE SEGURIDAD INTERIOR"/>
    <s v="1.7.2"/>
    <s v="PROTECCIÓN CIVIL"/>
    <s v="E"/>
    <s v="Actividades del sector público, que realiza en for"/>
    <s v="GASTO CORRIENTE"/>
    <s v="07_26"/>
    <x v="5"/>
    <n v="6"/>
    <s v="TLAJO A FUTURO"/>
    <n v="23"/>
    <x v="14"/>
    <s v="017_26"/>
    <s v="DIRECCIÓN DE PROTECCIÓN CIVIL Y BOMBEROS"/>
    <x v="1"/>
    <s v="MATERIALES Y SUMINISTROS"/>
    <x v="10"/>
    <n v="2531"/>
    <s v="MEDICINAS Y PRODUCTOS FARMACÉUTICOS"/>
    <n v="0"/>
    <s v="SIN DESCRIPCIÓN PARA DESTINOS 00"/>
    <n v="40000"/>
    <n v="40000"/>
    <n v="0"/>
    <n v="0"/>
    <n v="0"/>
    <n v="0"/>
    <n v="0"/>
    <n v="0"/>
    <n v="0"/>
    <n v="0"/>
    <n v="40000"/>
    <m/>
    <n v="40000"/>
    <n v="0"/>
    <n v="0"/>
    <n v="0"/>
    <n v="0"/>
    <n v="0"/>
  </r>
  <r>
    <s v="1.1-00-26"/>
    <x v="1"/>
    <n v="2"/>
    <s v="DESARROLLO SOCIAL"/>
    <n v="2.2999999999999998"/>
    <s v="SALUD"/>
    <s v="2.3.1"/>
    <s v="PRESTACIÓN DE SERVICIOS DE SALUD A LA COMUNIDAD"/>
    <s v="E"/>
    <s v="Actividades del sector público, que realiza en for"/>
    <s v="GASTO CORRIENTE"/>
    <s v="07_26"/>
    <x v="5"/>
    <n v="2"/>
    <s v="TLAJO CERCANO"/>
    <n v="24"/>
    <x v="7"/>
    <s v="018_26"/>
    <s v="DIRECCIÓN DE SALUD PÚBLICA"/>
    <x v="1"/>
    <s v="MATERIALES Y SUMINISTROS"/>
    <x v="10"/>
    <n v="2531"/>
    <s v="MEDICINAS Y PRODUCTOS FARMACÉUTICOS"/>
    <n v="0"/>
    <s v="SIN DESCRIPCIÓN PARA DESTINOS 00"/>
    <n v="5000000"/>
    <n v="5000000"/>
    <n v="668004.21"/>
    <n v="0"/>
    <n v="0"/>
    <n v="0"/>
    <n v="0"/>
    <n v="0"/>
    <n v="0"/>
    <n v="0"/>
    <n v="4331995.79"/>
    <m/>
    <n v="5000000"/>
    <n v="0"/>
    <n v="0"/>
    <n v="0"/>
    <n v="0"/>
    <n v="0"/>
  </r>
  <r>
    <s v="1.1-00-26"/>
    <x v="1"/>
    <n v="2"/>
    <s v="DESARROLLO SOCIAL"/>
    <n v="2.1"/>
    <s v="PROTECCION AMBIENTAL"/>
    <s v="2.1.5"/>
    <s v="PROTECCIÓN DE LA DIVERSIDAD BIOLÓGICA Y DEL PAISAJE"/>
    <s v="V"/>
    <s v="Servicios de protección y conservación ambiental"/>
    <s v="GASTO CORRIENTE"/>
    <s v="08_26"/>
    <x v="6"/>
    <n v="6"/>
    <s v="TLAJO A FUTURO"/>
    <n v="30"/>
    <x v="19"/>
    <s v="024_26"/>
    <s v="UNIDAD DE ACOPIO Y SALUD ANIMAL TLAJOMUL"/>
    <x v="1"/>
    <s v="MATERIALES Y SUMINISTROS"/>
    <x v="10"/>
    <n v="2531"/>
    <s v="MEDICINAS Y PRODUCTOS FARMACÉUTICOS"/>
    <n v="0"/>
    <s v="SIN DESCRIPCIÓN PARA DESTINOS 00"/>
    <n v="1000000"/>
    <n v="1000000"/>
    <n v="0"/>
    <n v="0"/>
    <n v="0"/>
    <n v="0"/>
    <n v="0"/>
    <n v="0"/>
    <n v="0"/>
    <n v="0"/>
    <n v="1000000"/>
    <m/>
    <n v="1000000"/>
    <n v="0"/>
    <n v="0"/>
    <n v="0"/>
    <n v="0"/>
    <n v="0"/>
  </r>
  <r>
    <s v="1.1-00-26"/>
    <x v="1"/>
    <n v="1"/>
    <s v="GOBIERNO"/>
    <n v="1.7"/>
    <s v="ASUNTOS DE ORDEN PÚBLICO Y DE SEGURIDAD INTERIOR"/>
    <s v="1.7.2"/>
    <s v="PROTECCIÓN CIVIL"/>
    <s v="E"/>
    <s v="Actividades del sector público, que realiza en for"/>
    <s v="GASTO CORRIENTE"/>
    <s v="07_26"/>
    <x v="5"/>
    <n v="6"/>
    <s v="TLAJO A FUTURO"/>
    <n v="23"/>
    <x v="14"/>
    <s v="017_26"/>
    <s v="DIRECCIÓN DE PROTECCIÓN CIVIL Y BOMBEROS"/>
    <x v="1"/>
    <s v="MATERIALES Y SUMINISTROS"/>
    <x v="10"/>
    <n v="2541"/>
    <s v="MATERIALES, ACCESORIOS Y SUMINISTROS MÉDICOS"/>
    <n v="0"/>
    <s v="SIN DESCRIPCIÓN PARA DESTINOS 00"/>
    <n v="40000"/>
    <n v="40000"/>
    <n v="0"/>
    <n v="0"/>
    <n v="0"/>
    <n v="0"/>
    <n v="0"/>
    <n v="0"/>
    <n v="0"/>
    <n v="0"/>
    <n v="40000"/>
    <m/>
    <n v="40000"/>
    <n v="0"/>
    <n v="0"/>
    <n v="0"/>
    <n v="0"/>
    <n v="0"/>
  </r>
  <r>
    <s v="1.1-00-26"/>
    <x v="1"/>
    <n v="2"/>
    <s v="DESARROLLO SOCIAL"/>
    <n v="2.2999999999999998"/>
    <s v="SALUD"/>
    <s v="2.3.1"/>
    <s v="PRESTACIÓN DE SERVICIOS DE SALUD A LA COMUNIDAD"/>
    <s v="E"/>
    <s v="Actividades del sector público, que realiza en for"/>
    <s v="GASTO CORRIENTE"/>
    <s v="07_26"/>
    <x v="5"/>
    <n v="2"/>
    <s v="TLAJO CERCANO"/>
    <n v="24"/>
    <x v="7"/>
    <s v="018_26"/>
    <s v="DIRECCIÓN DE SALUD PÚBLICA"/>
    <x v="1"/>
    <s v="MATERIALES Y SUMINISTROS"/>
    <x v="10"/>
    <n v="2541"/>
    <s v="MATERIALES, ACCESORIOS Y SUMINISTROS MÉDICOS"/>
    <n v="0"/>
    <s v="SIN DESCRIPCIÓN PARA DESTINOS 00"/>
    <n v="5200000"/>
    <n v="5200000"/>
    <n v="2369332.59"/>
    <n v="0"/>
    <n v="0"/>
    <n v="0"/>
    <n v="0"/>
    <n v="0"/>
    <n v="0"/>
    <n v="0"/>
    <n v="2830667.41"/>
    <m/>
    <n v="5200000"/>
    <n v="0"/>
    <n v="0"/>
    <n v="0"/>
    <n v="0"/>
    <n v="0"/>
  </r>
  <r>
    <s v="1.1-00-26"/>
    <x v="1"/>
    <n v="2"/>
    <s v="DESARROLLO SOCIAL"/>
    <n v="2.1"/>
    <s v="PROTECCION AMBIENTAL"/>
    <s v="2.1.5"/>
    <s v="PROTECCIÓN DE LA DIVERSIDAD BIOLÓGICA Y DEL PAISAJE"/>
    <s v="V"/>
    <s v="Servicios de protección y conservación ambiental"/>
    <s v="GASTO CORRIENTE"/>
    <s v="08_26"/>
    <x v="6"/>
    <n v="6"/>
    <s v="TLAJO A FUTURO"/>
    <n v="30"/>
    <x v="19"/>
    <s v="024_26"/>
    <s v="UNIDAD DE ACOPIO Y SALUD ANIMAL TLAJOMUL"/>
    <x v="1"/>
    <s v="MATERIALES Y SUMINISTROS"/>
    <x v="10"/>
    <n v="2541"/>
    <s v="MATERIALES, ACCESORIOS Y SUMINISTROS MÉDICOS"/>
    <n v="0"/>
    <s v="SIN DESCRIPCIÓN PARA DESTINOS 00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n v="2"/>
    <s v="DESARROLLO SOCIAL"/>
    <n v="2.2000000000000002"/>
    <s v="VIVIENDA Y SERVICIOS A LA COMUNIDAD"/>
    <s v="2.2.3"/>
    <s v="ABASTECIMIENTO DE AGUA"/>
    <s v="E"/>
    <s v="Actividades del sector público, que realiza en for"/>
    <s v="GASTO CORRIENTE"/>
    <s v="10_26"/>
    <x v="10"/>
    <n v="6"/>
    <s v="TLAJO A FUTURO"/>
    <n v="43"/>
    <x v="22"/>
    <s v="031_26"/>
    <s v="DIRECCIÓN DE AGUA POTABLE E INFRAESTRUCT"/>
    <x v="1"/>
    <s v="MATERIALES Y SUMINISTROS"/>
    <x v="10"/>
    <n v="2561"/>
    <s v="FIBRAS SINTÉTICAS, HULES PLÁSTICOS Y DERIVADOS"/>
    <n v="0"/>
    <s v="SIN DESCRIPCIÓN PARA DESTINOS 00"/>
    <n v="2500000"/>
    <n v="2500000"/>
    <n v="0"/>
    <n v="0"/>
    <n v="0"/>
    <n v="0"/>
    <n v="0"/>
    <n v="0"/>
    <n v="0"/>
    <n v="0"/>
    <n v="2500000"/>
    <m/>
    <n v="25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6_26"/>
    <x v="9"/>
    <n v="6"/>
    <s v="TLAJO A FUTURO"/>
    <n v="19"/>
    <x v="27"/>
    <s v="014_26"/>
    <s v="COORDINACION GENERAL DE PROYECTOS ESTRAT"/>
    <x v="1"/>
    <s v="MATERIALES Y SUMINISTROS"/>
    <x v="10"/>
    <n v="2591"/>
    <s v="OTROS PRODUCTOS QUÍMICOS"/>
    <n v="14"/>
    <s v="COBRE IONIZADO"/>
    <n v="4000000"/>
    <n v="4000000"/>
    <n v="3997279.38"/>
    <n v="0"/>
    <n v="0"/>
    <n v="0"/>
    <n v="0"/>
    <n v="0"/>
    <n v="0"/>
    <n v="0"/>
    <n v="2720.6200000001118"/>
    <m/>
    <n v="40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1"/>
    <s v="MATERIALES Y SUMINISTROS"/>
    <x v="11"/>
    <n v="2611"/>
    <s v="COMBUSTIBLES, LUBRICANTES Y ADITIVOS"/>
    <n v="0"/>
    <s v="SIN DESCRIPCIÓN PARA DESTINOS 00"/>
    <n v="40000000"/>
    <n v="40000000"/>
    <n v="2029972.21"/>
    <n v="1973131.01"/>
    <n v="0"/>
    <n v="1973131.01"/>
    <n v="0"/>
    <n v="1973131.01"/>
    <n v="0"/>
    <n v="1973131.01"/>
    <n v="37970027.789999999"/>
    <n v="1600000"/>
    <n v="416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6"/>
    <s v="TLAJO A FUTURO"/>
    <n v="11"/>
    <x v="28"/>
    <s v="007_26"/>
    <s v="DIRECCIÓN DE ADMINISTRACIÓN"/>
    <x v="1"/>
    <s v="MATERIALES Y SUMINISTROS"/>
    <x v="11"/>
    <n v="2611"/>
    <s v="COMBUSTIBLES, LUBRICANTES Y ADITIVOS"/>
    <n v="0"/>
    <s v="SIN DESCRIPCIÓN PARA DESTINOS 00"/>
    <n v="4800000"/>
    <n v="4800000"/>
    <n v="272895.34000000003"/>
    <n v="272895.34000000003"/>
    <n v="0"/>
    <n v="272895.34000000003"/>
    <n v="0"/>
    <n v="272895.34000000003"/>
    <n v="0"/>
    <n v="272895.34000000003"/>
    <n v="4527104.66"/>
    <m/>
    <n v="4800000"/>
    <n v="0"/>
    <n v="0"/>
    <n v="0"/>
    <n v="0"/>
    <n v="0"/>
  </r>
  <r>
    <s v="2.5-02-26"/>
    <x v="3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1"/>
    <s v="TLAJO DE PAZ"/>
    <n v="10"/>
    <x v="1"/>
    <s v="007_26"/>
    <s v="DIRECCIÓN DE ADMINISTRACIÓN"/>
    <x v="1"/>
    <s v="MATERIALES Y SUMINISTROS"/>
    <x v="11"/>
    <n v="2611"/>
    <s v="COMBUSTIBLES, LUBRICANTES Y ADITIVOS"/>
    <n v="0"/>
    <s v="SIN DESCRIPCIÓN PARA DESTINOS 00"/>
    <n v="20300000"/>
    <n v="20300000"/>
    <n v="0"/>
    <n v="0"/>
    <n v="0"/>
    <n v="0"/>
    <n v="0"/>
    <n v="0"/>
    <n v="0"/>
    <n v="0"/>
    <n v="20300000"/>
    <n v="8400000"/>
    <n v="28700000"/>
    <n v="0"/>
    <n v="0"/>
    <n v="0"/>
    <n v="0"/>
    <n v="0"/>
  </r>
  <r>
    <s v="1.1-00-26"/>
    <x v="1"/>
    <n v="1"/>
    <s v="GOBIERNO"/>
    <n v="1.7"/>
    <s v="ASUNTOS DE ORDEN PÚBLICO Y DE SEGURIDAD INTERIOR"/>
    <s v="1.7.2"/>
    <s v="PROTECCIÓN CIVIL"/>
    <s v="E"/>
    <s v="Actividades del sector público, que realiza en for"/>
    <s v="GASTO CORRIENTE"/>
    <s v="07_26"/>
    <x v="5"/>
    <n v="6"/>
    <s v="TLAJO A FUTURO"/>
    <n v="23"/>
    <x v="14"/>
    <s v="017_26"/>
    <s v="DIRECCIÓN DE PROTECCIÓN CIVIL Y BOMBEROS"/>
    <x v="1"/>
    <s v="MATERIALES Y SUMINISTROS"/>
    <x v="12"/>
    <n v="2711"/>
    <s v="VESTUARIO Y UNIFORMES"/>
    <n v="0"/>
    <s v="SIN DESCRIPCIÓN PARA DESTINOS 00"/>
    <n v="3700000"/>
    <n v="3700000"/>
    <n v="0"/>
    <n v="0"/>
    <n v="0"/>
    <n v="0"/>
    <n v="0"/>
    <n v="0"/>
    <n v="0"/>
    <n v="0"/>
    <n v="3700000"/>
    <m/>
    <n v="3700000"/>
    <n v="0"/>
    <n v="0"/>
    <n v="0"/>
    <n v="0"/>
    <n v="0"/>
  </r>
  <r>
    <s v="1.1-00-26"/>
    <x v="1"/>
    <n v="2"/>
    <s v="DESARROLLO SOCIAL"/>
    <n v="2.2999999999999998"/>
    <s v="SALUD"/>
    <s v="2.3.1"/>
    <s v="PRESTACIÓN DE SERVICIOS DE SALUD A LA COMUNIDAD"/>
    <s v="E"/>
    <s v="Actividades del sector público, que realiza en for"/>
    <s v="GASTO CORRIENTE"/>
    <s v="07_26"/>
    <x v="5"/>
    <n v="2"/>
    <s v="TLAJO CERCANO"/>
    <n v="24"/>
    <x v="7"/>
    <s v="018_26"/>
    <s v="DIRECCIÓN DE SALUD PÚBLICA"/>
    <x v="1"/>
    <s v="MATERIALES Y SUMINISTROS"/>
    <x v="12"/>
    <n v="2711"/>
    <s v="VESTUARIO Y UNIFORMES"/>
    <n v="0"/>
    <s v="SIN DESCRIPCIÓN PARA DESTINOS 00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n v="1"/>
    <s v="GOBIERNO"/>
    <n v="1.7"/>
    <s v="ASUNTOS DE ORDEN PÚBLICO Y DE SEGURIDAD INTERIOR"/>
    <s v="1.7.1"/>
    <s v="POLICÍA"/>
    <s v="E"/>
    <s v="Actividades del sector público, que realiza en for"/>
    <s v="GASTO CORRIENTE"/>
    <s v="07_26"/>
    <x v="5"/>
    <n v="1"/>
    <s v="TLAJO DE PAZ"/>
    <n v="20"/>
    <x v="29"/>
    <s v="015_26"/>
    <s v="COMISARIA DE LA POLICIA PREVENTIVA MUNIC"/>
    <x v="1"/>
    <s v="MATERIALES Y SUMINISTROS"/>
    <x v="12"/>
    <n v="2711"/>
    <s v="VESTUARIO Y UNIFORMES"/>
    <n v="0"/>
    <s v="SIN DESCRIPCIÓN PARA DESTINOS 00"/>
    <n v="1200000"/>
    <n v="1200000"/>
    <n v="0"/>
    <n v="0"/>
    <n v="0"/>
    <n v="0"/>
    <n v="0"/>
    <n v="0"/>
    <n v="0"/>
    <n v="0"/>
    <n v="1200000"/>
    <m/>
    <n v="1200000"/>
    <n v="0"/>
    <n v="0"/>
    <n v="0"/>
    <n v="0"/>
    <n v="0"/>
  </r>
  <r>
    <s v="1.1-00-26"/>
    <x v="1"/>
    <n v="2"/>
    <s v="DESARROLLO SOCIAL"/>
    <n v="2.1"/>
    <s v="PROTECCION AMBIENTAL"/>
    <s v="2.1.5"/>
    <s v="PROTECCIÓN DE LA DIVERSIDAD BIOLÓGICA Y DEL PAISAJE"/>
    <s v="E"/>
    <s v="Actividades del sector público, que realiza en for"/>
    <s v="GASTO CORRIENTE"/>
    <s v="07_26"/>
    <x v="5"/>
    <n v="6"/>
    <s v="TLAJO A FUTURO"/>
    <n v="73"/>
    <x v="30"/>
    <s v="045_26"/>
    <s v="DIRECCIÓN DE MOVILIDAD Y CULTURA VIAL"/>
    <x v="1"/>
    <s v="MATERIALES Y SUMINISTROS"/>
    <x v="12"/>
    <n v="2711"/>
    <s v="VESTUARIO Y UNIFORMES"/>
    <n v="0"/>
    <s v="SIN DESCRIPCIÓN PARA DESTINOS 00"/>
    <n v="0"/>
    <n v="0"/>
    <n v="0"/>
    <n v="0"/>
    <n v="0"/>
    <n v="0"/>
    <n v="0"/>
    <n v="0"/>
    <n v="0"/>
    <n v="0"/>
    <n v="0"/>
    <n v="1500000"/>
    <n v="1500000"/>
    <n v="0"/>
    <n v="0"/>
    <n v="0"/>
    <n v="0"/>
    <n v="0"/>
  </r>
  <r>
    <s v="1.1-00-26"/>
    <x v="1"/>
    <n v="2"/>
    <s v="DESARROLLO SOCIAL"/>
    <n v="2.1"/>
    <s v="PROTECCION AMBIENTAL"/>
    <s v="2.1.5"/>
    <s v="PROTECCIÓN DE LA DIVERSIDAD BIOLÓGICA Y DEL PAISAJE"/>
    <s v="E"/>
    <s v="Actividades del sector público, que realiza en for"/>
    <s v="GASTO CORRIENTE"/>
    <s v="08_26"/>
    <x v="6"/>
    <n v="6"/>
    <s v="TLAJO A FUTURO"/>
    <n v="28"/>
    <x v="30"/>
    <s v="022_26"/>
    <s v="DIRECCIÓN DE MOVILIDAD"/>
    <x v="1"/>
    <s v="MATERIALES Y SUMINISTROS"/>
    <x v="12"/>
    <n v="2711"/>
    <s v="VESTUARIO Y UNIFORMES"/>
    <n v="0"/>
    <s v="SIN DESCRIPCIÓN PARA DESTINOS 00"/>
    <n v="1500000"/>
    <n v="1500000"/>
    <n v="0"/>
    <n v="0"/>
    <n v="0"/>
    <n v="0"/>
    <n v="0"/>
    <n v="0"/>
    <n v="0"/>
    <n v="0"/>
    <n v="1500000"/>
    <n v="-1500000"/>
    <n v="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6_26"/>
    <x v="9"/>
    <n v="4"/>
    <s v="TLAJO EFICIENTE"/>
    <n v="17"/>
    <x v="31"/>
    <s v="012_26"/>
    <s v="DESPACHO DE LA JEFATURA DE GABINETE"/>
    <x v="1"/>
    <s v="MATERIALES Y SUMINISTROS"/>
    <x v="12"/>
    <n v="2711"/>
    <s v="VESTUARIO Y UNIFORMES"/>
    <n v="0"/>
    <s v="SIN DESCRIPCIÓN PARA DESTINOS 00"/>
    <n v="1000000"/>
    <n v="1000000"/>
    <n v="0"/>
    <n v="0"/>
    <n v="0"/>
    <n v="0"/>
    <n v="0"/>
    <n v="0"/>
    <n v="0"/>
    <n v="0"/>
    <n v="1000000"/>
    <m/>
    <n v="10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6_26"/>
    <x v="9"/>
    <n v="6"/>
    <s v="TLAJO A FUTURO"/>
    <n v="19"/>
    <x v="27"/>
    <s v="014_26"/>
    <s v="COORDINACION GENERAL DE PROYECTOS ESTRAT"/>
    <x v="1"/>
    <s v="MATERIALES Y SUMINISTROS"/>
    <x v="12"/>
    <n v="2711"/>
    <s v="VESTUARIO Y UNIFORMES"/>
    <n v="0"/>
    <s v="SIN DESCRIPCIÓN PARA DESTINOS 00"/>
    <n v="100000"/>
    <n v="100000"/>
    <n v="0"/>
    <n v="0"/>
    <n v="0"/>
    <n v="0"/>
    <n v="0"/>
    <n v="0"/>
    <n v="0"/>
    <n v="0"/>
    <n v="100000"/>
    <m/>
    <n v="100000"/>
    <n v="0"/>
    <n v="0"/>
    <n v="0"/>
    <n v="0"/>
    <n v="0"/>
  </r>
  <r>
    <s v="1.1-00-26"/>
    <x v="1"/>
    <n v="1"/>
    <s v="GOBIERNO"/>
    <n v="1.7"/>
    <s v="ASUNTOS DE ORDEN PÚBLICO Y DE SEGURIDAD INTERIOR"/>
    <s v="1.7.2"/>
    <s v="PROTECCIÓN CIVIL"/>
    <s v="E"/>
    <s v="Actividades del sector público, que realiza en for"/>
    <s v="GASTO CORRIENTE"/>
    <s v="07_26"/>
    <x v="5"/>
    <n v="6"/>
    <s v="TLAJO A FUTURO"/>
    <n v="23"/>
    <x v="14"/>
    <s v="017_26"/>
    <s v="DIRECCIÓN DE PROTECCIÓN CIVIL Y BOMBEROS"/>
    <x v="1"/>
    <s v="MATERIALES Y SUMINISTROS"/>
    <x v="12"/>
    <n v="2721"/>
    <s v="PRENDAS DE SEGURIDAD Y PROTECCIÓN PERSONAL"/>
    <n v="0"/>
    <s v="SIN DESCRIPCIÓN PARA DESTINOS 00"/>
    <n v="2400000"/>
    <n v="2400000"/>
    <n v="0"/>
    <n v="0"/>
    <n v="0"/>
    <n v="0"/>
    <n v="0"/>
    <n v="0"/>
    <n v="0"/>
    <n v="0"/>
    <n v="2400000"/>
    <m/>
    <n v="2400000"/>
    <n v="0"/>
    <n v="0"/>
    <n v="0"/>
    <n v="0"/>
    <n v="0"/>
  </r>
  <r>
    <s v="1.1-00-26"/>
    <x v="1"/>
    <n v="2"/>
    <s v="DESARROLLO SOCIAL"/>
    <n v="2.2999999999999998"/>
    <s v="SALUD"/>
    <s v="2.3.1"/>
    <s v="PRESTACIÓN DE SERVICIOS DE SALUD A LA COMUNIDAD"/>
    <s v="E"/>
    <s v="Actividades del sector público, que realiza en for"/>
    <s v="GASTO CORRIENTE"/>
    <s v="07_26"/>
    <x v="5"/>
    <n v="2"/>
    <s v="TLAJO CERCANO"/>
    <n v="24"/>
    <x v="7"/>
    <s v="018_26"/>
    <s v="DIRECCIÓN DE SALUD PÚBLICA"/>
    <x v="1"/>
    <s v="MATERIALES Y SUMINISTROS"/>
    <x v="12"/>
    <n v="2721"/>
    <s v="PRENDAS DE SEGURIDAD Y PROTECCIÓN PERSONAL"/>
    <n v="0"/>
    <s v="SIN DESCRIPCIÓN PARA DESTINOS 00"/>
    <n v="250000"/>
    <n v="250000"/>
    <n v="0"/>
    <n v="0"/>
    <n v="0"/>
    <n v="0"/>
    <n v="0"/>
    <n v="0"/>
    <n v="0"/>
    <n v="0"/>
    <n v="250000"/>
    <m/>
    <n v="250000"/>
    <n v="0"/>
    <n v="0"/>
    <n v="0"/>
    <n v="0"/>
    <n v="0"/>
  </r>
  <r>
    <s v="1.1-00-26"/>
    <x v="1"/>
    <n v="2"/>
    <s v="DESARROLLO SOCIAL"/>
    <n v="2.1"/>
    <s v="PROTECCION AMBIENTAL"/>
    <s v="2.1.1"/>
    <s v="ORDENACIÓN DE DESECHOS"/>
    <s v="E"/>
    <s v="Actividades del sector público, que realiza en for"/>
    <s v="GASTO CORRIENTE"/>
    <s v="08_26"/>
    <x v="6"/>
    <n v="3"/>
    <s v="TLAJO DINAMICO"/>
    <n v="27"/>
    <x v="8"/>
    <s v="021_26"/>
    <s v="DIRECCIÓN DE ASEO PÚBLICO"/>
    <x v="1"/>
    <s v="MATERIALES Y SUMINISTROS"/>
    <x v="12"/>
    <n v="2721"/>
    <s v="PRENDAS DE SEGURIDAD Y PROTECCIÓN PERSONAL"/>
    <n v="0"/>
    <s v="SIN DESCRIPCIÓN PARA DESTINOS 00"/>
    <n v="100000"/>
    <n v="100000"/>
    <n v="0"/>
    <n v="0"/>
    <n v="0"/>
    <n v="0"/>
    <n v="0"/>
    <n v="0"/>
    <n v="0"/>
    <n v="0"/>
    <n v="100000"/>
    <m/>
    <n v="100000"/>
    <n v="0"/>
    <n v="0"/>
    <n v="0"/>
    <n v="0"/>
    <n v="0"/>
  </r>
  <r>
    <s v="1.1-00-26"/>
    <x v="1"/>
    <n v="2"/>
    <s v="DESARROLLO SOCIAL"/>
    <n v="2.1"/>
    <s v="PROTECCION AMBIENTAL"/>
    <s v="2.1.5"/>
    <s v="PROTECCIÓN DE LA DIVERSIDAD BIOLÓGICA Y DEL PAISAJE"/>
    <s v="V"/>
    <s v="Servicios de protección y conservación ambiental"/>
    <s v="GASTO CORRIENTE"/>
    <s v="08_26"/>
    <x v="6"/>
    <n v="6"/>
    <s v="TLAJO A FUTURO"/>
    <n v="30"/>
    <x v="19"/>
    <s v="024_26"/>
    <s v="UNIDAD DE ACOPIO Y SALUD ANIMAL TLAJOMUL"/>
    <x v="1"/>
    <s v="MATERIALES Y SUMINISTROS"/>
    <x v="12"/>
    <n v="2721"/>
    <s v="PRENDAS DE SEGURIDAD Y PROTECCIÓN PERSONAL"/>
    <n v="0"/>
    <s v="SIN DESCRIPCIÓN PARA DESTINOS 00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6"/>
    <x v="4"/>
    <s v="005_26"/>
    <s v="DIRECCIÓN DE PROCESOS ADMINISTRATIVOS Y"/>
    <x v="1"/>
    <s v="MATERIALES Y SUMINISTROS"/>
    <x v="12"/>
    <n v="2721"/>
    <s v="PRENDAS DE SEGURIDAD Y PROTECCIÓN PERSONAL"/>
    <n v="0"/>
    <s v="SIN DESCRIPCIÓN PARA DESTINOS 00"/>
    <n v="15000"/>
    <n v="15000"/>
    <n v="0"/>
    <n v="0"/>
    <n v="0"/>
    <n v="0"/>
    <n v="0"/>
    <n v="0"/>
    <n v="0"/>
    <n v="0"/>
    <n v="15000"/>
    <m/>
    <n v="15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8_26"/>
    <x v="6"/>
    <n v="2"/>
    <s v="TLAJO CERCANO"/>
    <n v="25"/>
    <x v="9"/>
    <s v="019_26"/>
    <s v="DIRECCIÓN ADMINISTRATIVA"/>
    <x v="1"/>
    <s v="MATERIALES Y SUMINISTROS"/>
    <x v="12"/>
    <n v="2721"/>
    <s v="PRENDAS DE SEGURIDAD Y PROTECCIÓN PERSONAL"/>
    <n v="0"/>
    <s v="SIN DESCRIPCIÓN PARA DESTINOS 00"/>
    <n v="750000"/>
    <n v="750000"/>
    <n v="0"/>
    <n v="0"/>
    <n v="0"/>
    <n v="0"/>
    <n v="0"/>
    <n v="0"/>
    <n v="0"/>
    <n v="0"/>
    <n v="750000"/>
    <m/>
    <n v="75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8_26"/>
    <x v="6"/>
    <n v="2"/>
    <s v="TLAJO CERCANO"/>
    <n v="29"/>
    <x v="10"/>
    <s v="023_26"/>
    <s v="DIRECCIÓN DE RASTROS MUNICIPALES"/>
    <x v="1"/>
    <s v="MATERIALES Y SUMINISTROS"/>
    <x v="12"/>
    <n v="2721"/>
    <s v="PRENDAS DE SEGURIDAD Y PROTECCIÓN PERSONAL"/>
    <n v="0"/>
    <s v="SIN DESCRIPCIÓN PARA DESTINOS 00"/>
    <n v="90000"/>
    <n v="90000"/>
    <n v="0"/>
    <n v="0"/>
    <n v="0"/>
    <n v="0"/>
    <n v="0"/>
    <n v="0"/>
    <n v="0"/>
    <n v="0"/>
    <n v="90000"/>
    <m/>
    <n v="90000"/>
    <n v="0"/>
    <n v="0"/>
    <n v="0"/>
    <n v="0"/>
    <n v="0"/>
  </r>
  <r>
    <s v="1.1-00-26"/>
    <x v="1"/>
    <n v="3"/>
    <s v="DESARROLLO ECONOMICO"/>
    <n v="3.2"/>
    <s v="AGROPECUARIA, SILVICULTURA, PESCA Y CAZA"/>
    <s v="3.2.1"/>
    <s v="AGROPECUARIA"/>
    <s v="E"/>
    <s v="Actividades del sector público, que realiza en for"/>
    <s v="GASTO CORRIENTE"/>
    <s v="11_26"/>
    <x v="8"/>
    <n v="5"/>
    <s v="TLAJO POTENCIA"/>
    <n v="59"/>
    <x v="32"/>
    <s v="035_26"/>
    <s v="DIRECCIÓN DE DESARROLLO RURAL"/>
    <x v="1"/>
    <s v="MATERIALES Y SUMINISTROS"/>
    <x v="12"/>
    <n v="2721"/>
    <s v="PRENDAS DE SEGURIDAD Y PROTECCIÓN PERSONAL"/>
    <n v="0"/>
    <s v="SIN DESCRIPCIÓN PARA DESTINOS 00"/>
    <n v="320000"/>
    <n v="320000"/>
    <n v="0"/>
    <n v="0"/>
    <n v="0"/>
    <n v="0"/>
    <n v="0"/>
    <n v="0"/>
    <n v="0"/>
    <n v="0"/>
    <n v="320000"/>
    <m/>
    <n v="320000"/>
    <n v="0"/>
    <n v="0"/>
    <n v="0"/>
    <n v="0"/>
    <n v="0"/>
  </r>
  <r>
    <s v="1.1-00-26"/>
    <x v="1"/>
    <n v="2"/>
    <s v="DESARROLLO SOCIAL"/>
    <n v="2.2000000000000002"/>
    <s v="VIVIENDA Y SERVICIOS A LA COMUNIDAD"/>
    <s v="2.2.3"/>
    <s v="ABASTECIMIENTO DE AGUA"/>
    <s v="E"/>
    <s v="Actividades del sector público, que realiza en for"/>
    <s v="GASTO CORRIENTE"/>
    <s v="10_26"/>
    <x v="10"/>
    <n v="6"/>
    <s v="TLAJO A FUTURO"/>
    <n v="43"/>
    <x v="22"/>
    <s v="031_26"/>
    <s v="DIRECCIÓN DE AGUA POTABLE E INFRAESTRUCT"/>
    <x v="1"/>
    <s v="MATERIALES Y SUMINISTROS"/>
    <x v="12"/>
    <n v="2721"/>
    <s v="PRENDAS DE SEGURIDAD Y PROTECCIÓN PERSONAL"/>
    <n v="0"/>
    <s v="SIN DESCRIPCIÓN PARA DESTINOS 00"/>
    <n v="400000"/>
    <n v="400000"/>
    <n v="0"/>
    <n v="0"/>
    <n v="0"/>
    <n v="0"/>
    <n v="0"/>
    <n v="0"/>
    <n v="0"/>
    <n v="0"/>
    <n v="400000"/>
    <m/>
    <n v="400000"/>
    <n v="0"/>
    <n v="0"/>
    <n v="0"/>
    <n v="0"/>
    <n v="0"/>
  </r>
  <r>
    <s v="1.1-00-26"/>
    <x v="1"/>
    <n v="2"/>
    <s v="DESARROLLO SOCIAL"/>
    <n v="2.2000000000000002"/>
    <s v="VIVIENDA Y SERVICIOS A LA COMUNIDAD"/>
    <s v="2.2.4"/>
    <s v="ALUMBRADO PÚBLICO"/>
    <s v="E"/>
    <s v="Actividades del sector público, que realiza en for"/>
    <s v="GASTO CORRIENTE"/>
    <s v="08_26"/>
    <x v="6"/>
    <n v="3"/>
    <s v="TLAJO DINAMICO"/>
    <n v="26"/>
    <x v="24"/>
    <s v="020_26"/>
    <s v="DIRECCIÓN DE ALUMBRADO PÚBLICO"/>
    <x v="1"/>
    <s v="MATERIALES Y SUMINISTROS"/>
    <x v="12"/>
    <n v="2721"/>
    <s v="PRENDAS DE SEGURIDAD Y PROTECCIÓN PERSONAL"/>
    <n v="0"/>
    <s v="SIN DESCRIPCIÓN PARA DESTINOS 00"/>
    <n v="200000"/>
    <n v="200000"/>
    <n v="0"/>
    <n v="0"/>
    <n v="0"/>
    <n v="0"/>
    <n v="0"/>
    <n v="0"/>
    <n v="0"/>
    <n v="0"/>
    <n v="200000"/>
    <m/>
    <n v="200000"/>
    <n v="0"/>
    <n v="0"/>
    <n v="0"/>
    <n v="0"/>
    <n v="0"/>
  </r>
  <r>
    <s v="1.1-00-26"/>
    <x v="1"/>
    <n v="1"/>
    <s v="GOBIERNO"/>
    <n v="1.7"/>
    <s v="ASUNTOS DE ORDEN PÚBLICO Y DE SEGURIDAD INTERIOR"/>
    <s v="1.7.1"/>
    <s v="POLICÍA"/>
    <s v="E"/>
    <s v="Actividades del sector público, que realiza en for"/>
    <s v="GASTO CORRIENTE"/>
    <s v="07_26"/>
    <x v="5"/>
    <n v="1"/>
    <s v="TLAJO DE PAZ"/>
    <n v="21"/>
    <x v="12"/>
    <s v="015_26"/>
    <s v="COMISARIA DE LA POLICIA PREVENTIVA MUNIC"/>
    <x v="1"/>
    <s v="MATERIALES Y SUMINISTROS"/>
    <x v="13"/>
    <n v="2821"/>
    <s v="MATRIALES Y SUMINISTROS PARA SEGURIDAD"/>
    <n v="0"/>
    <s v="SIN DESCRIPCIÓN PARA DESTINOS 00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2.5-02-26"/>
    <x v="3"/>
    <n v="1"/>
    <s v="GOBIERNO"/>
    <n v="1.7"/>
    <s v="ASUNTOS DE ORDEN PÚBLICO Y DE SEGURIDAD INTERIOR"/>
    <s v="1.7.1"/>
    <s v="POLICÍA"/>
    <s v="E"/>
    <s v="Actividades del sector público, que realiza en for"/>
    <s v="GASTO CORRIENTE"/>
    <s v="07_26"/>
    <x v="5"/>
    <n v="1"/>
    <s v="TLAJO DE PAZ"/>
    <n v="20"/>
    <x v="29"/>
    <s v="015_26"/>
    <s v="COMISARIA DE LA POLICIA PREVENTIVA MUNIC"/>
    <x v="1"/>
    <s v="MATERIALES Y SUMINISTROS"/>
    <x v="13"/>
    <n v="2831"/>
    <s v="PRENDAS DE PROTECCIÓN PARA SEGURIDAD PÚBLICA Y NACIONAL"/>
    <n v="0"/>
    <s v="SIN DESCRIPCIÓN PARA DESTINOS 00"/>
    <n v="7200000"/>
    <n v="7200000"/>
    <n v="0"/>
    <n v="0"/>
    <n v="0"/>
    <n v="0"/>
    <n v="0"/>
    <n v="0"/>
    <n v="0"/>
    <n v="0"/>
    <n v="7200000"/>
    <n v="5170884.4400000004"/>
    <n v="12370884.440000001"/>
    <n v="0"/>
    <n v="0"/>
    <n v="0"/>
    <n v="0"/>
    <n v="0"/>
  </r>
  <r>
    <s v="1.1-00-26"/>
    <x v="1"/>
    <n v="1"/>
    <s v="GOBIERNO"/>
    <n v="1.7"/>
    <s v="ASUNTOS DE ORDEN PÚBLICO Y DE SEGURIDAD INTERIOR"/>
    <s v="1.7.2"/>
    <s v="PROTECCIÓN CIVIL"/>
    <s v="E"/>
    <s v="Actividades del sector público, que realiza en for"/>
    <s v="GASTO CORRIENTE"/>
    <s v="07_26"/>
    <x v="5"/>
    <n v="6"/>
    <s v="TLAJO A FUTURO"/>
    <n v="23"/>
    <x v="14"/>
    <s v="017_26"/>
    <s v="DIRECCIÓN DE PROTECCIÓN CIVIL Y BOMBEROS"/>
    <x v="1"/>
    <s v="MATERIALES Y SUMINISTROS"/>
    <x v="14"/>
    <n v="2911"/>
    <s v="HERRAMIENTAS MENORES"/>
    <n v="0"/>
    <s v="SIN DESCRIPCIÓN PARA DESTINOS 00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n v="2"/>
    <s v="DESARROLLO SOCIAL"/>
    <n v="2.1"/>
    <s v="PROTECCION AMBIENTAL"/>
    <s v="2.1.1"/>
    <s v="ORDENACIÓN DE DESECHOS"/>
    <s v="E"/>
    <s v="Actividades del sector público, que realiza en for"/>
    <s v="GASTO CORRIENTE"/>
    <s v="08_26"/>
    <x v="6"/>
    <n v="3"/>
    <s v="TLAJO DINAMICO"/>
    <n v="27"/>
    <x v="8"/>
    <s v="021_26"/>
    <s v="DIRECCIÓN DE ASEO PÚBLICO"/>
    <x v="1"/>
    <s v="MATERIALES Y SUMINISTROS"/>
    <x v="14"/>
    <n v="2911"/>
    <s v="HERRAMIENTAS MENORES"/>
    <n v="0"/>
    <s v="SIN DESCRIPCIÓN PARA DESTINOS 00"/>
    <n v="100000"/>
    <n v="100000"/>
    <n v="0"/>
    <n v="0"/>
    <n v="0"/>
    <n v="0"/>
    <n v="0"/>
    <n v="0"/>
    <n v="0"/>
    <n v="0"/>
    <n v="100000"/>
    <m/>
    <n v="100000"/>
    <n v="0"/>
    <n v="0"/>
    <n v="0"/>
    <n v="0"/>
    <n v="0"/>
  </r>
  <r>
    <s v="1.1-00-26"/>
    <x v="1"/>
    <n v="2"/>
    <s v="DESARROLLO SOCIAL"/>
    <n v="2.1"/>
    <s v="PROTECCION AMBIENTAL"/>
    <s v="2.1.5"/>
    <s v="PROTECCIÓN DE LA DIVERSIDAD BIOLÓGICA Y DEL PAISAJE"/>
    <s v="V"/>
    <s v="Servicios de protección y conservación ambiental"/>
    <s v="GASTO CORRIENTE"/>
    <s v="08_26"/>
    <x v="6"/>
    <n v="6"/>
    <s v="TLAJO A FUTURO"/>
    <n v="30"/>
    <x v="19"/>
    <s v="024_26"/>
    <s v="UNIDAD DE ACOPIO Y SALUD ANIMAL TLAJOMUL"/>
    <x v="1"/>
    <s v="MATERIALES Y SUMINISTROS"/>
    <x v="14"/>
    <n v="2911"/>
    <s v="HERRAMIENTAS MENORES"/>
    <n v="0"/>
    <s v="SIN DESCRIPCIÓN PARA DESTINOS 00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6"/>
    <x v="4"/>
    <s v="005_26"/>
    <s v="DIRECCIÓN DE PROCESOS ADMINISTRATIVOS Y"/>
    <x v="1"/>
    <s v="MATERIALES Y SUMINISTROS"/>
    <x v="14"/>
    <n v="2911"/>
    <s v="HERRAMIENTAS MENORES"/>
    <n v="0"/>
    <s v="SIN DESCRIPCIÓN PARA DESTINOS 00"/>
    <n v="10000"/>
    <n v="0"/>
    <n v="499.01"/>
    <n v="499.01"/>
    <n v="0"/>
    <n v="499.01"/>
    <n v="0"/>
    <n v="499.01"/>
    <n v="0"/>
    <n v="499.01"/>
    <n v="9500.99"/>
    <m/>
    <n v="10000"/>
    <n v="0"/>
    <n v="10000"/>
    <n v="0"/>
    <n v="0"/>
    <n v="1000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1"/>
    <s v="MATERIALES Y SUMINISTROS"/>
    <x v="14"/>
    <n v="2911"/>
    <s v="HERRAMIENTAS MENORES"/>
    <n v="0"/>
    <s v="SIN DESCRIPCIÓN PARA DESTINOS 00"/>
    <n v="94975"/>
    <n v="100000"/>
    <n v="0"/>
    <n v="0"/>
    <n v="0"/>
    <n v="0"/>
    <n v="0"/>
    <n v="0"/>
    <n v="0"/>
    <n v="0"/>
    <n v="94975"/>
    <m/>
    <n v="94975"/>
    <n v="0"/>
    <n v="0"/>
    <n v="0"/>
    <n v="5025"/>
    <n v="-5025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6_26"/>
    <x v="9"/>
    <n v="6"/>
    <s v="TLAJO A FUTURO"/>
    <n v="19"/>
    <x v="27"/>
    <s v="014_26"/>
    <s v="COORDINACION GENERAL DE PROYECTOS ESTRAT"/>
    <x v="1"/>
    <s v="MATERIALES Y SUMINISTROS"/>
    <x v="14"/>
    <n v="2911"/>
    <s v="HERRAMIENTAS MENORES"/>
    <n v="0"/>
    <s v="SIN DESCRIPCIÓN PARA DESTINOS 00"/>
    <n v="300000"/>
    <n v="300000"/>
    <n v="0"/>
    <n v="0"/>
    <n v="0"/>
    <n v="0"/>
    <n v="0"/>
    <n v="0"/>
    <n v="0"/>
    <n v="0"/>
    <n v="300000"/>
    <m/>
    <n v="3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8_26"/>
    <x v="6"/>
    <n v="2"/>
    <s v="TLAJO CERCANO"/>
    <n v="25"/>
    <x v="9"/>
    <s v="019_26"/>
    <s v="DIRECCIÓN ADMINISTRATIVA"/>
    <x v="1"/>
    <s v="MATERIALES Y SUMINISTROS"/>
    <x v="14"/>
    <n v="2911"/>
    <s v="HERRAMIENTAS MENORES"/>
    <n v="0"/>
    <s v="SIN DESCRIPCIÓN PARA DESTINOS 00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8_26"/>
    <x v="6"/>
    <n v="2"/>
    <s v="TLAJO CERCANO"/>
    <n v="29"/>
    <x v="10"/>
    <s v="023_26"/>
    <s v="DIRECCIÓN DE RASTROS MUNICIPALES"/>
    <x v="1"/>
    <s v="MATERIALES Y SUMINISTROS"/>
    <x v="14"/>
    <n v="2911"/>
    <s v="HERRAMIENTAS MENORES"/>
    <n v="0"/>
    <s v="SIN DESCRIPCIÓN PARA DESTINOS 00"/>
    <n v="200000"/>
    <n v="200000"/>
    <n v="0"/>
    <n v="0"/>
    <n v="0"/>
    <n v="0"/>
    <n v="0"/>
    <n v="0"/>
    <n v="0"/>
    <n v="0"/>
    <n v="200000"/>
    <m/>
    <n v="200000"/>
    <n v="0"/>
    <n v="0"/>
    <n v="0"/>
    <n v="0"/>
    <n v="0"/>
  </r>
  <r>
    <s v="1.1-00-26"/>
    <x v="1"/>
    <n v="3"/>
    <s v="DESARROLLO ECONOMICO"/>
    <n v="3.2"/>
    <s v="AGROPECUARIA, SILVICULTURA, PESCA Y CAZA"/>
    <s v="3.2.1"/>
    <s v="AGROPECUARIA"/>
    <s v="E"/>
    <s v="Actividades del sector público, que realiza en for"/>
    <s v="GASTO CORRIENTE"/>
    <s v="11_26"/>
    <x v="8"/>
    <n v="5"/>
    <s v="TLAJO POTENCIA"/>
    <n v="59"/>
    <x v="32"/>
    <s v="035_26"/>
    <s v="DIRECCIÓN DE DESARROLLO RURAL"/>
    <x v="1"/>
    <s v="MATERIALES Y SUMINISTROS"/>
    <x v="14"/>
    <n v="2911"/>
    <s v="HERRAMIENTAS MENORES"/>
    <n v="0"/>
    <s v="SIN DESCRIPCIÓN PARA DESTINOS 00"/>
    <n v="55000"/>
    <n v="55000"/>
    <n v="0"/>
    <n v="0"/>
    <n v="0"/>
    <n v="0"/>
    <n v="0"/>
    <n v="0"/>
    <n v="0"/>
    <n v="0"/>
    <n v="55000"/>
    <m/>
    <n v="55000"/>
    <n v="0"/>
    <n v="0"/>
    <n v="0"/>
    <n v="0"/>
    <n v="0"/>
  </r>
  <r>
    <s v="1.1-00-26"/>
    <x v="1"/>
    <n v="2"/>
    <s v="DESARROLLO SOCIAL"/>
    <n v="2.2000000000000002"/>
    <s v="VIVIENDA Y SERVICIOS A LA COMUNIDAD"/>
    <s v="2.2.3"/>
    <s v="ABASTECIMIENTO DE AGUA"/>
    <s v="E"/>
    <s v="Actividades del sector público, que realiza en for"/>
    <s v="GASTO CORRIENTE"/>
    <s v="10_26"/>
    <x v="10"/>
    <n v="6"/>
    <s v="TLAJO A FUTURO"/>
    <n v="43"/>
    <x v="22"/>
    <s v="031_26"/>
    <s v="DIRECCIÓN DE AGUA POTABLE E INFRAESTRUCT"/>
    <x v="1"/>
    <s v="MATERIALES Y SUMINISTROS"/>
    <x v="14"/>
    <n v="2911"/>
    <s v="HERRAMIENTAS MENORES"/>
    <n v="0"/>
    <s v="SIN DESCRIPCIÓN PARA DESTINOS 00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n v="2"/>
    <s v="DESARROLLO SOCIAL"/>
    <n v="2.2000000000000002"/>
    <s v="VIVIENDA Y SERVICIOS A LA COMUNIDAD"/>
    <s v="2.2.4"/>
    <s v="ALUMBRADO PÚBLICO"/>
    <s v="E"/>
    <s v="Actividades del sector público, que realiza en for"/>
    <s v="GASTO CORRIENTE"/>
    <s v="08_26"/>
    <x v="6"/>
    <n v="3"/>
    <s v="TLAJO DINAMICO"/>
    <n v="26"/>
    <x v="24"/>
    <s v="020_26"/>
    <s v="DIRECCIÓN DE ALUMBRADO PÚBLICO"/>
    <x v="1"/>
    <s v="MATERIALES Y SUMINISTROS"/>
    <x v="14"/>
    <n v="2911"/>
    <s v="HERRAMIENTAS MENORES"/>
    <n v="0"/>
    <s v="SIN DESCRIPCIÓN PARA DESTINOS 00"/>
    <n v="200000"/>
    <n v="200000"/>
    <n v="0"/>
    <n v="0"/>
    <n v="0"/>
    <n v="0"/>
    <n v="0"/>
    <n v="0"/>
    <n v="0"/>
    <n v="0"/>
    <n v="200000"/>
    <m/>
    <n v="2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6"/>
    <x v="4"/>
    <s v="005_26"/>
    <s v="DIRECCIÓN DE PROCESOS ADMINISTRATIVOS Y"/>
    <x v="1"/>
    <s v="MATERIALES Y SUMINISTROS"/>
    <x v="14"/>
    <n v="2921"/>
    <s v="REFACCIONES Y ACCESORIOS MENORES DE EDIFICIOS"/>
    <n v="0"/>
    <s v="SIN DESCRIPCIÓN PARA DESTINOS 00"/>
    <n v="3000"/>
    <n v="3000"/>
    <n v="0"/>
    <n v="0"/>
    <n v="0"/>
    <n v="0"/>
    <n v="0"/>
    <n v="0"/>
    <n v="0"/>
    <n v="0"/>
    <n v="3000"/>
    <m/>
    <n v="3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1"/>
    <s v="MATERIALES Y SUMINISTROS"/>
    <x v="14"/>
    <n v="2921"/>
    <s v="REFACCIONES Y ACCESORIOS MENORES DE EDIFICIOS"/>
    <n v="0"/>
    <s v="SIN DESCRIPCIÓN PARA DESTINOS 00"/>
    <n v="120000"/>
    <n v="120000"/>
    <n v="0"/>
    <n v="0"/>
    <n v="0"/>
    <n v="0"/>
    <n v="0"/>
    <n v="0"/>
    <n v="0"/>
    <n v="0"/>
    <n v="120000"/>
    <m/>
    <n v="120000"/>
    <n v="0"/>
    <n v="0"/>
    <n v="0"/>
    <n v="0"/>
    <n v="0"/>
  </r>
  <r>
    <s v="1.1-00-26"/>
    <x v="1"/>
    <n v="3"/>
    <s v="DESARROLLO ECONOMICO"/>
    <n v="3.8"/>
    <s v="CIENCIA, TECNOLOGIA E INNOVACION"/>
    <s v="3.8.4"/>
    <s v="INNOVACIÓN"/>
    <s v="Q"/>
    <s v="Investigación y desarrollo"/>
    <s v="GASTO CORRIENTE"/>
    <s v="12_26"/>
    <x v="4"/>
    <n v="4"/>
    <s v="TLAJO EFICIENTE"/>
    <n v="66"/>
    <x v="6"/>
    <s v="038_26"/>
    <s v="DESPACHO DE LA COORDINACIÓN GENERAL DE I"/>
    <x v="1"/>
    <s v="MATERIALES Y SUMINISTROS"/>
    <x v="14"/>
    <n v="2941"/>
    <s v="REFACCIONES Y ACCESORIOS MENORES DE EQUIPO DE CÓMPUTO Y TECNOLOGÍAS DE LA INFORMACIÓN"/>
    <n v="0"/>
    <s v="SIN DESCRIPCIÓN PARA DESTINOS 00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6"/>
    <x v="4"/>
    <s v="005_26"/>
    <s v="DIRECCIÓN DE PROCESOS ADMINISTRATIVOS Y"/>
    <x v="1"/>
    <s v="MATERIALES Y SUMINISTROS"/>
    <x v="14"/>
    <n v="2941"/>
    <s v="REFACCIONES Y ACCESORIOS MENORES DE EQUIPO DE CÓMPUTO Y TECNOLOGÍAS DE LA INFORMACIÓN"/>
    <n v="0"/>
    <s v="SIN DESCRIPCIÓN PARA DESTINOS 00"/>
    <n v="15000"/>
    <n v="15000"/>
    <n v="0"/>
    <n v="0"/>
    <n v="0"/>
    <n v="0"/>
    <n v="0"/>
    <n v="0"/>
    <n v="0"/>
    <n v="0"/>
    <n v="15000"/>
    <m/>
    <n v="15000"/>
    <n v="0"/>
    <n v="0"/>
    <n v="0"/>
    <n v="0"/>
    <n v="0"/>
  </r>
  <r>
    <s v="1.1-00-26"/>
    <x v="1"/>
    <n v="1"/>
    <s v="GOBIERNO"/>
    <n v="1.7"/>
    <s v="ASUNTOS DE ORDEN PÚBLICO Y DE SEGURIDAD INTERIOR"/>
    <s v="1.7.2"/>
    <s v="PROTECCIÓN CIVIL"/>
    <s v="E"/>
    <s v="Actividades del sector público, que realiza en for"/>
    <s v="GASTO CORRIENTE"/>
    <s v="07_26"/>
    <x v="5"/>
    <n v="6"/>
    <s v="TLAJO A FUTURO"/>
    <n v="23"/>
    <x v="14"/>
    <s v="017_26"/>
    <s v="DIRECCIÓN DE PROTECCIÓN CIVIL Y BOMBEROS"/>
    <x v="1"/>
    <s v="MATERIALES Y SUMINISTROS"/>
    <x v="14"/>
    <n v="2961"/>
    <s v="REFACCIONES Y ACCESORIOS MENORES DE EQUIPO DE TRANSPORTE"/>
    <n v="0"/>
    <s v="SIN DESCRIPCIÓN PARA DESTINOS 00"/>
    <n v="25000"/>
    <n v="25000"/>
    <n v="0"/>
    <n v="0"/>
    <n v="0"/>
    <n v="0"/>
    <n v="0"/>
    <n v="0"/>
    <n v="0"/>
    <n v="0"/>
    <n v="25000"/>
    <m/>
    <n v="25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6"/>
    <x v="4"/>
    <s v="005_26"/>
    <s v="DIRECCIÓN DE PROCESOS ADMINISTRATIVOS Y"/>
    <x v="1"/>
    <s v="MATERIALES Y SUMINISTROS"/>
    <x v="14"/>
    <n v="2961"/>
    <s v="REFACCIONES Y ACCESORIOS MENORES DE EQUIPO DE TRANSPORTE"/>
    <n v="0"/>
    <s v="SIN DESCRIPCIÓN PARA DESTINOS 00"/>
    <n v="8000"/>
    <n v="8000"/>
    <n v="0"/>
    <n v="0"/>
    <n v="0"/>
    <n v="0"/>
    <n v="0"/>
    <n v="0"/>
    <n v="0"/>
    <n v="0"/>
    <n v="8000"/>
    <m/>
    <n v="8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1"/>
    <s v="MATERIALES Y SUMINISTROS"/>
    <x v="14"/>
    <n v="2961"/>
    <s v="REFACCIONES Y ACCESORIOS MENORES DE EQUIPO DE TRANSPORTE"/>
    <n v="0"/>
    <s v="SIN DESCRIPCIÓN PARA DESTINOS 00"/>
    <n v="1900000"/>
    <n v="1900000"/>
    <n v="0"/>
    <n v="0"/>
    <n v="0"/>
    <n v="0"/>
    <n v="0"/>
    <n v="0"/>
    <n v="0"/>
    <n v="0"/>
    <n v="1900000"/>
    <m/>
    <n v="19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1"/>
    <s v="MATERIALES Y SUMINISTROS"/>
    <x v="14"/>
    <n v="2981"/>
    <s v="REFACCIONES Y ACCESORIOS MENORES DE MAQUINARIA Y OTROS EQUIPOS"/>
    <n v="0"/>
    <s v="SIN DESCRIPCIÓN PARA DESTINOS 00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8_26"/>
    <x v="6"/>
    <n v="2"/>
    <s v="TLAJO CERCANO"/>
    <n v="25"/>
    <x v="9"/>
    <s v="019_26"/>
    <s v="DIRECCIÓN ADMINISTRATIVA"/>
    <x v="1"/>
    <s v="MATERIALES Y SUMINISTROS"/>
    <x v="14"/>
    <n v="2981"/>
    <s v="REFACCIONES Y ACCESORIOS MENORES DE MAQUINARIA Y OTROS EQUIPOS"/>
    <n v="0"/>
    <s v="SIN DESCRIPCIÓN PARA DESTINOS 00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n v="2"/>
    <s v="DESARROLLO SOCIAL"/>
    <n v="2.2000000000000002"/>
    <s v="VIVIENDA Y SERVICIOS A LA COMUNIDAD"/>
    <s v="2.2.3"/>
    <s v="ABASTECIMIENTO DE AGUA"/>
    <s v="E"/>
    <s v="Actividades del sector público, que realiza en for"/>
    <s v="GASTO CORRIENTE"/>
    <s v="10_26"/>
    <x v="10"/>
    <n v="6"/>
    <s v="TLAJO A FUTURO"/>
    <n v="43"/>
    <x v="22"/>
    <s v="031_26"/>
    <s v="DIRECCIÓN DE AGUA POTABLE E INFRAESTRUCT"/>
    <x v="1"/>
    <s v="MATERIALES Y SUMINISTROS"/>
    <x v="14"/>
    <n v="2981"/>
    <s v="REFACCIONES Y ACCESORIOS MENORES DE MAQUINARIA Y OTROS EQUIPOS"/>
    <n v="0"/>
    <s v="SIN DESCRIPCIÓN PARA DESTINOS 00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2"/>
    <s v="SERVICIOS GENERALES"/>
    <x v="15"/>
    <n v="3111"/>
    <s v="ENERGÍA ELÉCTRICA"/>
    <n v="0"/>
    <s v="SIN DESCRIPCIÓN PARA DESTINOS 00"/>
    <n v="9000000"/>
    <n v="9000000"/>
    <n v="1500849"/>
    <n v="1500849"/>
    <n v="0"/>
    <n v="1500849"/>
    <n v="0"/>
    <n v="1500849"/>
    <n v="0"/>
    <n v="1500849"/>
    <n v="7499151"/>
    <m/>
    <n v="90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G"/>
    <s v="Regulación y supervisión"/>
    <s v="GASTO CORRIENTE"/>
    <s v="18_26"/>
    <x v="11"/>
    <n v="4"/>
    <s v="TLAJO EFICIENTE"/>
    <n v="72"/>
    <x v="33"/>
    <s v="044_26"/>
    <s v="ORGANO INTERNO DE CONTROL"/>
    <x v="2"/>
    <s v="SERVICIOS GENERALES"/>
    <x v="16"/>
    <n v="3311"/>
    <s v="SERVICIOS LEGALES, DE CONTABILIDAD, AUDITORÍA Y RELACIONADOS"/>
    <n v="0"/>
    <s v="SIN DESCRIPCIÓN PARA DESTINOS 00"/>
    <n v="0"/>
    <n v="0"/>
    <n v="0"/>
    <n v="0"/>
    <n v="0"/>
    <n v="0"/>
    <n v="0"/>
    <n v="0"/>
    <n v="-40814490"/>
    <n v="40814490"/>
    <n v="0"/>
    <n v="1500000"/>
    <n v="15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G"/>
    <s v="Regulación y supervisión"/>
    <s v="GASTO CORRIENTE"/>
    <s v="18_26"/>
    <x v="11"/>
    <n v="4"/>
    <s v="TLAJO EFICIENTE"/>
    <n v="72"/>
    <x v="33"/>
    <s v="044_26"/>
    <s v="ORGANO INTERNO DE CONTROL"/>
    <x v="2"/>
    <s v="SERVICIOS GENERALES"/>
    <x v="16"/>
    <n v="3341"/>
    <s v="SERVICIOS DE CAPACITACIÓN"/>
    <n v="0"/>
    <s v="SIN DESCRIPCIÓN PARA DESTINOS 00"/>
    <n v="0"/>
    <n v="0"/>
    <n v="0"/>
    <n v="0"/>
    <n v="0"/>
    <n v="0"/>
    <n v="0"/>
    <n v="0"/>
    <n v="0"/>
    <n v="0"/>
    <n v="0"/>
    <n v="500000"/>
    <n v="500000"/>
    <n v="0"/>
    <n v="0"/>
    <n v="0"/>
    <n v="0"/>
    <n v="0"/>
  </r>
  <r>
    <s v="1.1-00-26"/>
    <x v="1"/>
    <n v="2"/>
    <s v="DESARROLLO SOCIAL"/>
    <n v="2.2000000000000002"/>
    <s v="VIVIENDA Y SERVICIOS A LA COMUNIDAD"/>
    <s v="2.2.3"/>
    <s v="ABASTECIMIENTO DE AGUA"/>
    <s v="E"/>
    <s v="Actividades del sector público, que realiza en for"/>
    <s v="GASTO CORRIENTE"/>
    <s v="10_26"/>
    <x v="10"/>
    <n v="6"/>
    <s v="TLAJO A FUTURO"/>
    <n v="43"/>
    <x v="22"/>
    <s v="031_26"/>
    <s v="DIRECCIÓN DE AGUA POTABLE E INFRAESTRUCT"/>
    <x v="2"/>
    <s v="SERVICIOS GENERALES"/>
    <x v="15"/>
    <n v="3111"/>
    <s v="ENERGÍA ELÉCTRICA"/>
    <n v="0"/>
    <s v="SIN DESCRIPCIÓN PARA DESTINOS 00"/>
    <n v="43803489.280000001"/>
    <n v="43803497.159999996"/>
    <n v="40814490"/>
    <n v="40814490"/>
    <n v="0"/>
    <n v="40814490"/>
    <n v="0"/>
    <n v="40814490"/>
    <n v="0"/>
    <n v="40814490"/>
    <n v="2988999.2800000012"/>
    <n v="201121269.78"/>
    <n v="244924759.06"/>
    <n v="0"/>
    <n v="0"/>
    <n v="0"/>
    <n v="7.88"/>
    <n v="-7.88"/>
  </r>
  <r>
    <s v="2.5-02-26"/>
    <x v="3"/>
    <n v="2"/>
    <s v="DESARROLLO SOCIAL"/>
    <n v="2.2000000000000002"/>
    <s v="VIVIENDA Y SERVICIOS A LA COMUNIDAD"/>
    <s v="2.2.3"/>
    <s v="ABASTECIMIENTO DE AGUA"/>
    <s v="E"/>
    <s v="Actividades del sector público, que realiza en for"/>
    <s v="GASTO CORRIENTE"/>
    <s v="10_26"/>
    <x v="10"/>
    <n v="6"/>
    <s v="TLAJO A FUTURO"/>
    <n v="43"/>
    <x v="22"/>
    <s v="031_26"/>
    <s v="DIRECCIÓN DE AGUA POTABLE E INFRAESTRUCT"/>
    <x v="2"/>
    <s v="SERVICIOS GENERALES"/>
    <x v="15"/>
    <n v="3111"/>
    <s v="ENERGÍA ELÉCTRICA"/>
    <n v="0"/>
    <s v="SIN DESCRIPCIÓN PARA DESTINOS 00"/>
    <n v="164121269.78"/>
    <n v="164121261.90000001"/>
    <n v="0"/>
    <n v="0"/>
    <n v="0"/>
    <n v="0"/>
    <n v="0"/>
    <n v="0"/>
    <n v="0"/>
    <n v="0"/>
    <n v="164121269.78"/>
    <n v="-164121269.78"/>
    <n v="0"/>
    <n v="0"/>
    <n v="7.88"/>
    <n v="0"/>
    <n v="0"/>
    <n v="7.88"/>
  </r>
  <r>
    <s v="2.5-02-26"/>
    <x v="3"/>
    <n v="2"/>
    <s v="DESARROLLO SOCIAL"/>
    <n v="2.2000000000000002"/>
    <s v="VIVIENDA Y SERVICIOS A LA COMUNIDAD"/>
    <s v="2.2.4"/>
    <s v="ALUMBRADO PÚBLICO"/>
    <s v="E"/>
    <s v="Actividades del sector público, que realiza en for"/>
    <s v="GASTO CORRIENTE"/>
    <s v="08_26"/>
    <x v="6"/>
    <n v="3"/>
    <s v="TLAJO DINAMICO"/>
    <n v="26"/>
    <x v="24"/>
    <s v="020_26"/>
    <s v="DIRECCIÓN DE ALUMBRADO PÚBLICO"/>
    <x v="2"/>
    <s v="SERVICIOS GENERALES"/>
    <x v="15"/>
    <n v="3111"/>
    <s v="ENERGÍA ELÉCTRICA"/>
    <n v="0"/>
    <s v="SIN DESCRIPCIÓN PARA DESTINOS 00"/>
    <n v="60000000"/>
    <n v="60000000"/>
    <n v="10944067"/>
    <n v="10944067"/>
    <n v="0"/>
    <n v="10944067"/>
    <n v="0"/>
    <n v="10944067"/>
    <n v="0"/>
    <n v="10944067"/>
    <n v="49055933"/>
    <n v="3000000"/>
    <n v="63000000"/>
    <n v="0"/>
    <n v="0"/>
    <n v="0"/>
    <n v="0"/>
    <n v="0"/>
  </r>
  <r>
    <s v="1.1-00-26"/>
    <x v="1"/>
    <n v="3"/>
    <s v="DESARROLLO ECONOMICO"/>
    <n v="3.8"/>
    <s v="CIENCIA, TECNOLOGIA E INNOVACION"/>
    <s v="3.8.4"/>
    <s v="INNOVACIÓN"/>
    <s v="Q"/>
    <s v="Investigación y desarrollo"/>
    <s v="GASTO CORRIENTE"/>
    <s v="12_26"/>
    <x v="4"/>
    <n v="4"/>
    <s v="TLAJO EFICIENTE"/>
    <n v="66"/>
    <x v="6"/>
    <s v="038_26"/>
    <s v="DESPACHO DE LA COORDINACIÓN GENERAL DE I"/>
    <x v="2"/>
    <s v="SERVICIOS GENERALES"/>
    <x v="15"/>
    <n v="3141"/>
    <s v="TELEFONÍA TRADICIONAL"/>
    <n v="0"/>
    <s v="SIN DESCRIPCIÓN PARA DESTINOS 00"/>
    <n v="120000"/>
    <n v="120000"/>
    <n v="0"/>
    <n v="0"/>
    <n v="0"/>
    <n v="0"/>
    <n v="0"/>
    <n v="0"/>
    <n v="0"/>
    <n v="0"/>
    <n v="120000"/>
    <m/>
    <n v="12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2"/>
    <s v="SERVICIOS GENERALES"/>
    <x v="15"/>
    <n v="3141"/>
    <s v="TELEFONÍA TRADICIONAL"/>
    <n v="0"/>
    <s v="SIN DESCRIPCIÓN PARA DESTINOS 00"/>
    <n v="700000"/>
    <n v="700000"/>
    <n v="0"/>
    <n v="0"/>
    <n v="0"/>
    <n v="0"/>
    <n v="0"/>
    <n v="0"/>
    <n v="0"/>
    <n v="0"/>
    <n v="700000"/>
    <m/>
    <n v="700000"/>
    <n v="0"/>
    <n v="0"/>
    <n v="0"/>
    <n v="0"/>
    <n v="0"/>
  </r>
  <r>
    <s v="1.1-00-26"/>
    <x v="1"/>
    <n v="3"/>
    <s v="DESARROLLO ECONOMICO"/>
    <n v="3.8"/>
    <s v="CIENCIA, TECNOLOGIA E INNOVACION"/>
    <s v="3.8.4"/>
    <s v="INNOVACIÓN"/>
    <s v="Q"/>
    <s v="Investigación y desarrollo"/>
    <s v="GASTO CORRIENTE"/>
    <s v="12_26"/>
    <x v="4"/>
    <n v="4"/>
    <s v="TLAJO EFICIENTE"/>
    <n v="66"/>
    <x v="6"/>
    <s v="038_26"/>
    <s v="DESPACHO DE LA COORDINACIÓN GENERAL DE I"/>
    <x v="2"/>
    <s v="SERVICIOS GENERALES"/>
    <x v="15"/>
    <n v="3161"/>
    <s v="SERVICIOS DE TELECOMUNICACIONES Y SATÉLITES"/>
    <n v="0"/>
    <s v="SIN DESCRIPCIÓN PARA DESTINOS 00"/>
    <n v="1150000"/>
    <n v="1150000"/>
    <n v="0"/>
    <n v="0"/>
    <n v="0"/>
    <n v="0"/>
    <n v="0"/>
    <n v="0"/>
    <n v="0"/>
    <n v="0"/>
    <n v="1150000"/>
    <m/>
    <n v="1150000"/>
    <n v="0"/>
    <n v="0"/>
    <n v="0"/>
    <n v="0"/>
    <n v="0"/>
  </r>
  <r>
    <s v="1.1-00-26"/>
    <x v="1"/>
    <n v="1"/>
    <s v="GOBIERNO"/>
    <n v="1.7"/>
    <s v="ASUNTOS DE ORDEN PÚBLICO Y DE SEGURIDAD INTERIOR"/>
    <s v="1.7.1"/>
    <s v="POLICÍA"/>
    <s v="E"/>
    <s v="Actividades del sector público, que realiza en for"/>
    <s v="GASTO CORRIENTE"/>
    <s v="07_26"/>
    <x v="5"/>
    <n v="1"/>
    <s v="TLAJO DE PAZ"/>
    <n v="21"/>
    <x v="12"/>
    <s v="015_26"/>
    <s v="COMISARIA DE LA POLICIA PREVENTIVA MUNIC"/>
    <x v="2"/>
    <s v="SERVICIOS GENERALES"/>
    <x v="15"/>
    <n v="3161"/>
    <s v="SERVICIOS DE TELECOMUNICACIONES Y SATÉLITES"/>
    <n v="0"/>
    <s v="SIN DESCRIPCIÓN PARA DESTINOS 00"/>
    <n v="591000"/>
    <n v="591000"/>
    <n v="0"/>
    <n v="0"/>
    <n v="0"/>
    <n v="0"/>
    <n v="0"/>
    <n v="0"/>
    <n v="0"/>
    <n v="0"/>
    <n v="591000"/>
    <m/>
    <n v="591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2"/>
    <s v="SERVICIOS GENERALES"/>
    <x v="15"/>
    <n v="3161"/>
    <s v="SERVICIOS DE TELECOMUNICACIONES Y SATÉLITES"/>
    <n v="0"/>
    <s v="SIN DESCRIPCIÓN PARA DESTINOS 00"/>
    <n v="2800000"/>
    <n v="2800000"/>
    <n v="2881314.72"/>
    <n v="2881314.72"/>
    <n v="2641205.16"/>
    <n v="240109.56"/>
    <n v="240109.56"/>
    <n v="0"/>
    <n v="0"/>
    <n v="0"/>
    <n v="-81314.720000000205"/>
    <n v="81314.740000000005"/>
    <n v="2881314.74"/>
    <n v="0"/>
    <n v="0"/>
    <n v="0"/>
    <n v="0"/>
    <n v="0"/>
  </r>
  <r>
    <s v="1.1-00-26"/>
    <x v="1"/>
    <n v="3"/>
    <s v="DESARROLLO ECONOMICO"/>
    <n v="3.8"/>
    <s v="CIENCIA, TECNOLOGIA E INNOVACION"/>
    <s v="3.8.4"/>
    <s v="INNOVACIÓN"/>
    <s v="Q"/>
    <s v="Investigación y desarrollo"/>
    <s v="GASTO CORRIENTE"/>
    <s v="12_26"/>
    <x v="4"/>
    <n v="4"/>
    <s v="TLAJO EFICIENTE"/>
    <n v="66"/>
    <x v="6"/>
    <s v="038_26"/>
    <s v="DESPACHO DE LA COORDINACIÓN GENERAL DE I"/>
    <x v="2"/>
    <s v="SERVICIOS GENERALES"/>
    <x v="15"/>
    <n v="3171"/>
    <s v="SERVICIOS DE ACCESO DE INTERNET, REDES Y PROCESAMIENTO DE INFORMACIÓN"/>
    <n v="61"/>
    <s v="C4"/>
    <n v="6000000"/>
    <n v="5999997.7199999997"/>
    <n v="0"/>
    <n v="0"/>
    <n v="0"/>
    <n v="0"/>
    <n v="0"/>
    <n v="0"/>
    <n v="0"/>
    <n v="0"/>
    <n v="6000000"/>
    <m/>
    <n v="6000000"/>
    <n v="0"/>
    <n v="2.2799999999999998"/>
    <n v="0"/>
    <n v="0"/>
    <n v="2.2799999999999998"/>
  </r>
  <r>
    <s v="2.5-02-26"/>
    <x v="3"/>
    <n v="3"/>
    <s v="DESARROLLO ECONOMICO"/>
    <n v="3.8"/>
    <s v="CIENCIA, TECNOLOGIA E INNOVACION"/>
    <s v="3.8.4"/>
    <s v="INNOVACIÓN"/>
    <s v="Q"/>
    <s v="Investigación y desarrollo"/>
    <s v="GASTO CORRIENTE"/>
    <s v="12_26"/>
    <x v="4"/>
    <n v="4"/>
    <s v="TLAJO EFICIENTE"/>
    <n v="66"/>
    <x v="6"/>
    <s v="038_26"/>
    <s v="DESPACHO DE LA COORDINACIÓN GENERAL DE I"/>
    <x v="2"/>
    <s v="SERVICIOS GENERALES"/>
    <x v="15"/>
    <n v="3171"/>
    <s v="SERVICIOS DE ACCESO DE INTERNET, REDES Y PROCESAMIENTO DE INFORMACIÓN"/>
    <n v="64"/>
    <s v="C4"/>
    <n v="40000000"/>
    <n v="40000002.280000001"/>
    <n v="23851715.170000002"/>
    <n v="0"/>
    <n v="0"/>
    <n v="0"/>
    <n v="0"/>
    <n v="0"/>
    <n v="0"/>
    <n v="0"/>
    <n v="16148284.829999998"/>
    <m/>
    <n v="40000000"/>
    <n v="0"/>
    <n v="0"/>
    <n v="0"/>
    <n v="2.2799999999999998"/>
    <n v="-2.2799999999999998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6"/>
    <x v="4"/>
    <s v="005_26"/>
    <s v="DIRECCIÓN DE PROCESOS ADMINISTRATIVOS Y"/>
    <x v="2"/>
    <s v="SERVICIOS GENERALES"/>
    <x v="15"/>
    <n v="3181"/>
    <s v="SERVICIOS POSTALES Y TELEGRÁFICOS"/>
    <n v="0"/>
    <s v="SIN DESCRIPCIÓN PARA DESTINOS 00"/>
    <n v="7000"/>
    <n v="7000"/>
    <n v="0"/>
    <n v="0"/>
    <n v="0"/>
    <n v="0"/>
    <n v="0"/>
    <n v="0"/>
    <n v="0"/>
    <n v="0"/>
    <n v="7000"/>
    <m/>
    <n v="7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2"/>
    <s v="SERVICIOS GENERALES"/>
    <x v="17"/>
    <n v="3221"/>
    <s v="ARRENDAMIENTO DE EDIFICIOS"/>
    <n v="0"/>
    <s v="SIN DESCRIPCIÓN PARA DESTINOS 00"/>
    <n v="5820000"/>
    <n v="5820000"/>
    <n v="5780486.5700000003"/>
    <n v="5752646.5700000003"/>
    <n v="5752646.5700000003"/>
    <n v="0"/>
    <n v="0"/>
    <n v="0"/>
    <n v="0"/>
    <n v="0"/>
    <n v="39513.429999999702"/>
    <n v="700000"/>
    <n v="6520000"/>
    <n v="0"/>
    <n v="0"/>
    <n v="0"/>
    <n v="0"/>
    <n v="0"/>
  </r>
  <r>
    <s v="1.1-00-26"/>
    <x v="1"/>
    <n v="3"/>
    <s v="DESARROLLO ECONOMICO"/>
    <n v="3.8"/>
    <s v="CIENCIA, TECNOLOGIA E INNOVACION"/>
    <s v="3.8.4"/>
    <s v="INNOVACIÓN"/>
    <s v="Q"/>
    <s v="Investigación y desarrollo"/>
    <s v="GASTO CORRIENTE"/>
    <s v="12_26"/>
    <x v="4"/>
    <n v="4"/>
    <s v="TLAJO EFICIENTE"/>
    <n v="66"/>
    <x v="6"/>
    <s v="038_26"/>
    <s v="DESPACHO DE LA COORDINACIÓN GENERAL DE I"/>
    <x v="2"/>
    <s v="SERVICIOS GENERALES"/>
    <x v="17"/>
    <n v="3231"/>
    <s v="ARRENDAMIENTO DE MOBILIARIO Y EQUIPO DE ADMINISTRACIÓN, EDUCACIONAL Y RECREATIVO"/>
    <n v="60"/>
    <s v="MULTIANUAL 11"/>
    <n v="37000000"/>
    <n v="37000001.960000001"/>
    <n v="19479204.859999999"/>
    <n v="19479204.859999999"/>
    <n v="12986136.579999998"/>
    <n v="6493068.2800000003"/>
    <n v="0"/>
    <n v="6493068.2800000003"/>
    <n v="0"/>
    <n v="6493068.2800000003"/>
    <n v="17520795.140000001"/>
    <m/>
    <n v="37000000"/>
    <n v="0"/>
    <n v="0"/>
    <n v="0"/>
    <n v="1.96"/>
    <n v="-1.96"/>
  </r>
  <r>
    <s v="1.1-00-26"/>
    <x v="1"/>
    <n v="3"/>
    <s v="DESARROLLO ECONOMICO"/>
    <n v="3.8"/>
    <s v="CIENCIA, TECNOLOGIA E INNOVACION"/>
    <s v="3.8.4"/>
    <s v="INNOVACIÓN"/>
    <s v="Q"/>
    <s v="Investigación y desarrollo"/>
    <s v="GASTO CORRIENTE"/>
    <s v="12_26"/>
    <x v="4"/>
    <n v="4"/>
    <s v="TLAJO EFICIENTE"/>
    <n v="66"/>
    <x v="6"/>
    <s v="038_26"/>
    <s v="DESPACHO DE LA COORDINACIÓN GENERAL DE I"/>
    <x v="2"/>
    <s v="SERVICIOS GENERALES"/>
    <x v="17"/>
    <n v="3231"/>
    <s v="ARRENDAMIENTO DE MOBILIARIO Y EQUIPO DE ADMINISTRACIÓN, EDUCACIONAL Y RECREATIVO"/>
    <n v="62"/>
    <s v="MULTIANUAL 16"/>
    <n v="4200000"/>
    <n v="4199998.04"/>
    <n v="0"/>
    <n v="0"/>
    <n v="0"/>
    <n v="0"/>
    <n v="0"/>
    <n v="0"/>
    <n v="0"/>
    <n v="0"/>
    <n v="4200000"/>
    <m/>
    <n v="4200000"/>
    <n v="0"/>
    <n v="1.96"/>
    <n v="0"/>
    <n v="0"/>
    <n v="1.96"/>
  </r>
  <r>
    <s v="2.5-02-26"/>
    <x v="3"/>
    <n v="1"/>
    <s v="GOBIERNO"/>
    <n v="1.7"/>
    <s v="ASUNTOS DE ORDEN PÚBLICO Y DE SEGURIDAD INTERIOR"/>
    <s v="1.7.2"/>
    <s v="PROTECCIÓN CIVIL"/>
    <s v="E"/>
    <s v="Actividades del sector público, que realiza en for"/>
    <s v="GASTO CORRIENTE"/>
    <s v="07_26"/>
    <x v="5"/>
    <n v="6"/>
    <s v="TLAJO A FUTURO"/>
    <n v="23"/>
    <x v="14"/>
    <s v="017_26"/>
    <s v="DIRECCIÓN DE PROTECCIÓN CIVIL Y BOMBEROS"/>
    <x v="2"/>
    <s v="SERVICIOS GENERALES"/>
    <x v="17"/>
    <n v="3251"/>
    <s v="ARRENDAMIENTO DE EQUIPO DE TRANSPORTE"/>
    <n v="22"/>
    <s v="ARRENDAMIENTO DE HELICOPTERO"/>
    <n v="7000000"/>
    <n v="7000000"/>
    <n v="6963053.1200000001"/>
    <n v="0"/>
    <n v="0"/>
    <n v="0"/>
    <n v="0"/>
    <n v="0"/>
    <n v="0"/>
    <n v="0"/>
    <n v="36946.879999999888"/>
    <m/>
    <n v="7000000"/>
    <n v="0"/>
    <n v="0"/>
    <n v="0"/>
    <n v="0"/>
    <n v="0"/>
  </r>
  <r>
    <s v="2.5-02-26"/>
    <x v="3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1"/>
    <s v="TLAJO DE PAZ"/>
    <n v="10"/>
    <x v="1"/>
    <s v="007_26"/>
    <s v="DIRECCIÓN DE ADMINISTRACIÓN"/>
    <x v="2"/>
    <s v="SERVICIOS GENERALES"/>
    <x v="17"/>
    <n v="3251"/>
    <s v="ARRENDAMIENTO DE EQUIPO DE TRANSPORTE"/>
    <n v="0"/>
    <s v="SIN DESCRIPCIÓN PARA DESTINOS 00"/>
    <n v="68958396.959999993"/>
    <n v="68958396.959999993"/>
    <n v="68958396.859999999"/>
    <n v="68958396.859999999"/>
    <n v="63211863.780000001"/>
    <n v="5746533.0800000001"/>
    <n v="5746533.0800000001"/>
    <n v="0"/>
    <n v="0"/>
    <n v="0"/>
    <n v="9.9999994039535522E-2"/>
    <m/>
    <n v="68958396.959999993"/>
    <n v="0"/>
    <n v="0"/>
    <n v="0"/>
    <n v="0"/>
    <n v="0"/>
  </r>
  <r>
    <s v="2.5-02-26"/>
    <x v="3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2"/>
    <s v="SERVICIOS GENERALES"/>
    <x v="17"/>
    <n v="3251"/>
    <s v="ARRENDAMIENTO DE EQUIPO DE TRANSPORTE"/>
    <n v="0"/>
    <s v="SIN DESCRIPCIÓN PARA DESTINOS 00"/>
    <n v="44329640"/>
    <n v="44329640"/>
    <n v="45808851.789999999"/>
    <n v="44680411.82"/>
    <n v="40957044.159999996"/>
    <n v="3723367.66"/>
    <n v="0"/>
    <n v="3723367.66"/>
    <n v="0"/>
    <n v="3723367.66"/>
    <n v="-1479211.7899999991"/>
    <n v="7150771.9200000018"/>
    <n v="51480411.920000002"/>
    <n v="0"/>
    <n v="0"/>
    <n v="0"/>
    <n v="0"/>
    <n v="0"/>
  </r>
  <r>
    <s v="1.1-00-26"/>
    <x v="1"/>
    <n v="3"/>
    <s v="DESARROLLO ECONOMICO"/>
    <n v="3.7"/>
    <s v="TURISMO"/>
    <s v="3.7.1"/>
    <s v="TURISMO"/>
    <s v="E"/>
    <s v="Actividades del sector público, que realiza en for"/>
    <s v="GASTO CORRIENTE"/>
    <s v="11_26"/>
    <x v="8"/>
    <n v="5"/>
    <s v="TLAJO POTENCIA"/>
    <n v="65"/>
    <x v="16"/>
    <s v="037_26"/>
    <s v="DIRECCIÓN DE TURISMO Y PROMOCIÓN A LAS T"/>
    <x v="2"/>
    <s v="SERVICIOS GENERALES"/>
    <x v="17"/>
    <n v="3261"/>
    <s v="ARRENDAMIENTO DE MAQUINARIA, OTROS EQUIPOS Y HERRAMIENTAS"/>
    <n v="44"/>
    <s v="LIMPIEZA DE MINAS DE BASALTO"/>
    <n v="560000"/>
    <n v="560000"/>
    <n v="0"/>
    <n v="0"/>
    <n v="0"/>
    <n v="0"/>
    <n v="0"/>
    <n v="0"/>
    <n v="0"/>
    <n v="0"/>
    <n v="560000"/>
    <m/>
    <n v="56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2"/>
    <s v="SERVICIOS GENERALES"/>
    <x v="17"/>
    <n v="3261"/>
    <s v="ARRENDAMIENTO DE MAQUINARIA, OTROS EQUIPOS Y HERRAMIENTAS"/>
    <n v="0"/>
    <s v="SIN DESCRIPCIÓN PARA DESTINOS 00"/>
    <n v="109386058.31999999"/>
    <n v="109386058.31999999"/>
    <n v="109859590.91"/>
    <n v="109859590.91"/>
    <n v="100704624.98999999"/>
    <n v="9154965.9199999999"/>
    <n v="0"/>
    <n v="9154965.9199999999"/>
    <n v="0"/>
    <n v="9154965.9199999999"/>
    <n v="-473532.59000000358"/>
    <n v="12000000"/>
    <n v="121386058.31999999"/>
    <n v="0"/>
    <n v="0"/>
    <n v="0"/>
    <n v="0"/>
    <n v="0"/>
  </r>
  <r>
    <s v="1.1-00-26"/>
    <x v="1"/>
    <n v="2"/>
    <s v="DESARROLLO SOCIAL"/>
    <n v="2.2000000000000002"/>
    <s v="VIVIENDA Y SERVICIOS A LA COMUNIDAD"/>
    <s v="2.2.3"/>
    <s v="ABASTECIMIENTO DE AGUA"/>
    <s v="E"/>
    <s v="Actividades del sector público, que realiza en for"/>
    <s v="GASTO CORRIENTE"/>
    <s v="10_26"/>
    <x v="10"/>
    <n v="6"/>
    <s v="TLAJO A FUTURO"/>
    <n v="43"/>
    <x v="22"/>
    <s v="031_26"/>
    <s v="DIRECCIÓN DE AGUA POTABLE E INFRAESTRUCT"/>
    <x v="2"/>
    <s v="SERVICIOS GENERALES"/>
    <x v="17"/>
    <n v="3261"/>
    <s v="ARRENDAMIENTO DE MAQUINARIA, OTROS EQUIPOS Y HERRAMIENTAS"/>
    <n v="0"/>
    <s v="SIN DESCRIPCIÓN PARA DESTINOS 00"/>
    <n v="50000000"/>
    <n v="50000000"/>
    <n v="50000000"/>
    <n v="0"/>
    <n v="0"/>
    <n v="0"/>
    <n v="0"/>
    <n v="0"/>
    <n v="0"/>
    <n v="0"/>
    <n v="0"/>
    <n v="20000000"/>
    <n v="700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2"/>
    <s v="SERVICIOS GENERALES"/>
    <x v="17"/>
    <n v="3291"/>
    <s v="OTROS ARRENDAMIENTOS"/>
    <n v="0"/>
    <s v="SIN DESCRIPCIÓN PARA DESTINOS 00"/>
    <n v="25000"/>
    <n v="25000"/>
    <n v="0"/>
    <n v="0"/>
    <n v="0"/>
    <n v="0"/>
    <n v="0"/>
    <n v="0"/>
    <n v="0"/>
    <n v="0"/>
    <n v="25000"/>
    <m/>
    <n v="25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6_26"/>
    <x v="9"/>
    <n v="4"/>
    <s v="TLAJO EFICIENTE"/>
    <n v="14"/>
    <x v="17"/>
    <s v="009_26"/>
    <s v="DIRECCIÓN DE RELACIONES PÚBLICAS"/>
    <x v="2"/>
    <s v="SERVICIOS GENERALES"/>
    <x v="17"/>
    <n v="3291"/>
    <s v="OTROS ARRENDAMIENTOS"/>
    <n v="0"/>
    <s v="SIN DESCRIPCIÓN PARA DESTINOS 00"/>
    <n v="0"/>
    <n v="0"/>
    <n v="0"/>
    <n v="0"/>
    <n v="0"/>
    <n v="0"/>
    <n v="0"/>
    <n v="0"/>
    <n v="0"/>
    <n v="0"/>
    <n v="0"/>
    <m/>
    <n v="0"/>
    <n v="0"/>
    <n v="0"/>
    <n v="0"/>
    <n v="0"/>
    <n v="0"/>
  </r>
  <r>
    <s v="1.1-00-26"/>
    <x v="1"/>
    <n v="1"/>
    <s v="GOBIERNO"/>
    <n v="1.3"/>
    <s v="COORDINACION DE LA POLITICA DE GOBIERNO"/>
    <s v="1.3.5"/>
    <s v="ASUNTOS JURÍDICOS"/>
    <s v="E"/>
    <s v="Actividades del sector público, que realiza en for"/>
    <s v="GASTO CORRIENTE"/>
    <s v="03_26"/>
    <x v="1"/>
    <n v="6"/>
    <s v="TLAJO A FUTURO"/>
    <n v="4"/>
    <x v="2"/>
    <s v="003_26"/>
    <s v="DESPACHO DE LA SINDICATURA"/>
    <x v="2"/>
    <s v="SERVICIOS GENERALES"/>
    <x v="16"/>
    <n v="3311"/>
    <s v="SERVICIOS LEGALES, DE CONTABILIDAD, AUDITORÍA Y RELACIONADOS"/>
    <n v="0"/>
    <s v="SIN DESCRIPCIÓN PARA DESTINOS 00"/>
    <n v="3200000"/>
    <n v="3200000"/>
    <n v="0"/>
    <n v="0"/>
    <n v="0"/>
    <n v="0"/>
    <n v="0"/>
    <n v="0"/>
    <n v="0"/>
    <n v="0"/>
    <n v="3200000"/>
    <m/>
    <n v="32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6"/>
    <x v="4"/>
    <s v="005_26"/>
    <s v="DIRECCIÓN DE PROCESOS ADMINISTRATIVOS Y"/>
    <x v="2"/>
    <s v="SERVICIOS GENERALES"/>
    <x v="16"/>
    <n v="3311"/>
    <s v="SERVICIOS LEGALES, DE CONTABILIDAD, AUDITORÍA Y RELACIONADOS"/>
    <n v="0"/>
    <s v="SIN DESCRIPCIÓN PARA DESTINOS 00"/>
    <n v="550000"/>
    <n v="550000"/>
    <n v="0"/>
    <n v="0"/>
    <n v="0"/>
    <n v="0"/>
    <n v="0"/>
    <n v="0"/>
    <n v="0"/>
    <n v="0"/>
    <n v="550000"/>
    <n v="1400000"/>
    <n v="195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2"/>
    <s v="SERVICIOS GENERALES"/>
    <x v="16"/>
    <n v="3311"/>
    <s v="SERVICIOS LEGALES, DE CONTABILIDAD, AUDITORÍA Y RELACIONADOS"/>
    <n v="0"/>
    <s v="SIN DESCRIPCIÓN PARA DESTINOS 00"/>
    <n v="1800000"/>
    <n v="1800000"/>
    <n v="0"/>
    <n v="0"/>
    <n v="0"/>
    <n v="0"/>
    <n v="0"/>
    <n v="0"/>
    <n v="0"/>
    <n v="0"/>
    <n v="1800000"/>
    <m/>
    <n v="1800000"/>
    <n v="0"/>
    <n v="0"/>
    <n v="0"/>
    <n v="0"/>
    <n v="0"/>
  </r>
  <r>
    <s v="1.1-00-26"/>
    <x v="1"/>
    <n v="2"/>
    <s v="DESARROLLO SOCIAL"/>
    <n v="2.2000000000000002"/>
    <s v="VIVIENDA Y SERVICIOS A LA COMUNIDAD"/>
    <s v="2.2.3"/>
    <s v="ABASTECIMIENTO DE AGUA"/>
    <s v="E"/>
    <s v="Actividades del sector público, que realiza en for"/>
    <s v="GASTO CORRIENTE"/>
    <s v="10_26"/>
    <x v="10"/>
    <n v="6"/>
    <s v="TLAJO A FUTURO"/>
    <n v="43"/>
    <x v="22"/>
    <s v="031_26"/>
    <s v="DIRECCIÓN DE AGUA POTABLE E INFRAESTRUCT"/>
    <x v="2"/>
    <s v="SERVICIOS GENERALES"/>
    <x v="16"/>
    <n v="3311"/>
    <s v="SERVICIOS LEGALES, DE CONTABILIDAD, AUDITORÍA Y RELACIONADOS"/>
    <n v="0"/>
    <s v="SIN DESCRIPCIÓN PARA DESTINOS 00"/>
    <n v="2000000"/>
    <n v="2000000"/>
    <n v="0"/>
    <n v="0"/>
    <n v="0"/>
    <n v="0"/>
    <n v="0"/>
    <n v="0"/>
    <n v="0"/>
    <n v="0"/>
    <n v="2000000"/>
    <m/>
    <n v="2000000"/>
    <n v="0"/>
    <n v="0"/>
    <n v="0"/>
    <n v="0"/>
    <n v="0"/>
  </r>
  <r>
    <s v="1.1-00-26"/>
    <x v="1"/>
    <n v="2"/>
    <s v="DESARROLLO SOCIAL"/>
    <n v="2.2000000000000002"/>
    <s v="VIVIENDA Y SERVICIOS A LA COMUNIDAD"/>
    <s v="2.2.3"/>
    <s v="ABASTECIMIENTO DE AGUA"/>
    <s v="E"/>
    <s v="Actividades del sector público, que realiza en for"/>
    <s v="GASTO CORRIENTE"/>
    <s v="10_26"/>
    <x v="10"/>
    <n v="6"/>
    <s v="TLAJO A FUTURO"/>
    <n v="43"/>
    <x v="22"/>
    <s v="031_26"/>
    <s v="DIRECCIÓN DE AGUA POTABLE E INFRAESTRUCT"/>
    <x v="2"/>
    <s v="SERVICIOS GENERALES"/>
    <x v="16"/>
    <n v="3321"/>
    <s v="SERVICIOS DE DISEÑO, ARQUITECTURA, INGENIERÍA Y ACTIVIDADES RELACIONADAS"/>
    <n v="0"/>
    <s v="SIN DESCRIPCIÓN PARA DESTINOS 00"/>
    <n v="8500000"/>
    <n v="8500000"/>
    <n v="0"/>
    <n v="0"/>
    <n v="0"/>
    <n v="0"/>
    <n v="0"/>
    <n v="0"/>
    <n v="0"/>
    <n v="0"/>
    <n v="8500000"/>
    <m/>
    <n v="8500000"/>
    <n v="0"/>
    <n v="0"/>
    <n v="0"/>
    <n v="0"/>
    <n v="0"/>
  </r>
  <r>
    <s v="1.1-00-26"/>
    <x v="1"/>
    <n v="3"/>
    <s v="DESARROLLO ECONOMICO"/>
    <n v="3.8"/>
    <s v="CIENCIA, TECNOLOGIA E INNOVACION"/>
    <s v="3.8.4"/>
    <s v="INNOVACIÓN"/>
    <s v="Q"/>
    <s v="Investigación y desarrollo"/>
    <s v="GASTO CORRIENTE"/>
    <s v="12_26"/>
    <x v="4"/>
    <n v="4"/>
    <s v="TLAJO EFICIENTE"/>
    <n v="66"/>
    <x v="6"/>
    <s v="038_26"/>
    <s v="DESPACHO DE LA COORDINACIÓN GENERAL DE I"/>
    <x v="2"/>
    <s v="SERVICIOS GENERALES"/>
    <x v="16"/>
    <n v="3331"/>
    <s v="SERVICIOS DE CONSULTORÍA ADMINISTRATIVA, PROCESOS, TÉCNICA Y EN TECNOLOGÍAS DE LA INFORMACIÓN"/>
    <n v="0"/>
    <s v="SIN DESCRIPCIÓN PARA DESTINOS 00"/>
    <n v="5150000"/>
    <n v="5150000"/>
    <n v="2000000"/>
    <n v="0"/>
    <n v="0"/>
    <n v="0"/>
    <n v="0"/>
    <n v="0"/>
    <n v="0"/>
    <n v="0"/>
    <n v="3150000"/>
    <m/>
    <n v="515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6"/>
    <x v="4"/>
    <s v="005_26"/>
    <s v="DIRECCIÓN DE PROCESOS ADMINISTRATIVOS Y"/>
    <x v="2"/>
    <s v="SERVICIOS GENERALES"/>
    <x v="16"/>
    <n v="3331"/>
    <s v="SERVICIOS DE CONSULTORÍA ADMINISTRATIVA, PROCESOS, TÉCNICA Y EN TECNOLOGÍAS DE LA INFORMACIÓN"/>
    <n v="0"/>
    <s v="SIN DESCRIPCIÓN PARA DESTINOS 00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2"/>
    <s v="SERVICIOS GENERALES"/>
    <x v="16"/>
    <n v="3331"/>
    <s v="SERVICIOS DE CONSULTORÍA ADMINISTRATIVA, PROCESOS, TÉCNICA Y EN TECNOLOGÍAS DE LA INFORMACIÓN"/>
    <n v="0"/>
    <s v="SIN DESCRIPCIÓN PARA DESTINOS 00"/>
    <n v="950000"/>
    <n v="950000"/>
    <n v="0"/>
    <n v="0"/>
    <n v="0"/>
    <n v="0"/>
    <n v="0"/>
    <n v="0"/>
    <n v="0"/>
    <n v="0"/>
    <n v="950000"/>
    <m/>
    <n v="95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2"/>
    <s v="SERVICIOS GENERALES"/>
    <x v="16"/>
    <n v="3341"/>
    <s v="SERVICIOS DE CAPACITACIÓN"/>
    <n v="0"/>
    <s v="SIN DESCRIPCIÓN PARA DESTINOS 00"/>
    <n v="1600000"/>
    <n v="1600000"/>
    <n v="0"/>
    <n v="0"/>
    <n v="0"/>
    <n v="0"/>
    <n v="0"/>
    <n v="0"/>
    <n v="0"/>
    <n v="0"/>
    <n v="1600000"/>
    <n v="2300000"/>
    <n v="3900000"/>
    <n v="0"/>
    <n v="0"/>
    <n v="0"/>
    <n v="0"/>
    <n v="0"/>
  </r>
  <r>
    <s v="1.1-00-26"/>
    <x v="1"/>
    <n v="2"/>
    <s v="DESARROLLO SOCIAL"/>
    <n v="2.4"/>
    <s v="RECREACION, CULTURA Y OTRAS MANIFESTACIONES SOCIALES"/>
    <s v="2.4.2"/>
    <s v="CULTURA"/>
    <s v="E"/>
    <s v="Actividades del sector público, que realiza en for"/>
    <s v="GASTO CORRIENTE"/>
    <s v="09_26"/>
    <x v="7"/>
    <n v="2"/>
    <s v="TLAJO CERCANO"/>
    <n v="33"/>
    <x v="34"/>
    <s v="026_26"/>
    <s v="DIRECCIÓN DE CULTURA"/>
    <x v="2"/>
    <s v="SERVICIOS GENERALES"/>
    <x v="16"/>
    <n v="3341"/>
    <s v="SERVICIOS DE CAPACITACIÓN"/>
    <n v="0"/>
    <s v="SIN DESCRIPCIÓN PARA DESTINOS 00"/>
    <n v="230000"/>
    <n v="230000"/>
    <n v="0"/>
    <n v="0"/>
    <n v="0"/>
    <n v="0"/>
    <n v="0"/>
    <n v="0"/>
    <n v="0"/>
    <n v="0"/>
    <n v="230000"/>
    <m/>
    <n v="230000"/>
    <n v="0"/>
    <n v="0"/>
    <n v="0"/>
    <n v="0"/>
    <n v="0"/>
  </r>
  <r>
    <s v="2.5-02-26"/>
    <x v="3"/>
    <n v="1"/>
    <s v="GOBIERNO"/>
    <n v="1.7"/>
    <s v="ASUNTOS DE ORDEN PÚBLICO Y DE SEGURIDAD INTERIOR"/>
    <s v="1.7.1"/>
    <s v="POLICÍA"/>
    <s v="E"/>
    <s v="Actividades del sector público, que realiza en for"/>
    <s v="GASTO CORRIENTE"/>
    <s v="07_26"/>
    <x v="5"/>
    <n v="1"/>
    <s v="TLAJO DE PAZ"/>
    <n v="20"/>
    <x v="29"/>
    <s v="015_26"/>
    <s v="COMISARIA DE LA POLICIA PREVENTIVA MUNIC"/>
    <x v="2"/>
    <s v="SERVICIOS GENERALES"/>
    <x v="16"/>
    <n v="3341"/>
    <s v="SERVICIOS DE CAPACITACIÓN"/>
    <n v="0"/>
    <s v="SIN DESCRIPCIÓN PARA DESTINOS 00"/>
    <n v="3000000"/>
    <n v="3000000"/>
    <n v="0"/>
    <n v="0"/>
    <n v="0"/>
    <n v="0"/>
    <n v="0"/>
    <n v="0"/>
    <n v="0"/>
    <n v="0"/>
    <n v="3000000"/>
    <m/>
    <n v="3000000"/>
    <n v="0"/>
    <n v="0"/>
    <n v="0"/>
    <n v="0"/>
    <n v="0"/>
  </r>
  <r>
    <s v="1.1-00-26"/>
    <x v="1"/>
    <n v="1"/>
    <s v="GOBIERNO"/>
    <n v="1.7"/>
    <s v="ASUNTOS DE ORDEN PÚBLICO Y DE SEGURIDAD INTERIOR"/>
    <s v="1.7.1"/>
    <s v="POLICÍA"/>
    <s v="E"/>
    <s v="Actividades del sector público, que realiza en for"/>
    <s v="GASTO CORRIENTE"/>
    <s v="07_26"/>
    <x v="5"/>
    <n v="1"/>
    <s v="TLAJO DE PAZ"/>
    <n v="21"/>
    <x v="12"/>
    <s v="015_26"/>
    <s v="COMISARIA DE LA POLICIA PREVENTIVA MUNIC"/>
    <x v="2"/>
    <s v="SERVICIOS GENERALES"/>
    <x v="16"/>
    <n v="3361"/>
    <s v="SERVICIOS DE APOYO ADMINISTRATIVO, FOTOCOPIADO E IMPRESIÓN"/>
    <n v="21"/>
    <s v="FORMATOS IPH"/>
    <n v="1050000"/>
    <n v="1050000"/>
    <n v="0"/>
    <n v="0"/>
    <n v="0"/>
    <n v="0"/>
    <n v="0"/>
    <n v="0"/>
    <n v="0"/>
    <n v="0"/>
    <n v="1050000"/>
    <m/>
    <n v="105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6"/>
    <x v="4"/>
    <s v="005_26"/>
    <s v="DIRECCIÓN DE PROCESOS ADMINISTRATIVOS Y"/>
    <x v="2"/>
    <s v="SERVICIOS GENERALES"/>
    <x v="18"/>
    <n v="3571"/>
    <s v="INSTALACIÓN, REPARACIÓN Y MANTENIMIENTO DE MAQUINARIA, OTROS EQUIPOS Y HERRAMIENTA"/>
    <n v="73"/>
    <s v="MEDIDORES"/>
    <m/>
    <n v="0"/>
    <n v="0"/>
    <n v="0"/>
    <n v="0"/>
    <n v="0"/>
    <n v="0"/>
    <n v="0"/>
    <n v="0"/>
    <n v="0"/>
    <n v="0"/>
    <n v="10000000"/>
    <n v="10000000"/>
    <n v="0"/>
    <n v="4323"/>
    <n v="0"/>
    <n v="0"/>
    <n v="4323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6"/>
    <x v="4"/>
    <s v="005_26"/>
    <s v="DIRECCIÓN DE PROCESOS ADMINISTRATIVOS Y"/>
    <x v="2"/>
    <s v="SERVICIOS GENERALES"/>
    <x v="16"/>
    <n v="3361"/>
    <s v="SERVICIOS DE APOYO ADMINISTRATIVO, FOTOCOPIADO E IMPRESIÓN"/>
    <n v="0"/>
    <s v="SIN DESCRIPCIÓN PARA DESTINOS 00"/>
    <n v="4323"/>
    <n v="0"/>
    <n v="0"/>
    <n v="0"/>
    <n v="0"/>
    <n v="0"/>
    <n v="0"/>
    <n v="0"/>
    <n v="0"/>
    <n v="0"/>
    <n v="4323"/>
    <m/>
    <n v="4323"/>
    <n v="0"/>
    <n v="4323"/>
    <n v="0"/>
    <n v="0"/>
    <n v="4323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6_26"/>
    <x v="9"/>
    <n v="4"/>
    <s v="TLAJO EFICIENTE"/>
    <n v="17"/>
    <x v="31"/>
    <s v="012_26"/>
    <s v="DESPACHO DE LA JEFATURA DE GABINETE"/>
    <x v="2"/>
    <s v="SERVICIOS GENERALES"/>
    <x v="16"/>
    <n v="3361"/>
    <s v="SERVICIOS DE APOYO ADMINISTRATIVO, FOTOCOPIADO E IMPRESIÓN"/>
    <n v="0"/>
    <s v="SIN DESCRIPCIÓN PARA DESTINOS 00"/>
    <n v="10000000"/>
    <n v="10000000"/>
    <n v="0"/>
    <n v="0"/>
    <n v="0"/>
    <n v="0"/>
    <n v="0"/>
    <n v="0"/>
    <n v="0"/>
    <n v="0"/>
    <n v="10000000"/>
    <m/>
    <n v="100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6_26"/>
    <x v="9"/>
    <n v="6"/>
    <s v="TLAJO A FUTURO"/>
    <n v="19"/>
    <x v="27"/>
    <s v="014_26"/>
    <s v="COORDINACION GENERAL DE PROYECTOS ESTRAT"/>
    <x v="2"/>
    <s v="SERVICIOS GENERALES"/>
    <x v="16"/>
    <n v="3361"/>
    <s v="SERVICIOS DE APOYO ADMINISTRATIVO, FOTOCOPIADO E IMPRESIÓN"/>
    <n v="65"/>
    <s v="SEÑALETICA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2"/>
    <s v="SERVICIOS GENERALES"/>
    <x v="16"/>
    <n v="3381"/>
    <s v="SERVICIOS DE VIGILANCIA"/>
    <n v="0"/>
    <s v="SIN DESCRIPCIÓN PARA DESTINOS 00"/>
    <n v="77442266.879999995"/>
    <n v="77442266.879999995"/>
    <n v="16670731.199999999"/>
    <n v="16670731.199999999"/>
    <n v="8509365.5999999996"/>
    <n v="8161365.5999999996"/>
    <n v="8161365.5999999996"/>
    <n v="0"/>
    <n v="0"/>
    <n v="0"/>
    <n v="60771535.679999992"/>
    <m/>
    <n v="77442266.879999995"/>
    <n v="0"/>
    <n v="0"/>
    <n v="0"/>
    <n v="0"/>
    <n v="0"/>
  </r>
  <r>
    <s v="1.1-00-26"/>
    <x v="1"/>
    <n v="3"/>
    <s v="DESARROLLO ECONOMICO"/>
    <n v="3.8"/>
    <s v="CIENCIA, TECNOLOGIA E INNOVACION"/>
    <s v="3.8.4"/>
    <s v="INNOVACIÓN"/>
    <s v="Q"/>
    <s v="Investigación y desarrollo"/>
    <s v="GASTO CORRIENTE"/>
    <s v="12_26"/>
    <x v="4"/>
    <n v="4"/>
    <s v="TLAJO EFICIENTE"/>
    <n v="66"/>
    <x v="6"/>
    <s v="038_26"/>
    <s v="DESPACHO DE LA COORDINACIÓN GENERAL DE I"/>
    <x v="2"/>
    <s v="SERVICIOS GENERALES"/>
    <x v="16"/>
    <n v="3391"/>
    <s v="SERVICIOS PROFESIONALES, CIENTÍFICOS Y TÉCNICOS INTEGRALES"/>
    <n v="0"/>
    <s v="SIN DESCRIPCIÓN PARA DESTINOS 00"/>
    <n v="1800000"/>
    <n v="1800000"/>
    <n v="0"/>
    <n v="0"/>
    <n v="0"/>
    <n v="0"/>
    <n v="0"/>
    <n v="0"/>
    <n v="0"/>
    <n v="0"/>
    <n v="1800000"/>
    <m/>
    <n v="1800000"/>
    <n v="0"/>
    <n v="0"/>
    <n v="0"/>
    <n v="0"/>
    <n v="0"/>
  </r>
  <r>
    <s v="1.1-00-26"/>
    <x v="1"/>
    <n v="2"/>
    <s v="DESARROLLO SOCIAL"/>
    <n v="2.2999999999999998"/>
    <s v="SALUD"/>
    <s v="2.3.1"/>
    <s v="PRESTACIÓN DE SERVICIOS DE SALUD A LA COMUNIDAD"/>
    <s v="E"/>
    <s v="Actividades del sector público, que realiza en for"/>
    <s v="GASTO CORRIENTE"/>
    <s v="07_26"/>
    <x v="5"/>
    <n v="2"/>
    <s v="TLAJO CERCANO"/>
    <n v="24"/>
    <x v="7"/>
    <s v="018_26"/>
    <s v="DIRECCIÓN DE SALUD PÚBLICA"/>
    <x v="2"/>
    <s v="SERVICIOS GENERALES"/>
    <x v="16"/>
    <n v="3391"/>
    <s v="SERVICIOS PROFESIONALES, CIENTÍFICOS Y TÉCNICOS INTEGRALES"/>
    <n v="0"/>
    <s v="SIN DESCRIPCIÓN PARA DESTINOS 00"/>
    <n v="10000000"/>
    <n v="10000000"/>
    <n v="0"/>
    <n v="0"/>
    <n v="0"/>
    <n v="0"/>
    <n v="0"/>
    <n v="0"/>
    <n v="0"/>
    <n v="0"/>
    <n v="10000000"/>
    <n v="4500000"/>
    <n v="14500000"/>
    <n v="0"/>
    <n v="0"/>
    <n v="0"/>
    <n v="0"/>
    <n v="0"/>
  </r>
  <r>
    <s v="1.1-00-26"/>
    <x v="1"/>
    <n v="1"/>
    <s v="GOBIERNO"/>
    <n v="1.7"/>
    <s v="ASUNTOS DE ORDEN PÚBLICO Y DE SEGURIDAD INTERIOR"/>
    <s v="1.7.1"/>
    <s v="POLICÍA"/>
    <s v="E"/>
    <s v="Actividades del sector público, que realiza en for"/>
    <s v="GASTO CORRIENTE"/>
    <s v="07_26"/>
    <x v="5"/>
    <n v="1"/>
    <s v="TLAJO DE PAZ"/>
    <n v="21"/>
    <x v="12"/>
    <s v="015_26"/>
    <s v="COMISARIA DE LA POLICIA PREVENTIVA MUNIC"/>
    <x v="2"/>
    <s v="SERVICIOS GENERALES"/>
    <x v="16"/>
    <n v="3391"/>
    <s v="SERVICIOS PROFESIONALES, CIENTÍFICOS Y TÉCNICOS INTEGRALES"/>
    <n v="74"/>
    <s v="ATLAS DE RIESGO"/>
    <n v="0"/>
    <n v="0"/>
    <n v="0"/>
    <n v="0"/>
    <n v="0"/>
    <n v="0"/>
    <n v="0"/>
    <n v="0"/>
    <n v="0"/>
    <n v="0"/>
    <n v="0"/>
    <n v="3000000"/>
    <n v="3000000"/>
    <n v="0"/>
    <n v="0"/>
    <n v="0"/>
    <n v="0"/>
    <n v="0"/>
  </r>
  <r>
    <s v="1.1-00-26"/>
    <x v="1"/>
    <n v="1"/>
    <s v="GOBIERNO"/>
    <n v="1.7"/>
    <s v="ASUNTOS DE ORDEN PÚBLICO Y DE SEGURIDAD INTERIOR"/>
    <s v="1.7.1"/>
    <s v="POLICÍA"/>
    <s v="E"/>
    <s v="Actividades del sector público, que realiza en for"/>
    <s v="GASTO CORRIENTE"/>
    <s v="07_26"/>
    <x v="5"/>
    <n v="1"/>
    <s v="TLAJO DE PAZ"/>
    <n v="21"/>
    <x v="12"/>
    <s v="015_26"/>
    <s v="COMISARIA DE LA POLICIA PREVENTIVA MUNIC"/>
    <x v="2"/>
    <s v="SERVICIOS GENERALES"/>
    <x v="16"/>
    <n v="3391"/>
    <s v="SERVICIOS PROFESIONALES, CIENTÍFICOS Y TÉCNICOS INTEGRALES"/>
    <n v="0"/>
    <s v="SIN DESCRIPCIÓN PARA DESTINOS 00"/>
    <n v="2300000"/>
    <n v="2300000"/>
    <n v="0"/>
    <n v="0"/>
    <n v="0"/>
    <n v="0"/>
    <n v="0"/>
    <n v="0"/>
    <n v="0"/>
    <n v="0"/>
    <n v="2300000"/>
    <m/>
    <n v="23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7"/>
    <x v="35"/>
    <s v="005_26"/>
    <s v="DIRECCIÓN DE PROCESOS ADMINISTRATIVOS Y"/>
    <x v="2"/>
    <s v="SERVICIOS GENERALES"/>
    <x v="16"/>
    <n v="3391"/>
    <s v="SERVICIOS PROFESIONALES, CIENTÍFICOS Y TÉCNICOS INTEGRALES"/>
    <n v="0"/>
    <s v="SIN DESCRIPCIÓN PARA DESTINOS 00"/>
    <n v="17000000"/>
    <n v="17000000"/>
    <n v="17000000"/>
    <n v="17000000"/>
    <n v="15583333.33"/>
    <n v="1416666.67"/>
    <n v="1416666.67"/>
    <n v="0"/>
    <n v="0"/>
    <n v="0"/>
    <n v="0"/>
    <m/>
    <n v="170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6_26"/>
    <x v="9"/>
    <n v="4"/>
    <s v="TLAJO EFICIENTE"/>
    <n v="16"/>
    <x v="36"/>
    <s v="011_26"/>
    <s v="DIRECCIÓN DE CENSOS Y ESTADISTICAS"/>
    <x v="2"/>
    <s v="SERVICIOS GENERALES"/>
    <x v="16"/>
    <n v="3391"/>
    <s v="SERVICIOS PROFESIONALES, CIENTÍFICOS Y TÉCNICOS INTEGRALES"/>
    <n v="0"/>
    <s v="SIN DESCRIPCIÓN PARA DESTINOS 00"/>
    <n v="3985000"/>
    <n v="3985000"/>
    <n v="0"/>
    <n v="0"/>
    <n v="0"/>
    <n v="0"/>
    <n v="0"/>
    <n v="0"/>
    <n v="0"/>
    <n v="0"/>
    <n v="3985000"/>
    <n v="3300000"/>
    <n v="7285000"/>
    <n v="0"/>
    <n v="0"/>
    <n v="0"/>
    <n v="0"/>
    <n v="0"/>
  </r>
  <r>
    <s v="1.1-00-26"/>
    <x v="1"/>
    <n v="1"/>
    <s v="GOBIERNO"/>
    <n v="1.3"/>
    <s v="COORDINACION DE LA POLITICA DE GOBIERNO"/>
    <s v="1.3.5"/>
    <s v="ASUNTOS JURÍDICOS"/>
    <s v="E"/>
    <s v="Actividades del sector público, que realiza en for"/>
    <s v="GASTO CORRIENTE"/>
    <s v="03_26"/>
    <x v="1"/>
    <n v="6"/>
    <s v="TLAJO A FUTURO"/>
    <n v="4"/>
    <x v="2"/>
    <s v="003_26"/>
    <s v="DESPACHO DE LA SINDICATURA"/>
    <x v="2"/>
    <s v="SERVICIOS GENERALES"/>
    <x v="19"/>
    <n v="3411"/>
    <s v="SERVICIOS FINANCIEROS Y BANCARIOS"/>
    <n v="0"/>
    <s v="SIN DESCRIPCIÓN PARA DESTINOS 00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2_26"/>
    <x v="2"/>
    <n v="4"/>
    <s v="TLAJO EFICIENTE"/>
    <n v="2"/>
    <x v="3"/>
    <s v="002_26"/>
    <s v="DIRECCIÓN EJECUTIVA DE LA SECRETARIA GEN"/>
    <x v="2"/>
    <s v="SERVICIOS GENERALES"/>
    <x v="16"/>
    <n v="3311"/>
    <s v="SERVICIOS LEGALES, DE CONTABILIDAD, AUDITORÍA Y RELACIONADOS"/>
    <n v="0"/>
    <s v="SIN DESCRIPCIÓN PARA DESTINOS 00"/>
    <n v="0"/>
    <n v="0"/>
    <n v="0"/>
    <n v="0"/>
    <n v="0"/>
    <n v="0"/>
    <n v="0"/>
    <n v="0"/>
    <n v="0"/>
    <n v="0"/>
    <n v="0"/>
    <n v="500000"/>
    <n v="5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2_26"/>
    <x v="2"/>
    <n v="4"/>
    <s v="TLAJO EFICIENTE"/>
    <n v="2"/>
    <x v="3"/>
    <s v="002_26"/>
    <s v="DIRECCIÓN EJECUTIVA DE LA SECRETARIA GEN"/>
    <x v="2"/>
    <s v="SERVICIOS GENERALES"/>
    <x v="19"/>
    <n v="3411"/>
    <s v="SERVICIOS FINANCIEROS Y BANCARIOS"/>
    <n v="0"/>
    <s v="SIN DESCRIPCIÓN PARA DESTINOS 00"/>
    <n v="2000000"/>
    <n v="2000000"/>
    <n v="1992655"/>
    <n v="20655"/>
    <n v="0"/>
    <n v="20655"/>
    <n v="20655"/>
    <n v="0"/>
    <n v="0"/>
    <n v="0"/>
    <n v="7345"/>
    <n v="500000"/>
    <n v="25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6"/>
    <x v="4"/>
    <s v="005_26"/>
    <s v="DIRECCIÓN DE PROCESOS ADMINISTRATIVOS Y"/>
    <x v="2"/>
    <s v="SERVICIOS GENERALES"/>
    <x v="19"/>
    <n v="3411"/>
    <s v="SERVICIOS FINANCIEROS Y BANCARIOS"/>
    <n v="0"/>
    <s v="SIN DESCRIPCIÓN PARA DESTINOS 00"/>
    <n v="22880677"/>
    <n v="23700000"/>
    <n v="17256.39"/>
    <n v="17256.39"/>
    <n v="0"/>
    <n v="17256.39"/>
    <n v="0"/>
    <n v="17256.39"/>
    <n v="0"/>
    <n v="17256.39"/>
    <n v="22863420.609999999"/>
    <m/>
    <n v="22880677"/>
    <n v="0"/>
    <n v="0"/>
    <n v="0"/>
    <n v="819323"/>
    <n v="-819323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6"/>
    <x v="4"/>
    <s v="005_26"/>
    <s v="DIRECCIÓN DE PROCESOS ADMINISTRATIVOS Y"/>
    <x v="2"/>
    <s v="SERVICIOS GENERALES"/>
    <x v="19"/>
    <n v="3421"/>
    <s v="SERVICIOS DE COBRANZA, INVESTIGACIÓN CREDITICIA Y SIMILAR"/>
    <n v="0"/>
    <s v="SIN DESCRIPCIÓN PARA DESTINOS 00"/>
    <n v="40000000"/>
    <n v="40000000"/>
    <n v="4347788.2"/>
    <n v="4347788.2"/>
    <n v="0"/>
    <n v="4347788.2"/>
    <n v="2351848.88"/>
    <n v="1995939.32"/>
    <n v="0"/>
    <n v="1995939.32"/>
    <n v="35652211.799999997"/>
    <m/>
    <n v="400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6"/>
    <x v="4"/>
    <s v="005_26"/>
    <s v="DIRECCIÓN DE PROCESOS ADMINISTRATIVOS Y"/>
    <x v="2"/>
    <s v="SERVICIOS GENERALES"/>
    <x v="19"/>
    <n v="3431"/>
    <s v="SERVICIOS DE RECAUDACIÓN, TRASLADO Y CUSTODIA DE VALORES"/>
    <n v="0"/>
    <s v="SIN DESCRIPCIÓN PARA DESTINOS 00"/>
    <n v="4100000"/>
    <n v="4100000"/>
    <n v="169552.15"/>
    <n v="169552.15"/>
    <n v="169552.15"/>
    <n v="0"/>
    <n v="0"/>
    <n v="0"/>
    <n v="0"/>
    <n v="0"/>
    <n v="3930447.85"/>
    <m/>
    <n v="4100000"/>
    <n v="0"/>
    <n v="0"/>
    <n v="0"/>
    <n v="0"/>
    <n v="0"/>
  </r>
  <r>
    <s v="1.1-00-26"/>
    <x v="1"/>
    <n v="1"/>
    <s v="GOBIERNO"/>
    <n v="1.3"/>
    <s v="COORDINACION DE LA POLITICA DE GOBIERNO"/>
    <s v="1.3.5"/>
    <s v="ASUNTOS JURÍDICOS"/>
    <s v="E"/>
    <s v="Actividades del sector público, que realiza en for"/>
    <s v="GASTO CORRIENTE"/>
    <s v="03_26"/>
    <x v="1"/>
    <n v="6"/>
    <s v="TLAJO A FUTURO"/>
    <n v="4"/>
    <x v="2"/>
    <s v="003_26"/>
    <s v="DESPACHO DE LA SINDICATURA"/>
    <x v="2"/>
    <s v="SERVICIOS GENERALES"/>
    <x v="19"/>
    <n v="3441"/>
    <s v="SEGUROS DE RESPONSABILIDAD PATRIMONIAL Y FIANZAS"/>
    <n v="0"/>
    <s v="SIN DESCRIPCIÓN PARA DESTINOS 00"/>
    <n v="5000"/>
    <n v="5000"/>
    <n v="0"/>
    <n v="0"/>
    <n v="0"/>
    <n v="0"/>
    <n v="0"/>
    <n v="0"/>
    <n v="0"/>
    <n v="0"/>
    <n v="5000"/>
    <m/>
    <n v="5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2"/>
    <s v="SERVICIOS GENERALES"/>
    <x v="19"/>
    <n v="3441"/>
    <s v="SEGUROS DE RESPONSABILIDAD PATRIMONIAL Y FIANZAS"/>
    <n v="0"/>
    <s v="SIN DESCRIPCIÓN PARA DESTINOS 00"/>
    <n v="300000"/>
    <n v="300000"/>
    <n v="0"/>
    <n v="0"/>
    <n v="0"/>
    <n v="0"/>
    <n v="0"/>
    <n v="0"/>
    <n v="0"/>
    <n v="0"/>
    <n v="300000"/>
    <m/>
    <n v="3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2"/>
    <s v="SERVICIOS GENERALES"/>
    <x v="19"/>
    <n v="3451"/>
    <s v="SEGURO DE BIENES PATRIMONIALES"/>
    <n v="0"/>
    <s v="SIN DESCRIPCIÓN PARA DESTINOS 00"/>
    <n v="8732945.1600000001"/>
    <n v="8732945.1600000001"/>
    <n v="8124776.4299999997"/>
    <n v="8124776.4299999997"/>
    <n v="0"/>
    <n v="8124776.4299999997"/>
    <n v="8124776.4299999997"/>
    <n v="0"/>
    <n v="0"/>
    <n v="0"/>
    <n v="608168.73000000045"/>
    <m/>
    <n v="8732945.1600000001"/>
    <n v="0"/>
    <n v="0"/>
    <n v="0"/>
    <n v="0"/>
    <n v="0"/>
  </r>
  <r>
    <s v="1.1-00-26"/>
    <x v="1"/>
    <n v="3"/>
    <s v="DESARROLLO ECONOMICO"/>
    <n v="3.2"/>
    <s v="AGROPECUARIA, SILVICULTURA, PESCA Y CAZA"/>
    <s v="3.2.1"/>
    <s v="AGROPECUARIA"/>
    <s v="E"/>
    <s v="Actividades del sector público, que realiza en for"/>
    <s v="GASTO CORRIENTE"/>
    <s v="11_26"/>
    <x v="8"/>
    <n v="5"/>
    <s v="TLAJO POTENCIA"/>
    <n v="59"/>
    <x v="32"/>
    <s v="035_26"/>
    <s v="DIRECCIÓN DE DESARROLLO RURAL"/>
    <x v="2"/>
    <s v="SERVICIOS GENERALES"/>
    <x v="19"/>
    <n v="3451"/>
    <s v="SEGURO DE BIENES PATRIMONIALES"/>
    <n v="0"/>
    <s v="SIN DESCRIPCIÓN PARA DESTINOS 00"/>
    <n v="400000"/>
    <n v="400000"/>
    <n v="0"/>
    <n v="0"/>
    <n v="0"/>
    <n v="0"/>
    <n v="0"/>
    <n v="0"/>
    <n v="0"/>
    <n v="0"/>
    <n v="400000"/>
    <m/>
    <n v="4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2"/>
    <s v="SERVICIOS GENERALES"/>
    <x v="19"/>
    <n v="3481"/>
    <s v="COMISIONES POR VENTAS"/>
    <n v="0"/>
    <s v="SIN DESCRIPCIÓN PARA DESTINOS 00"/>
    <n v="350000"/>
    <n v="350000"/>
    <n v="0"/>
    <n v="0"/>
    <n v="0"/>
    <n v="0"/>
    <n v="0"/>
    <n v="0"/>
    <n v="0"/>
    <n v="0"/>
    <n v="350000"/>
    <m/>
    <n v="35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6"/>
    <x v="4"/>
    <s v="005_26"/>
    <s v="DIRECCIÓN DE PROCESOS ADMINISTRATIVOS Y"/>
    <x v="2"/>
    <s v="SERVICIOS GENERALES"/>
    <x v="18"/>
    <n v="3511"/>
    <s v="CONSERVACIÓN Y MANTENIMIENTO MENOR DE INMUEBLES"/>
    <n v="12"/>
    <s v="CAT"/>
    <n v="21000000"/>
    <n v="21000000"/>
    <n v="3418049.81"/>
    <n v="3418049.81"/>
    <n v="0"/>
    <n v="3418049.81"/>
    <n v="0"/>
    <n v="3418049.81"/>
    <n v="0"/>
    <n v="3418049.81"/>
    <n v="17581950.190000001"/>
    <m/>
    <n v="210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2"/>
    <s v="SERVICIOS GENERALES"/>
    <x v="18"/>
    <n v="3511"/>
    <s v="CONSERVACIÓN Y MANTENIMIENTO MENOR DE INMUEBLES"/>
    <n v="0"/>
    <s v="SIN DESCRIPCIÓN PARA DESTINOS 00"/>
    <n v="8250000"/>
    <n v="8250000"/>
    <n v="131654.81"/>
    <n v="131654.81"/>
    <n v="131654.81"/>
    <n v="0"/>
    <n v="0"/>
    <n v="0"/>
    <n v="0"/>
    <n v="0"/>
    <n v="8118345.1900000004"/>
    <m/>
    <n v="825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8_26"/>
    <x v="6"/>
    <n v="2"/>
    <s v="TLAJO CERCANO"/>
    <n v="25"/>
    <x v="9"/>
    <s v="019_26"/>
    <s v="DIRECCIÓN ADMINISTRATIVA"/>
    <x v="2"/>
    <s v="SERVICIOS GENERALES"/>
    <x v="18"/>
    <n v="3511"/>
    <s v="CONSERVACIÓN Y MANTENIMIENTO MENOR DE INMUEBLES"/>
    <n v="0"/>
    <s v="SIN DESCRIPCIÓN PARA DESTINOS 00"/>
    <n v="3797564.8"/>
    <n v="5000000"/>
    <n v="0"/>
    <n v="0"/>
    <n v="0"/>
    <n v="0"/>
    <n v="0"/>
    <n v="0"/>
    <n v="0"/>
    <n v="0"/>
    <n v="3797564.8"/>
    <n v="28000000"/>
    <n v="31797564.800000001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9_26"/>
    <x v="7"/>
    <n v="1"/>
    <s v="TLAJO DE PAZ"/>
    <n v="34"/>
    <x v="37"/>
    <s v="027_26"/>
    <s v="DIRECCION DE DESARROLLO Y CERCANIA SOCIA"/>
    <x v="2"/>
    <s v="SERVICIOS GENERALES"/>
    <x v="18"/>
    <n v="3511"/>
    <s v="CONSERVACIÓN Y MANTENIMIENTO MENOR DE INMUEBLES"/>
    <n v="0"/>
    <s v="SIN DESCRIPCIÓN PARA DESTINOS 00"/>
    <n v="29232000"/>
    <n v="29232000"/>
    <n v="2436000"/>
    <n v="2436000"/>
    <n v="2436000"/>
    <n v="0"/>
    <n v="0"/>
    <n v="0"/>
    <n v="0"/>
    <n v="0"/>
    <n v="26796000"/>
    <m/>
    <n v="29232000"/>
    <n v="0"/>
    <n v="0"/>
    <n v="0"/>
    <n v="0"/>
    <n v="0"/>
  </r>
  <r>
    <s v="1.1-00-26"/>
    <x v="1"/>
    <n v="1"/>
    <s v="GOBIERNO"/>
    <n v="1.7"/>
    <s v="ASUNTOS DE ORDEN PÚBLICO Y DE SEGURIDAD INTERIOR"/>
    <s v="1.7.2"/>
    <s v="PROTECCIÓN CIVIL"/>
    <s v="E"/>
    <s v="Actividades del sector público, que realiza en for"/>
    <s v="GASTO CORRIENTE"/>
    <s v="07_26"/>
    <x v="5"/>
    <n v="6"/>
    <s v="TLAJO A FUTURO"/>
    <n v="23"/>
    <x v="14"/>
    <s v="017_26"/>
    <s v="DIRECCIÓN DE PROTECCIÓN CIVIL Y BOMBEROS"/>
    <x v="2"/>
    <s v="SERVICIOS GENERALES"/>
    <x v="18"/>
    <n v="3521"/>
    <s v="INSTALACIÓN, REPARACIÓN Y MANTENIMIENTO DE MOBILIARIO Y EQUIPO DE ADMINISTRACIÓN, EDUCACIONAL Y RECREATIVO"/>
    <n v="0"/>
    <s v="SIN DESCRIPCIÓN PARA DESTINOS 00"/>
    <n v="15000"/>
    <n v="15000"/>
    <n v="0"/>
    <n v="0"/>
    <n v="0"/>
    <n v="0"/>
    <n v="0"/>
    <n v="0"/>
    <n v="0"/>
    <n v="0"/>
    <n v="15000"/>
    <m/>
    <n v="15000"/>
    <n v="0"/>
    <n v="0"/>
    <n v="0"/>
    <n v="0"/>
    <n v="0"/>
  </r>
  <r>
    <s v="1.1-00-26"/>
    <x v="1"/>
    <n v="3"/>
    <s v="DESARROLLO ECONOMICO"/>
    <n v="3.8"/>
    <s v="CIENCIA, TECNOLOGIA E INNOVACION"/>
    <s v="3.8.4"/>
    <s v="INNOVACIÓN"/>
    <s v="Q"/>
    <s v="Investigación y desarrollo"/>
    <s v="GASTO CORRIENTE"/>
    <s v="12_26"/>
    <x v="4"/>
    <n v="4"/>
    <s v="TLAJO EFICIENTE"/>
    <n v="66"/>
    <x v="6"/>
    <s v="038_26"/>
    <s v="DESPACHO DE LA COORDINACIÓN GENERAL DE I"/>
    <x v="2"/>
    <s v="SERVICIOS GENERALES"/>
    <x v="18"/>
    <n v="3521"/>
    <s v="INSTALACIÓN, REPARACIÓN Y MANTENIMIENTO DE MOBILIARIO Y EQUIPO DE ADMINISTRACIÓN, EDUCACIONAL Y RECREATIVO"/>
    <n v="0"/>
    <s v="SIN DESCRIPCIÓN PARA DESTINOS 00"/>
    <n v="30000"/>
    <n v="30000"/>
    <n v="0"/>
    <n v="0"/>
    <n v="0"/>
    <n v="0"/>
    <n v="0"/>
    <n v="0"/>
    <n v="0"/>
    <n v="0"/>
    <n v="30000"/>
    <m/>
    <n v="3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2"/>
    <s v="SERVICIOS GENERALES"/>
    <x v="18"/>
    <n v="3521"/>
    <s v="INSTALACIÓN, REPARACIÓN Y MANTENIMIENTO DE MOBILIARIO Y EQUIPO DE ADMINISTRACIÓN, EDUCACIONAL Y RECREATIVO"/>
    <n v="0"/>
    <s v="SIN DESCRIPCIÓN PARA DESTINOS 00"/>
    <n v="40000"/>
    <n v="40000"/>
    <n v="0"/>
    <n v="0"/>
    <n v="0"/>
    <n v="0"/>
    <n v="0"/>
    <n v="0"/>
    <n v="0"/>
    <n v="0"/>
    <n v="40000"/>
    <m/>
    <n v="40000"/>
    <n v="0"/>
    <n v="0"/>
    <n v="0"/>
    <n v="0"/>
    <n v="0"/>
  </r>
  <r>
    <s v="1.1-00-26"/>
    <x v="1"/>
    <n v="3"/>
    <s v="DESARROLLO ECONOMICO"/>
    <n v="3.8"/>
    <s v="CIENCIA, TECNOLOGIA E INNOVACION"/>
    <s v="3.8.4"/>
    <s v="INNOVACIÓN"/>
    <s v="Q"/>
    <s v="Investigación y desarrollo"/>
    <s v="GASTO CORRIENTE"/>
    <s v="12_26"/>
    <x v="4"/>
    <n v="4"/>
    <s v="TLAJO EFICIENTE"/>
    <n v="66"/>
    <x v="6"/>
    <s v="038_26"/>
    <s v="DESPACHO DE LA COORDINACIÓN GENERAL DE I"/>
    <x v="2"/>
    <s v="SERVICIOS GENERALES"/>
    <x v="18"/>
    <n v="3531"/>
    <s v="INSTALACIÓN, REPARACIÓN Y MANTENIMIENTO DE EQUIPO DE CÓMPUTO Y TECNOLOGÍA DE LA INFORMACIÓN"/>
    <n v="0"/>
    <s v="SIN DESCRIPCIÓN PARA DESTINOS 00"/>
    <n v="1500000"/>
    <n v="1500000"/>
    <n v="0"/>
    <n v="0"/>
    <n v="0"/>
    <n v="0"/>
    <n v="0"/>
    <n v="0"/>
    <n v="0"/>
    <n v="0"/>
    <n v="1500000"/>
    <m/>
    <n v="1500000"/>
    <n v="0"/>
    <n v="0"/>
    <n v="0"/>
    <n v="0"/>
    <n v="0"/>
  </r>
  <r>
    <s v="1.1-00-26"/>
    <x v="1"/>
    <n v="2"/>
    <s v="DESARROLLO SOCIAL"/>
    <n v="2.2999999999999998"/>
    <s v="SALUD"/>
    <s v="2.3.1"/>
    <s v="PRESTACIÓN DE SERVICIOS DE SALUD A LA COMUNIDAD"/>
    <s v="E"/>
    <s v="Actividades del sector público, que realiza en for"/>
    <s v="GASTO CORRIENTE"/>
    <s v="07_26"/>
    <x v="5"/>
    <n v="2"/>
    <s v="TLAJO CERCANO"/>
    <n v="24"/>
    <x v="7"/>
    <s v="018_26"/>
    <s v="DIRECCIÓN DE SALUD PÚBLICA"/>
    <x v="2"/>
    <s v="SERVICIOS GENERALES"/>
    <x v="18"/>
    <n v="3541"/>
    <s v="INSTALACIÓN, REPARACIÓN Y MANTENIMIENTO DE EQUIPO E INSTRUMENTAL MÉDICO Y DE LABORATORIO"/>
    <n v="0"/>
    <s v="SIN DESCRIPCIÓN PARA DESTINOS 00"/>
    <n v="685000"/>
    <n v="700000"/>
    <n v="0"/>
    <n v="0"/>
    <n v="0"/>
    <n v="0"/>
    <n v="0"/>
    <n v="0"/>
    <n v="0"/>
    <n v="0"/>
    <n v="685000"/>
    <m/>
    <n v="685000"/>
    <n v="0"/>
    <n v="0"/>
    <n v="0"/>
    <n v="15000"/>
    <n v="-1500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2"/>
    <s v="SERVICIOS GENERALES"/>
    <x v="18"/>
    <n v="3551"/>
    <s v="REPARACIÓN Y MANTENIMIENTO DE EQUIPO DE TRANSPORTE"/>
    <n v="0"/>
    <s v="SIN DESCRIPCIÓN PARA DESTINOS 00"/>
    <n v="20000000"/>
    <n v="20000000"/>
    <n v="0"/>
    <n v="0"/>
    <n v="0"/>
    <n v="0"/>
    <n v="0"/>
    <n v="0"/>
    <n v="0"/>
    <n v="0"/>
    <n v="20000000"/>
    <n v="2000000"/>
    <n v="22000000"/>
    <n v="0"/>
    <n v="0"/>
    <n v="0"/>
    <n v="0"/>
    <n v="0"/>
  </r>
  <r>
    <s v="1.1-00-26"/>
    <x v="1"/>
    <n v="1"/>
    <s v="GOBIERNO"/>
    <n v="1.7"/>
    <s v="ASUNTOS DE ORDEN PÚBLICO Y DE SEGURIDAD INTERIOR"/>
    <s v="1.7.2"/>
    <s v="PROTECCIÓN CIVIL"/>
    <s v="E"/>
    <s v="Actividades del sector público, que realiza en for"/>
    <s v="GASTO CORRIENTE"/>
    <s v="07_26"/>
    <x v="5"/>
    <n v="6"/>
    <s v="TLAJO A FUTURO"/>
    <n v="23"/>
    <x v="14"/>
    <s v="017_26"/>
    <s v="DIRECCIÓN DE PROTECCIÓN CIVIL Y BOMBEROS"/>
    <x v="2"/>
    <s v="SERVICIOS GENERALES"/>
    <x v="18"/>
    <n v="3571"/>
    <s v="INSTALACIÓN, REPARACIÓN Y MANTENIMIENTO DE MAQUINARIA, OTROS EQUIPOS Y HERRAMIENTA"/>
    <n v="0"/>
    <s v="SIN DESCRIPCIÓN PARA DESTINOS 00"/>
    <n v="100000"/>
    <n v="100000"/>
    <n v="0"/>
    <n v="0"/>
    <n v="0"/>
    <n v="0"/>
    <n v="0"/>
    <n v="0"/>
    <n v="0"/>
    <n v="0"/>
    <n v="100000"/>
    <m/>
    <n v="1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2"/>
    <s v="SERVICIOS GENERALES"/>
    <x v="18"/>
    <n v="3571"/>
    <s v="INSTALACIÓN, REPARACIÓN Y MANTENIMIENTO DE MAQUINARIA, OTROS EQUIPOS Y HERRAMIENTA"/>
    <n v="0"/>
    <s v="SIN DESCRIPCIÓN PARA DESTINOS 00"/>
    <n v="20000000"/>
    <n v="20000000"/>
    <n v="0"/>
    <n v="0"/>
    <n v="0"/>
    <n v="0"/>
    <n v="0"/>
    <n v="0"/>
    <n v="0"/>
    <n v="0"/>
    <n v="20000000"/>
    <n v="2000000"/>
    <n v="220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8_26"/>
    <x v="6"/>
    <n v="2"/>
    <s v="TLAJO CERCANO"/>
    <n v="25"/>
    <x v="9"/>
    <s v="019_26"/>
    <s v="DIRECCIÓN ADMINISTRATIVA"/>
    <x v="2"/>
    <s v="SERVICIOS GENERALES"/>
    <x v="18"/>
    <n v="3571"/>
    <s v="INSTALACIÓN, REPARACIÓN Y MANTENIMIENTO DE MAQUINARIA, OTROS EQUIPOS Y HERRAMIENTA"/>
    <n v="0"/>
    <s v="SIN DESCRIPCIÓN PARA DESTINOS 00"/>
    <n v="0"/>
    <n v="2000000"/>
    <n v="0"/>
    <n v="0"/>
    <n v="0"/>
    <n v="0"/>
    <n v="0"/>
    <n v="0"/>
    <n v="0"/>
    <n v="0"/>
    <n v="0"/>
    <m/>
    <n v="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8_26"/>
    <x v="6"/>
    <n v="2"/>
    <s v="TLAJO CERCANO"/>
    <n v="29"/>
    <x v="10"/>
    <s v="023_26"/>
    <s v="DIRECCIÓN DE RASTROS MUNICIPALES"/>
    <x v="2"/>
    <s v="SERVICIOS GENERALES"/>
    <x v="18"/>
    <n v="3571"/>
    <s v="INSTALACIÓN, REPARACIÓN Y MANTENIMIENTO DE MAQUINARIA, OTROS EQUIPOS Y HERRAMIENTA"/>
    <n v="0"/>
    <s v="SIN DESCRIPCIÓN PARA DESTINOS 00"/>
    <n v="400000"/>
    <n v="400000"/>
    <n v="0"/>
    <n v="0"/>
    <n v="0"/>
    <n v="0"/>
    <n v="0"/>
    <n v="0"/>
    <n v="0"/>
    <n v="0"/>
    <n v="400000"/>
    <m/>
    <n v="400000"/>
    <n v="0"/>
    <n v="0"/>
    <n v="0"/>
    <n v="0"/>
    <n v="0"/>
  </r>
  <r>
    <s v="1.1-00-26"/>
    <x v="1"/>
    <n v="2"/>
    <s v="DESARROLLO SOCIAL"/>
    <n v="2.2000000000000002"/>
    <s v="VIVIENDA Y SERVICIOS A LA COMUNIDAD"/>
    <s v="2.2.3"/>
    <s v="ABASTECIMIENTO DE AGUA"/>
    <s v="E"/>
    <s v="Actividades del sector público, que realiza en for"/>
    <s v="GASTO CORRIENTE"/>
    <s v="10_26"/>
    <x v="10"/>
    <n v="6"/>
    <s v="TLAJO A FUTURO"/>
    <n v="43"/>
    <x v="22"/>
    <s v="031_26"/>
    <s v="DIRECCIÓN DE AGUA POTABLE E INFRAESTRUCT"/>
    <x v="2"/>
    <s v="SERVICIOS GENERALES"/>
    <x v="18"/>
    <n v="3571"/>
    <s v="INSTALACIÓN, REPARACIÓN Y MANTENIMIENTO DE MAQUINARIA, OTROS EQUIPOS Y HERRAMIENTA"/>
    <n v="0"/>
    <s v="SIN DESCRIPCIÓN PARA DESTINOS 00"/>
    <n v="170000000"/>
    <n v="170000010"/>
    <n v="0"/>
    <n v="0"/>
    <n v="0"/>
    <n v="0"/>
    <n v="0"/>
    <n v="0"/>
    <n v="0"/>
    <n v="0"/>
    <n v="170000000"/>
    <m/>
    <n v="170000000"/>
    <n v="0"/>
    <n v="0"/>
    <n v="0"/>
    <n v="10"/>
    <n v="-10"/>
  </r>
  <r>
    <s v="1.1-00-26"/>
    <x v="1"/>
    <n v="2"/>
    <s v="DESARROLLO SOCIAL"/>
    <n v="2.2000000000000002"/>
    <s v="VIVIENDA Y SERVICIOS A LA COMUNIDAD"/>
    <s v="2.2.3"/>
    <s v="ABASTECIMIENTO DE AGUA"/>
    <s v="E"/>
    <s v="Actividades del sector público, que realiza en for"/>
    <s v="GASTO CORRIENTE"/>
    <s v="10_26"/>
    <x v="10"/>
    <n v="6"/>
    <s v="TLAJO A FUTURO"/>
    <n v="43"/>
    <x v="22"/>
    <s v="031_26"/>
    <s v="DIRECCIÓN DE AGUA POTABLE E INFRAESTRUCT"/>
    <x v="2"/>
    <s v="SERVICIOS GENERALES"/>
    <x v="18"/>
    <n v="3571"/>
    <s v="INSTALACIÓN, REPARACIÓN Y MANTENIMIENTO DE MAQUINARIA, OTROS EQUIPOS Y HERRAMIENTA"/>
    <n v="33"/>
    <s v="CORRECTIVOS"/>
    <n v="50000000"/>
    <n v="49999995"/>
    <n v="0"/>
    <n v="0"/>
    <n v="0"/>
    <n v="0"/>
    <n v="0"/>
    <n v="0"/>
    <n v="0"/>
    <n v="0"/>
    <n v="50000000"/>
    <n v="10000000"/>
    <n v="60000000"/>
    <n v="0"/>
    <n v="5"/>
    <n v="0"/>
    <n v="0"/>
    <n v="5"/>
  </r>
  <r>
    <s v="1.1-00-26"/>
    <x v="1"/>
    <n v="2"/>
    <s v="DESARROLLO SOCIAL"/>
    <n v="2.2000000000000002"/>
    <s v="VIVIENDA Y SERVICIOS A LA COMUNIDAD"/>
    <s v="2.2.4"/>
    <s v="ALUMBRADO PÚBLICO"/>
    <s v="E"/>
    <s v="Actividades del sector público, que realiza en for"/>
    <s v="GASTO CORRIENTE"/>
    <s v="08_26"/>
    <x v="6"/>
    <n v="3"/>
    <s v="TLAJO DINAMICO"/>
    <n v="26"/>
    <x v="24"/>
    <s v="020_26"/>
    <s v="DIRECCIÓN DE ALUMBRADO PÚBLICO"/>
    <x v="2"/>
    <s v="SERVICIOS GENERALES"/>
    <x v="18"/>
    <n v="3571"/>
    <s v="INSTALACIÓN, REPARACIÓN Y MANTENIMIENTO DE MAQUINARIA, OTROS EQUIPOS Y HERRAMIENTA"/>
    <n v="0"/>
    <s v="SIN DESCRIPCIÓN PARA DESTINOS 00"/>
    <n v="2100000"/>
    <n v="2100000"/>
    <n v="0"/>
    <n v="0"/>
    <n v="0"/>
    <n v="0"/>
    <n v="0"/>
    <n v="0"/>
    <n v="0"/>
    <n v="0"/>
    <n v="2100000"/>
    <m/>
    <n v="2100000"/>
    <n v="0"/>
    <n v="0"/>
    <n v="0"/>
    <n v="0"/>
    <n v="0"/>
  </r>
  <r>
    <s v="1.1-00-26"/>
    <x v="1"/>
    <n v="2"/>
    <s v="DESARROLLO SOCIAL"/>
    <n v="2.2000000000000002"/>
    <s v="VIVIENDA Y SERVICIOS A LA COMUNIDAD"/>
    <s v="2.2.3"/>
    <s v="ABASTECIMIENTO DE AGUA"/>
    <s v="E"/>
    <s v="Actividades del sector público, que realiza en for"/>
    <s v="GASTO CORRIENTE"/>
    <s v="10_26"/>
    <x v="10"/>
    <n v="6"/>
    <s v="TLAJO A FUTURO"/>
    <n v="43"/>
    <x v="22"/>
    <s v="031_26"/>
    <s v="DIRECCIÓN DE AGUA POTABLE E INFRAESTRUCT"/>
    <x v="2"/>
    <s v="SERVICIOS GENERALES"/>
    <x v="18"/>
    <n v="3571"/>
    <s v="INSTALACIÓN, REPARACIÓN Y MANTENIMIENTO DE MAQUINARIA, OTROS EQUIPOS Y HERRAMIENTA"/>
    <n v="32"/>
    <s v="PREVENTIVO"/>
    <n v="0"/>
    <n v="0"/>
    <n v="0"/>
    <n v="0"/>
    <n v="0"/>
    <n v="0"/>
    <n v="0"/>
    <n v="0"/>
    <n v="0"/>
    <n v="0"/>
    <n v="0"/>
    <n v="50000000"/>
    <n v="50000000"/>
    <n v="0"/>
    <n v="5"/>
    <n v="0"/>
    <n v="0"/>
    <n v="5"/>
  </r>
  <r>
    <s v="2.5-02-26"/>
    <x v="3"/>
    <n v="2"/>
    <s v="DESARROLLO SOCIAL"/>
    <n v="2.2000000000000002"/>
    <s v="VIVIENDA Y SERVICIOS A LA COMUNIDAD"/>
    <s v="2.2.3"/>
    <s v="ABASTECIMIENTO DE AGUA"/>
    <s v="E"/>
    <s v="Actividades del sector público, que realiza en for"/>
    <s v="GASTO CORRIENTE"/>
    <s v="10_26"/>
    <x v="10"/>
    <n v="6"/>
    <s v="TLAJO A FUTURO"/>
    <n v="43"/>
    <x v="22"/>
    <s v="031_26"/>
    <s v="DIRECCIÓN DE AGUA POTABLE E INFRAESTRUCT"/>
    <x v="2"/>
    <s v="SERVICIOS GENERALES"/>
    <x v="18"/>
    <n v="3571"/>
    <s v="INSTALACIÓN, REPARACIÓN Y MANTENIMIENTO DE MAQUINARIA, OTROS EQUIPOS Y HERRAMIENTA"/>
    <n v="32"/>
    <s v="CORRECTIVOS"/>
    <n v="50000000"/>
    <n v="49999995"/>
    <n v="0"/>
    <n v="9947466.7300000004"/>
    <n v="9947466.7300000004"/>
    <n v="0"/>
    <n v="0"/>
    <n v="0"/>
    <n v="0"/>
    <n v="0"/>
    <n v="50000000"/>
    <n v="-50000000"/>
    <n v="0"/>
    <n v="0"/>
    <n v="5"/>
    <n v="0"/>
    <n v="0"/>
    <n v="5"/>
  </r>
  <r>
    <s v="1.1-00-26"/>
    <x v="1"/>
    <n v="2"/>
    <s v="DESARROLLO SOCIAL"/>
    <n v="2.2999999999999998"/>
    <s v="SALUD"/>
    <s v="2.3.1"/>
    <s v="PRESTACIÓN DE SERVICIOS DE SALUD A LA COMUNIDAD"/>
    <s v="E"/>
    <s v="Actividades del sector público, que realiza en for"/>
    <s v="GASTO CORRIENTE"/>
    <s v="07_26"/>
    <x v="5"/>
    <n v="2"/>
    <s v="TLAJO CERCANO"/>
    <n v="24"/>
    <x v="7"/>
    <s v="018_26"/>
    <s v="DIRECCIÓN DE SALUD PÚBLICA"/>
    <x v="2"/>
    <s v="SERVICIOS GENERALES"/>
    <x v="18"/>
    <n v="3581"/>
    <s v="SERVICIOS DE LIMPIEZA Y MANEJO DE DESECHOS"/>
    <n v="0"/>
    <s v="SIN DESCRIPCIÓN PARA DESTINOS 00"/>
    <n v="1217000"/>
    <n v="1202000"/>
    <n v="1214735.2"/>
    <n v="0"/>
    <n v="0"/>
    <n v="0"/>
    <n v="0"/>
    <n v="0"/>
    <n v="0"/>
    <n v="0"/>
    <n v="2264.8000000000466"/>
    <m/>
    <n v="1217000"/>
    <n v="0"/>
    <n v="15000"/>
    <n v="0"/>
    <n v="0"/>
    <n v="1500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6_26"/>
    <x v="9"/>
    <n v="4"/>
    <s v="TLAJO EFICIENTE"/>
    <n v="15"/>
    <x v="38"/>
    <s v="010_26"/>
    <s v="DIRECCIÓN DE PROTOCOLO"/>
    <x v="2"/>
    <s v="SERVICIOS GENERALES"/>
    <x v="18"/>
    <n v="3581"/>
    <s v="SERVICIOS DE LIMPIEZA Y MANEJO DE DESECHOS"/>
    <n v="20"/>
    <s v="LIMPIEZA DE MOBILIARIO"/>
    <n v="3000"/>
    <n v="3000"/>
    <n v="0"/>
    <n v="0"/>
    <n v="0"/>
    <n v="0"/>
    <n v="0"/>
    <n v="0"/>
    <n v="0"/>
    <n v="0"/>
    <n v="3000"/>
    <m/>
    <n v="3000"/>
    <n v="0"/>
    <n v="0"/>
    <n v="0"/>
    <n v="0"/>
    <n v="0"/>
  </r>
  <r>
    <s v="2.5-02-26"/>
    <x v="3"/>
    <n v="2"/>
    <s v="DESARROLLO SOCIAL"/>
    <n v="2.1"/>
    <s v="PROTECCION AMBIENTAL"/>
    <s v="2.1.1"/>
    <s v="ORDENACIÓN DE DESECHOS"/>
    <s v="E"/>
    <s v="Actividades del sector público, que realiza en for"/>
    <s v="GASTO CORRIENTE"/>
    <s v="08_26"/>
    <x v="6"/>
    <n v="3"/>
    <s v="TLAJO DINAMICO"/>
    <n v="27"/>
    <x v="8"/>
    <s v="021_26"/>
    <s v="DIRECCIÓN DE ASEO PÚBLICO"/>
    <x v="2"/>
    <s v="SERVICIOS GENERALES"/>
    <x v="18"/>
    <n v="3581"/>
    <s v="SERVICIOS DE LIMPIEZA Y MANEJO DE DESECHOS"/>
    <n v="0"/>
    <s v="SIN DESCRIPCIÓN PARA DESTINOS 00"/>
    <n v="216425740"/>
    <n v="216425740"/>
    <n v="45408519.740000002"/>
    <n v="45408519.740000002"/>
    <n v="0"/>
    <n v="45408519.740000002"/>
    <n v="26102154.410000004"/>
    <n v="19306365.329999998"/>
    <n v="0"/>
    <n v="19306365.329999998"/>
    <n v="171017220.25999999"/>
    <n v="40000000"/>
    <n v="25642574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6_26"/>
    <x v="9"/>
    <n v="4"/>
    <s v="TLAJO EFICIENTE"/>
    <n v="18"/>
    <x v="39"/>
    <s v="013_26"/>
    <s v="COORDINACION GENERAL DE COMUNICACIÓN EST"/>
    <x v="2"/>
    <s v="SERVICIOS GENERALES"/>
    <x v="20"/>
    <n v="3611"/>
    <s v="DIFUSIÓN POR RADIO, TELEVISIÓN Y OTROS MEDIOS DE MENSAJES SOBRE PROGRAMAS Y ACTIVIDADES GUBERNAMENTALES"/>
    <n v="0"/>
    <s v="SIN DESCRIPCIÓN PARA DESTINOS 00"/>
    <n v="32506735.879999999"/>
    <n v="32506735.879999999"/>
    <n v="0"/>
    <n v="0"/>
    <n v="0"/>
    <n v="0"/>
    <n v="0"/>
    <n v="0"/>
    <n v="0"/>
    <n v="0"/>
    <n v="32506735.879999999"/>
    <m/>
    <n v="32506735.879999999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6_26"/>
    <x v="9"/>
    <n v="4"/>
    <s v="TLAJO EFICIENTE"/>
    <n v="18"/>
    <x v="39"/>
    <s v="013_26"/>
    <s v="COORDINACION GENERAL DE COMUNICACIÓN EST"/>
    <x v="2"/>
    <s v="SERVICIOS GENERALES"/>
    <x v="20"/>
    <n v="3631"/>
    <s v="SERVICIOS DE CREATIVIDAD, PREPRODUCCIÓN Y PRODUCCIÓN DE PUBLICIDAD, EXCEPTO INTERNET"/>
    <n v="0"/>
    <s v="SIN DESCRIPCIÓN PARA DESTINOS 00"/>
    <n v="7460000"/>
    <n v="6600000"/>
    <n v="7460000"/>
    <n v="0"/>
    <n v="0"/>
    <n v="0"/>
    <n v="0"/>
    <n v="0"/>
    <n v="0"/>
    <n v="0"/>
    <n v="0"/>
    <m/>
    <n v="7460000"/>
    <n v="0"/>
    <n v="860000"/>
    <n v="0"/>
    <n v="0"/>
    <n v="86000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6_26"/>
    <x v="9"/>
    <n v="4"/>
    <s v="TLAJO EFICIENTE"/>
    <n v="18"/>
    <x v="39"/>
    <s v="013_26"/>
    <s v="COORDINACION GENERAL DE COMUNICACIÓN EST"/>
    <x v="2"/>
    <s v="SERVICIOS GENERALES"/>
    <x v="20"/>
    <n v="3651"/>
    <s v="SERVICIOS DE LA INDUSTRIA FÍLMICA, DEL SONIDO Y DEL VIDEO"/>
    <n v="0"/>
    <s v="SIN DESCRIPCIÓN PARA DESTINOS 00"/>
    <n v="4200000"/>
    <n v="4200000"/>
    <n v="4000560"/>
    <n v="0"/>
    <n v="0"/>
    <n v="0"/>
    <n v="0"/>
    <n v="0"/>
    <n v="0"/>
    <n v="0"/>
    <n v="199440"/>
    <m/>
    <n v="42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6_26"/>
    <x v="9"/>
    <n v="4"/>
    <s v="TLAJO EFICIENTE"/>
    <n v="18"/>
    <x v="39"/>
    <s v="013_26"/>
    <s v="COORDINACION GENERAL DE COMUNICACIÓN EST"/>
    <x v="2"/>
    <s v="SERVICIOS GENERALES"/>
    <x v="20"/>
    <n v="3661"/>
    <s v="SERVICIO DE CREACIÓN Y DIFUSIÓN DE CONTENIDO EXCLUSIVAMENTE A  TRAVÉS DE INTERNET"/>
    <n v="0"/>
    <s v="SIN DESCRIPCIÓN PARA DESTINOS 00"/>
    <n v="5363395"/>
    <n v="6223395"/>
    <n v="5044559.4000000004"/>
    <n v="0"/>
    <n v="0"/>
    <n v="0"/>
    <n v="0"/>
    <n v="0"/>
    <n v="0"/>
    <n v="0"/>
    <n v="318835.59999999963"/>
    <m/>
    <n v="5363395"/>
    <n v="0"/>
    <n v="0"/>
    <n v="0"/>
    <n v="860000"/>
    <n v="-86000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6"/>
    <x v="4"/>
    <s v="005_26"/>
    <s v="DIRECCIÓN DE PROCESOS ADMINISTRATIVOS Y"/>
    <x v="2"/>
    <s v="SERVICIOS GENERALES"/>
    <x v="21"/>
    <n v="3711"/>
    <s v="PASAJES AÉREOS"/>
    <n v="0"/>
    <s v="SIN DESCRIPCIÓN PARA DESTINOS 00"/>
    <n v="15000"/>
    <n v="0"/>
    <n v="6796"/>
    <n v="6796"/>
    <n v="0"/>
    <n v="6796"/>
    <n v="0"/>
    <n v="6796"/>
    <n v="0"/>
    <n v="6796"/>
    <n v="8204"/>
    <m/>
    <n v="15000"/>
    <n v="0"/>
    <n v="15000"/>
    <n v="0"/>
    <n v="0"/>
    <n v="1500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6_26"/>
    <x v="9"/>
    <n v="4"/>
    <s v="TLAJO EFICIENTE"/>
    <n v="17"/>
    <x v="31"/>
    <s v="012_26"/>
    <s v="DESPACHO DE LA JEFATURA DE GABINETE"/>
    <x v="2"/>
    <s v="SERVICIOS GENERALES"/>
    <x v="21"/>
    <n v="3711"/>
    <s v="PASAJES AÉREOS"/>
    <n v="0"/>
    <s v="SIN DESCRIPCIÓN PARA DESTINOS 00"/>
    <n v="30000"/>
    <n v="30000"/>
    <n v="0"/>
    <n v="0"/>
    <n v="0"/>
    <n v="0"/>
    <n v="0"/>
    <n v="0"/>
    <n v="0"/>
    <n v="0"/>
    <n v="30000"/>
    <m/>
    <n v="3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6"/>
    <x v="4"/>
    <s v="005_26"/>
    <s v="DIRECCIÓN DE PROCESOS ADMINISTRATIVOS Y"/>
    <x v="2"/>
    <s v="SERVICIOS GENERALES"/>
    <x v="21"/>
    <n v="3751"/>
    <s v="VIÁTICOS EN EL PAÍS"/>
    <n v="0"/>
    <s v="SIN DESCRIPCIÓN PARA DESTINOS 00"/>
    <n v="0"/>
    <n v="0"/>
    <n v="0"/>
    <n v="0"/>
    <n v="0"/>
    <n v="0"/>
    <n v="0"/>
    <n v="0"/>
    <n v="0"/>
    <n v="0"/>
    <n v="0"/>
    <m/>
    <n v="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6_26"/>
    <x v="9"/>
    <n v="4"/>
    <s v="TLAJO EFICIENTE"/>
    <n v="17"/>
    <x v="31"/>
    <s v="012_26"/>
    <s v="DESPACHO DE LA JEFATURA DE GABINETE"/>
    <x v="2"/>
    <s v="SERVICIOS GENERALES"/>
    <x v="21"/>
    <n v="3751"/>
    <s v="VIÁTICOS EN EL PAÍS"/>
    <n v="0"/>
    <s v="SIN DESCRIPCIÓN PARA DESTINOS 00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S"/>
    <s v="Definidos en el Presupuesto de Egresos y los que s"/>
    <s v="GASTO CORRIENTE"/>
    <s v="09_26"/>
    <x v="7"/>
    <n v="2"/>
    <s v="TLAJO CERCANO"/>
    <n v="31"/>
    <x v="40"/>
    <s v="025_26"/>
    <s v="DESPACHO DE LA COORDINACIÓN GENERAL DE C"/>
    <x v="2"/>
    <s v="SERVICIOS GENERALES"/>
    <x v="21"/>
    <n v="3761"/>
    <s v="VIÁTICOS EN EL EXTRANJERO"/>
    <n v="0"/>
    <s v="SIN DESCRIPCIÓN PARA DESTINOS 00"/>
    <n v="0"/>
    <n v="0"/>
    <n v="0"/>
    <n v="0"/>
    <n v="0"/>
    <n v="0"/>
    <n v="0"/>
    <n v="0"/>
    <n v="0"/>
    <n v="0"/>
    <n v="0"/>
    <m/>
    <n v="0"/>
    <n v="0"/>
    <n v="0"/>
    <n v="0"/>
    <n v="0"/>
    <n v="0"/>
  </r>
  <r>
    <s v="1.1-00-26"/>
    <x v="1"/>
    <n v="1"/>
    <s v="GOBIERNO"/>
    <n v="1.7"/>
    <s v="ASUNTOS DE ORDEN PÚBLICO Y DE SEGURIDAD INTERIOR"/>
    <s v="1.7.2"/>
    <s v="PROTECCIÓN CIVIL"/>
    <s v="E"/>
    <s v="Actividades del sector público, que realiza en for"/>
    <s v="GASTO CORRIENTE"/>
    <s v="07_26"/>
    <x v="5"/>
    <n v="6"/>
    <s v="TLAJO A FUTURO"/>
    <n v="23"/>
    <x v="14"/>
    <s v="017_26"/>
    <s v="DIRECCIÓN DE PROTECCIÓN CIVIL Y BOMBEROS"/>
    <x v="2"/>
    <s v="SERVICIOS GENERALES"/>
    <x v="22"/>
    <n v="3821"/>
    <s v="GASTOS DE ORDEN  SOCIAL Y CULTURAL"/>
    <n v="0"/>
    <s v="SIN DESCRIPCIÓN PARA DESTINOS 00"/>
    <n v="250000"/>
    <n v="250000"/>
    <n v="0"/>
    <n v="0"/>
    <n v="0"/>
    <n v="0"/>
    <n v="0"/>
    <n v="0"/>
    <n v="0"/>
    <n v="0"/>
    <n v="250000"/>
    <m/>
    <n v="250000"/>
    <n v="0"/>
    <n v="0"/>
    <n v="0"/>
    <n v="0"/>
    <n v="0"/>
  </r>
  <r>
    <s v="1.1-00-26"/>
    <x v="1"/>
    <n v="3"/>
    <s v="DESARROLLO ECONOMICO"/>
    <n v="3.7"/>
    <s v="TURISMO"/>
    <s v="3.7.1"/>
    <s v="TURISMO"/>
    <s v="E"/>
    <s v="Actividades del sector público, que realiza en for"/>
    <s v="GASTO CORRIENTE"/>
    <s v="11_26"/>
    <x v="8"/>
    <n v="5"/>
    <s v="TLAJO POTENCIA"/>
    <n v="62"/>
    <x v="18"/>
    <s v="037_26"/>
    <s v="DIRECCIÓN DE TURISMO Y PROMOCIÓN A LAS T"/>
    <x v="2"/>
    <s v="SERVICIOS GENERALES"/>
    <x v="22"/>
    <n v="3821"/>
    <s v="GASTOS DE ORDEN  SOCIAL Y CULTURAL"/>
    <n v="0"/>
    <s v="SIN DESCRIPCIÓN PARA DESTINOS 00"/>
    <n v="1150000"/>
    <n v="1150008.68"/>
    <n v="0"/>
    <n v="0"/>
    <n v="0"/>
    <n v="0"/>
    <n v="0"/>
    <n v="0"/>
    <n v="0"/>
    <n v="0"/>
    <n v="1150000"/>
    <m/>
    <n v="1150000"/>
    <n v="0"/>
    <n v="0"/>
    <n v="0"/>
    <n v="8.68"/>
    <n v="-8.68"/>
  </r>
  <r>
    <s v="1.1-00-26"/>
    <x v="1"/>
    <n v="3"/>
    <s v="DESARROLLO ECONOMICO"/>
    <n v="3.7"/>
    <s v="TURISMO"/>
    <s v="3.7.1"/>
    <s v="TURISMO"/>
    <s v="E"/>
    <s v="Actividades del sector público, que realiza en for"/>
    <s v="GASTO CORRIENTE"/>
    <s v="11_26"/>
    <x v="8"/>
    <n v="5"/>
    <s v="TLAJO POTENCIA"/>
    <n v="62"/>
    <x v="18"/>
    <s v="037_26"/>
    <s v="DIRECCIÓN DE TURISMO Y PROMOCIÓN A LAS T"/>
    <x v="2"/>
    <s v="SERVICIOS GENERALES"/>
    <x v="22"/>
    <n v="3821"/>
    <s v="GASTOS DE ORDEN  SOCIAL Y CULTURAL"/>
    <n v="57"/>
    <s v="CIERRE ANUAL DE LA ESCUELA DE CHARRERIA"/>
    <n v="100000"/>
    <n v="99991.32"/>
    <n v="0"/>
    <n v="0"/>
    <n v="0"/>
    <n v="0"/>
    <n v="0"/>
    <n v="0"/>
    <n v="0"/>
    <n v="0"/>
    <n v="100000"/>
    <m/>
    <n v="100000"/>
    <n v="0"/>
    <n v="8.68"/>
    <n v="0"/>
    <n v="0"/>
    <n v="8.68"/>
  </r>
  <r>
    <s v="1.1-00-26"/>
    <x v="1"/>
    <n v="3"/>
    <s v="DESARROLLO ECONOMICO"/>
    <n v="3.7"/>
    <s v="TURISMO"/>
    <s v="3.7.1"/>
    <s v="TURISMO"/>
    <s v="E"/>
    <s v="Actividades del sector público, que realiza en for"/>
    <s v="GASTO CORRIENTE"/>
    <s v="11_26"/>
    <x v="8"/>
    <n v="5"/>
    <s v="TLAJO POTENCIA"/>
    <n v="64"/>
    <x v="41"/>
    <s v="037_26"/>
    <s v="DIRECCIÓN DE TURISMO Y PROMOCIÓN A LAS T"/>
    <x v="2"/>
    <s v="SERVICIOS GENERALES"/>
    <x v="22"/>
    <n v="3821"/>
    <s v="GASTOS DE ORDEN  SOCIAL Y CULTURAL"/>
    <n v="0"/>
    <s v="SIN DESCRIPCIÓN PARA DESTINOS 00"/>
    <n v="1500000"/>
    <n v="1500000"/>
    <n v="0"/>
    <n v="0"/>
    <n v="0"/>
    <n v="0"/>
    <n v="0"/>
    <n v="0"/>
    <n v="0"/>
    <n v="0"/>
    <n v="1500000"/>
    <m/>
    <n v="1500000"/>
    <n v="0"/>
    <n v="0"/>
    <n v="0"/>
    <n v="0"/>
    <n v="0"/>
  </r>
  <r>
    <s v="1.1-00-26"/>
    <x v="1"/>
    <n v="3"/>
    <s v="DESARROLLO ECONOMICO"/>
    <n v="3.7"/>
    <s v="TURISMO"/>
    <s v="3.7.1"/>
    <s v="TURISMO"/>
    <s v="E"/>
    <s v="Actividades del sector público, que realiza en for"/>
    <s v="GASTO CORRIENTE"/>
    <s v="11_26"/>
    <x v="8"/>
    <n v="5"/>
    <s v="TLAJO POTENCIA"/>
    <n v="65"/>
    <x v="16"/>
    <s v="037_26"/>
    <s v="DIRECCIÓN DE TURISMO Y PROMOCIÓN A LAS T"/>
    <x v="2"/>
    <s v="SERVICIOS GENERALES"/>
    <x v="22"/>
    <n v="3821"/>
    <s v="GASTOS DE ORDEN  SOCIAL Y CULTURAL"/>
    <n v="41"/>
    <s v="ARBOL NAVIDEÑO Y PISTA HIELO"/>
    <n v="1500000"/>
    <n v="1500000"/>
    <n v="0"/>
    <n v="0"/>
    <n v="0"/>
    <n v="0"/>
    <n v="0"/>
    <n v="0"/>
    <n v="0"/>
    <n v="0"/>
    <n v="1500000"/>
    <m/>
    <n v="1500000"/>
    <n v="0"/>
    <n v="0"/>
    <n v="0"/>
    <n v="0"/>
    <n v="0"/>
  </r>
  <r>
    <s v="1.1-00-26"/>
    <x v="1"/>
    <n v="3"/>
    <s v="DESARROLLO ECONOMICO"/>
    <n v="3.7"/>
    <s v="TURISMO"/>
    <s v="3.7.1"/>
    <s v="TURISMO"/>
    <s v="E"/>
    <s v="Actividades del sector público, que realiza en for"/>
    <s v="GASTO CORRIENTE"/>
    <s v="11_26"/>
    <x v="8"/>
    <n v="5"/>
    <s v="TLAJO POTENCIA"/>
    <n v="65"/>
    <x v="16"/>
    <s v="037_26"/>
    <s v="DIRECCIÓN DE TURISMO Y PROMOCIÓN A LAS T"/>
    <x v="2"/>
    <s v="SERVICIOS GENERALES"/>
    <x v="22"/>
    <n v="3821"/>
    <s v="GASTOS DE ORDEN  SOCIAL Y CULTURAL"/>
    <n v="46"/>
    <s v="FESTIVAL DEL MARIACHI"/>
    <n v="500000"/>
    <n v="499991.24"/>
    <n v="0"/>
    <n v="0"/>
    <n v="0"/>
    <n v="0"/>
    <n v="0"/>
    <n v="0"/>
    <n v="0"/>
    <n v="0"/>
    <n v="500000"/>
    <m/>
    <n v="500000"/>
    <n v="0"/>
    <n v="8.76"/>
    <n v="0"/>
    <n v="0"/>
    <n v="8.76"/>
  </r>
  <r>
    <s v="1.1-00-26"/>
    <x v="1"/>
    <n v="3"/>
    <s v="DESARROLLO ECONOMICO"/>
    <n v="3.7"/>
    <s v="TURISMO"/>
    <s v="3.7.1"/>
    <s v="TURISMO"/>
    <s v="E"/>
    <s v="Actividades del sector público, que realiza en for"/>
    <s v="GASTO CORRIENTE"/>
    <s v="11_26"/>
    <x v="8"/>
    <n v="5"/>
    <s v="TLAJO POTENCIA"/>
    <n v="65"/>
    <x v="16"/>
    <s v="037_26"/>
    <s v="DIRECCIÓN DE TURISMO Y PROMOCIÓN A LAS T"/>
    <x v="2"/>
    <s v="SERVICIOS GENERALES"/>
    <x v="22"/>
    <n v="3821"/>
    <s v="GASTOS DE ORDEN  SOCIAL Y CULTURAL"/>
    <n v="47"/>
    <s v="CABALGATA"/>
    <n v="500000"/>
    <n v="499991.24"/>
    <n v="495200.01"/>
    <n v="495200.01"/>
    <n v="495200.01"/>
    <n v="0"/>
    <n v="0"/>
    <n v="0"/>
    <n v="0"/>
    <n v="0"/>
    <n v="4799.9899999999907"/>
    <m/>
    <n v="500000"/>
    <n v="0"/>
    <n v="8.76"/>
    <n v="0"/>
    <n v="0"/>
    <n v="8.76"/>
  </r>
  <r>
    <s v="1.1-00-26"/>
    <x v="1"/>
    <n v="3"/>
    <s v="DESARROLLO ECONOMICO"/>
    <n v="3.7"/>
    <s v="TURISMO"/>
    <s v="3.7.1"/>
    <s v="TURISMO"/>
    <s v="E"/>
    <s v="Actividades del sector público, que realiza en for"/>
    <s v="GASTO CORRIENTE"/>
    <s v="11_26"/>
    <x v="8"/>
    <n v="5"/>
    <s v="TLAJO POTENCIA"/>
    <n v="65"/>
    <x v="16"/>
    <s v="037_26"/>
    <s v="DIRECCIÓN DE TURISMO Y PROMOCIÓN A LAS T"/>
    <x v="2"/>
    <s v="SERVICIOS GENERALES"/>
    <x v="22"/>
    <n v="3821"/>
    <s v="GASTOS DE ORDEN  SOCIAL Y CULTURAL"/>
    <n v="48"/>
    <s v="FESTIVAL DEL CEMPASUCHIL"/>
    <n v="387000"/>
    <n v="387008.76"/>
    <n v="0"/>
    <n v="0"/>
    <n v="0"/>
    <n v="0"/>
    <n v="0"/>
    <n v="0"/>
    <n v="0"/>
    <n v="0"/>
    <n v="387000"/>
    <m/>
    <n v="387000"/>
    <n v="0"/>
    <n v="0"/>
    <n v="0"/>
    <n v="8.76"/>
    <n v="-8.76"/>
  </r>
  <r>
    <s v="1.1-00-26"/>
    <x v="1"/>
    <n v="3"/>
    <s v="DESARROLLO ECONOMICO"/>
    <n v="3.7"/>
    <s v="TURISMO"/>
    <s v="3.7.1"/>
    <s v="TURISMO"/>
    <s v="E"/>
    <s v="Actividades del sector público, que realiza en for"/>
    <s v="GASTO CORRIENTE"/>
    <s v="11_26"/>
    <x v="8"/>
    <n v="5"/>
    <s v="TLAJO POTENCIA"/>
    <n v="65"/>
    <x v="16"/>
    <s v="037_26"/>
    <s v="DIRECCIÓN DE TURISMO Y PROMOCIÓN A LAS T"/>
    <x v="2"/>
    <s v="SERVICIOS GENERALES"/>
    <x v="22"/>
    <n v="3821"/>
    <s v="GASTOS DE ORDEN  SOCIAL Y CULTURAL"/>
    <n v="52"/>
    <s v="ROSCA DE REYES"/>
    <n v="250000"/>
    <n v="250008.76"/>
    <n v="0"/>
    <n v="0"/>
    <n v="0"/>
    <n v="0"/>
    <n v="0"/>
    <n v="0"/>
    <n v="0"/>
    <n v="0"/>
    <n v="250000"/>
    <m/>
    <n v="250000"/>
    <n v="0"/>
    <n v="0"/>
    <n v="0"/>
    <n v="8.76"/>
    <n v="-8.76"/>
  </r>
  <r>
    <s v="1.1-00-26"/>
    <x v="1"/>
    <n v="3"/>
    <s v="DESARROLLO ECONOMICO"/>
    <n v="3.7"/>
    <s v="TURISMO"/>
    <s v="3.7.1"/>
    <s v="TURISMO"/>
    <s v="E"/>
    <s v="Actividades del sector público, que realiza en for"/>
    <s v="GASTO CORRIENTE"/>
    <s v="11_26"/>
    <x v="8"/>
    <n v="5"/>
    <s v="TLAJO POTENCIA"/>
    <n v="65"/>
    <x v="16"/>
    <s v="037_26"/>
    <s v="DIRECCIÓN DE TURISMO Y PROMOCIÓN A LAS T"/>
    <x v="2"/>
    <s v="SERVICIOS GENERALES"/>
    <x v="22"/>
    <n v="3821"/>
    <s v="GASTOS DE ORDEN  SOCIAL Y CULTURAL"/>
    <n v="54"/>
    <s v="FESTIVAL DEL SABOR"/>
    <n v="240000"/>
    <n v="240000"/>
    <n v="0"/>
    <n v="0"/>
    <n v="0"/>
    <n v="0"/>
    <n v="0"/>
    <n v="0"/>
    <n v="0"/>
    <n v="0"/>
    <n v="240000"/>
    <m/>
    <n v="240000"/>
    <n v="0"/>
    <n v="0"/>
    <n v="0"/>
    <n v="0"/>
    <n v="0"/>
  </r>
  <r>
    <s v="1.1-00-26"/>
    <x v="1"/>
    <n v="3"/>
    <s v="DESARROLLO ECONOMICO"/>
    <n v="3.7"/>
    <s v="TURISMO"/>
    <s v="3.7.1"/>
    <s v="TURISMO"/>
    <s v="E"/>
    <s v="Actividades del sector público, que realiza en for"/>
    <s v="GASTO CORRIENTE"/>
    <s v="11_26"/>
    <x v="8"/>
    <n v="5"/>
    <s v="TLAJO POTENCIA"/>
    <n v="65"/>
    <x v="16"/>
    <s v="037_26"/>
    <s v="DIRECCIÓN DE TURISMO Y PROMOCIÓN A LAS T"/>
    <x v="2"/>
    <s v="SERVICIOS GENERALES"/>
    <x v="22"/>
    <n v="3821"/>
    <s v="GASTOS DE ORDEN  SOCIAL Y CULTURAL"/>
    <n v="55"/>
    <s v="FERIA DE LAS FLORES"/>
    <n v="200000"/>
    <n v="199991.24"/>
    <n v="0"/>
    <n v="0"/>
    <n v="0"/>
    <n v="0"/>
    <n v="0"/>
    <n v="0"/>
    <n v="0"/>
    <n v="0"/>
    <n v="200000"/>
    <m/>
    <n v="200000"/>
    <n v="0"/>
    <n v="8.76"/>
    <n v="0"/>
    <n v="0"/>
    <n v="8.76"/>
  </r>
  <r>
    <s v="1.1-00-26"/>
    <x v="1"/>
    <n v="3"/>
    <s v="DESARROLLO ECONOMICO"/>
    <n v="3.7"/>
    <s v="TURISMO"/>
    <s v="3.7.1"/>
    <s v="TURISMO"/>
    <s v="E"/>
    <s v="Actividades del sector público, que realiza en for"/>
    <s v="GASTO CORRIENTE"/>
    <s v="11_26"/>
    <x v="8"/>
    <n v="5"/>
    <s v="TLAJO POTENCIA"/>
    <n v="65"/>
    <x v="16"/>
    <s v="037_26"/>
    <s v="DIRECCIÓN DE TURISMO Y PROMOCIÓN A LAS T"/>
    <x v="2"/>
    <s v="SERVICIOS GENERALES"/>
    <x v="22"/>
    <n v="3821"/>
    <s v="GASTOS DE ORDEN  SOCIAL Y CULTURAL"/>
    <n v="56"/>
    <s v="FESTIVAL DEL TACO"/>
    <n v="196000"/>
    <n v="196008.76"/>
    <n v="0"/>
    <n v="0"/>
    <n v="0"/>
    <n v="0"/>
    <n v="0"/>
    <n v="0"/>
    <n v="0"/>
    <n v="0"/>
    <n v="196000"/>
    <m/>
    <n v="196000"/>
    <n v="0"/>
    <n v="0"/>
    <n v="0"/>
    <n v="8.76"/>
    <n v="-8.76"/>
  </r>
  <r>
    <s v="1.1-00-26"/>
    <x v="1"/>
    <n v="2"/>
    <s v="DESARROLLO SOCIAL"/>
    <n v="2.1"/>
    <s v="PROTECCION AMBIENTAL"/>
    <s v="2.1.5"/>
    <s v="PROTECCIÓN DE LA DIVERSIDAD BIOLÓGICA Y DEL PAISAJE"/>
    <s v="V"/>
    <s v="Servicios de protección y conservación ambiental"/>
    <s v="GASTO CORRIENTE"/>
    <s v="08_26"/>
    <x v="6"/>
    <n v="6"/>
    <s v="TLAJO A FUTURO"/>
    <n v="30"/>
    <x v="19"/>
    <s v="024_26"/>
    <s v="UNIDAD DE ACOPIO Y SALUD ANIMAL TLAJOMUL"/>
    <x v="2"/>
    <s v="SERVICIOS GENERALES"/>
    <x v="22"/>
    <n v="3821"/>
    <s v="GASTOS DE ORDEN  SOCIAL Y CULTURAL"/>
    <n v="0"/>
    <s v="SIN DESCRIPCIÓN PARA DESTINOS 00"/>
    <n v="200000"/>
    <n v="200000"/>
    <n v="0"/>
    <n v="0"/>
    <n v="0"/>
    <n v="0"/>
    <n v="0"/>
    <n v="0"/>
    <n v="0"/>
    <n v="0"/>
    <n v="200000"/>
    <m/>
    <n v="2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2"/>
    <s v="SERVICIOS GENERALES"/>
    <x v="22"/>
    <n v="3821"/>
    <s v="GASTOS DE ORDEN  SOCIAL Y CULTURAL"/>
    <n v="0"/>
    <s v="SIN DESCRIPCIÓN PARA DESTINOS 00"/>
    <n v="1000000"/>
    <n v="1000000"/>
    <n v="0"/>
    <n v="0"/>
    <n v="0"/>
    <n v="0"/>
    <n v="0"/>
    <n v="0"/>
    <n v="0"/>
    <n v="0"/>
    <n v="1000000"/>
    <m/>
    <n v="10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6_26"/>
    <x v="9"/>
    <n v="4"/>
    <s v="TLAJO EFICIENTE"/>
    <n v="15"/>
    <x v="38"/>
    <s v="010_26"/>
    <s v="DIRECCIÓN DE PROTOCOLO"/>
    <x v="2"/>
    <s v="SERVICIOS GENERALES"/>
    <x v="22"/>
    <n v="3821"/>
    <s v="GASTOS DE ORDEN  SOCIAL Y CULTURAL"/>
    <n v="15"/>
    <s v="POSADA GENERAL"/>
    <n v="2700000"/>
    <n v="2700000"/>
    <n v="0"/>
    <n v="0"/>
    <n v="0"/>
    <n v="0"/>
    <n v="0"/>
    <n v="0"/>
    <n v="0"/>
    <n v="0"/>
    <n v="2700000"/>
    <m/>
    <n v="27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6_26"/>
    <x v="9"/>
    <n v="4"/>
    <s v="TLAJO EFICIENTE"/>
    <n v="15"/>
    <x v="38"/>
    <s v="010_26"/>
    <s v="DIRECCIÓN DE PROTOCOLO"/>
    <x v="2"/>
    <s v="SERVICIOS GENERALES"/>
    <x v="22"/>
    <n v="3821"/>
    <s v="GASTOS DE ORDEN  SOCIAL Y CULTURAL"/>
    <n v="16"/>
    <s v="EVENTOS DE LA AGENDA MUNICIPAL"/>
    <n v="1500000"/>
    <n v="1500000"/>
    <n v="50000"/>
    <n v="50000"/>
    <n v="50000"/>
    <n v="0"/>
    <n v="0"/>
    <n v="0"/>
    <n v="0"/>
    <n v="0"/>
    <n v="1450000"/>
    <m/>
    <n v="15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6_26"/>
    <x v="9"/>
    <n v="4"/>
    <s v="TLAJO EFICIENTE"/>
    <n v="15"/>
    <x v="38"/>
    <s v="010_26"/>
    <s v="DIRECCIÓN DE PROTOCOLO"/>
    <x v="2"/>
    <s v="SERVICIOS GENERALES"/>
    <x v="22"/>
    <n v="3821"/>
    <s v="GASTOS DE ORDEN  SOCIAL Y CULTURAL"/>
    <n v="17"/>
    <s v="INFORME DE GOBIERNO"/>
    <n v="1500000"/>
    <n v="1500000"/>
    <n v="1500000"/>
    <n v="0"/>
    <n v="0"/>
    <n v="0"/>
    <n v="0"/>
    <n v="0"/>
    <n v="0"/>
    <n v="0"/>
    <n v="0"/>
    <m/>
    <n v="15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9_26"/>
    <x v="7"/>
    <n v="1"/>
    <s v="TLAJO DE PAZ"/>
    <n v="35"/>
    <x v="42"/>
    <s v="027_26"/>
    <s v="DIRECCION DE DESARROLLO Y CERCANIA SOCIA"/>
    <x v="2"/>
    <s v="SERVICIOS GENERALES"/>
    <x v="22"/>
    <n v="3821"/>
    <s v="GASTOS DE ORDEN  SOCIAL Y CULTURAL"/>
    <n v="0"/>
    <s v="SIN DESCRIPCIÓN PARA DESTINOS 00"/>
    <n v="4500000"/>
    <n v="4500000"/>
    <n v="0"/>
    <n v="0"/>
    <n v="0"/>
    <n v="0"/>
    <n v="0"/>
    <n v="0"/>
    <n v="0"/>
    <n v="0"/>
    <n v="4500000"/>
    <m/>
    <n v="45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9_26"/>
    <x v="7"/>
    <n v="1"/>
    <s v="TLAJO DE PAZ"/>
    <n v="42"/>
    <x v="11"/>
    <s v="030_26"/>
    <s v="DIRECCIÓN DE RED DE BASES Y COLMENAS"/>
    <x v="2"/>
    <s v="SERVICIOS GENERALES"/>
    <x v="22"/>
    <n v="3821"/>
    <s v="GASTOS DE ORDEN  SOCIAL Y CULTURAL"/>
    <n v="0"/>
    <s v="SIN DESCRIPCIÓN PARA DESTINOS 00"/>
    <n v="1500000"/>
    <n v="1500000"/>
    <n v="0"/>
    <n v="0"/>
    <n v="0"/>
    <n v="0"/>
    <n v="0"/>
    <n v="0"/>
    <n v="0"/>
    <n v="0"/>
    <n v="1500000"/>
    <m/>
    <n v="15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9_26"/>
    <x v="7"/>
    <n v="2"/>
    <s v="TLAJO CERCANO"/>
    <n v="36"/>
    <x v="25"/>
    <s v="028_26"/>
    <s v="DIRECCIÓN DE EDUCACIÓN"/>
    <x v="2"/>
    <s v="SERVICIOS GENERALES"/>
    <x v="22"/>
    <n v="3821"/>
    <s v="GASTOS DE ORDEN  SOCIAL Y CULTURAL"/>
    <n v="0"/>
    <s v="SIN DESCRIPCIÓN PARA DESTINOS 00"/>
    <n v="50000"/>
    <n v="49991.519999999997"/>
    <n v="0"/>
    <n v="0"/>
    <n v="0"/>
    <n v="0"/>
    <n v="0"/>
    <n v="0"/>
    <n v="0"/>
    <n v="0"/>
    <n v="50000"/>
    <m/>
    <n v="50000"/>
    <n v="0"/>
    <n v="8.48"/>
    <n v="0"/>
    <n v="0"/>
    <n v="8.48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9_26"/>
    <x v="7"/>
    <n v="2"/>
    <s v="TLAJO CERCANO"/>
    <n v="36"/>
    <x v="25"/>
    <s v="028_26"/>
    <s v="DIRECCIÓN DE EDUCACIÓN"/>
    <x v="2"/>
    <s v="SERVICIOS GENERALES"/>
    <x v="22"/>
    <n v="3821"/>
    <s v="GASTOS DE ORDEN  SOCIAL Y CULTURAL"/>
    <n v="29"/>
    <s v="DIA DEL MAESTRO"/>
    <n v="1000000"/>
    <n v="1000008.48"/>
    <n v="0"/>
    <n v="0"/>
    <n v="0"/>
    <n v="0"/>
    <n v="0"/>
    <n v="0"/>
    <n v="0"/>
    <n v="0"/>
    <n v="1000000"/>
    <m/>
    <n v="1000000"/>
    <n v="0"/>
    <n v="0"/>
    <n v="0"/>
    <n v="8.48"/>
    <n v="-8.48"/>
  </r>
  <r>
    <s v="1.1-00-26"/>
    <x v="1"/>
    <n v="1"/>
    <s v="GOBIERNO"/>
    <n v="1.3"/>
    <s v="COORDINACION DE LA POLITICA DE GOBIERNO"/>
    <s v="1.3.4"/>
    <s v="FUNCIÓN PÚBLICA"/>
    <s v="S"/>
    <s v="Definidos en el Presupuesto de Egresos y los que s"/>
    <s v="GASTO CORRIENTE"/>
    <s v="09_26"/>
    <x v="7"/>
    <n v="2"/>
    <s v="TLAJO CERCANO"/>
    <n v="31"/>
    <x v="40"/>
    <s v="025_26"/>
    <s v="DESPACHO DE LA COORDINACIÓN GENERAL DE C"/>
    <x v="2"/>
    <s v="SERVICIOS GENERALES"/>
    <x v="22"/>
    <n v="3821"/>
    <s v="GASTOS DE ORDEN  SOCIAL Y CULTURAL"/>
    <n v="0"/>
    <s v="SIN DESCRIPCIÓN PARA DESTINOS 00"/>
    <n v="400000"/>
    <n v="400008.56"/>
    <n v="0"/>
    <n v="0"/>
    <n v="0"/>
    <n v="0"/>
    <n v="0"/>
    <n v="0"/>
    <n v="0"/>
    <n v="0"/>
    <n v="400000"/>
    <m/>
    <n v="400000"/>
    <n v="0"/>
    <n v="0"/>
    <n v="0"/>
    <n v="8.56"/>
    <n v="-8.56"/>
  </r>
  <r>
    <s v="1.1-00-26"/>
    <x v="1"/>
    <n v="1"/>
    <s v="GOBIERNO"/>
    <n v="1.3"/>
    <s v="COORDINACION DE LA POLITICA DE GOBIERNO"/>
    <s v="1.3.4"/>
    <s v="FUNCIÓN PÚBLICA"/>
    <s v="S"/>
    <s v="Definidos en el Presupuesto de Egresos y los que s"/>
    <s v="GASTO CORRIENTE"/>
    <s v="09_26"/>
    <x v="7"/>
    <n v="2"/>
    <s v="TLAJO CERCANO"/>
    <n v="31"/>
    <x v="40"/>
    <s v="025_26"/>
    <s v="DESPACHO DE LA COORDINACIÓN GENERAL DE C"/>
    <x v="2"/>
    <s v="SERVICIOS GENERALES"/>
    <x v="22"/>
    <n v="3821"/>
    <s v="GASTOS DE ORDEN  SOCIAL Y CULTURAL"/>
    <n v="30"/>
    <s v="EVENTO CUIDADORAS Y ESTUDIANTES DE SECUNDARIA"/>
    <n v="450000"/>
    <n v="449991.44"/>
    <n v="0"/>
    <n v="0"/>
    <n v="0"/>
    <n v="0"/>
    <n v="0"/>
    <n v="0"/>
    <n v="0"/>
    <n v="0"/>
    <n v="450000"/>
    <m/>
    <n v="450000"/>
    <n v="0"/>
    <n v="8.56"/>
    <n v="0"/>
    <n v="0"/>
    <n v="8.56"/>
  </r>
  <r>
    <s v="1.1-00-26"/>
    <x v="1"/>
    <n v="3"/>
    <s v="DESARROLLO ECONOMICO"/>
    <n v="3.2"/>
    <s v="AGROPECUARIA, SILVICULTURA, PESCA Y CAZA"/>
    <s v="3.2.1"/>
    <s v="AGROPECUARIA"/>
    <s v="E"/>
    <s v="Actividades del sector público, que realiza en for"/>
    <s v="GASTO CORRIENTE"/>
    <s v="11_26"/>
    <x v="8"/>
    <n v="5"/>
    <s v="TLAJO POTENCIA"/>
    <n v="56"/>
    <x v="43"/>
    <s v="035_26"/>
    <s v="DIRECCIÓN DE DESARROLLO RURAL"/>
    <x v="2"/>
    <s v="SERVICIOS GENERALES"/>
    <x v="22"/>
    <n v="3821"/>
    <s v="GASTOS DE ORDEN  SOCIAL Y CULTURAL"/>
    <n v="45"/>
    <s v="EXPO AGROPECUARIA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n v="2"/>
    <s v="DESARROLLO SOCIAL"/>
    <n v="2.2000000000000002"/>
    <s v="VIVIENDA Y SERVICIOS A LA COMUNIDAD"/>
    <s v="2.2.7"/>
    <s v="DESARROLLO REGIONAL"/>
    <s v="E"/>
    <s v="Actividades del sector público, que realiza en for"/>
    <s v="GASTO CORRIENTE"/>
    <s v="11_26"/>
    <x v="8"/>
    <n v="5"/>
    <s v="TLAJO POTENCIA"/>
    <n v="49"/>
    <x v="23"/>
    <s v="034_26"/>
    <s v="DESPACHO DE LA COORDINACIÓN GENERAL DE D"/>
    <x v="2"/>
    <s v="SERVICIOS GENERALES"/>
    <x v="22"/>
    <n v="3821"/>
    <s v="GASTOS DE ORDEN  SOCIAL Y CULTURAL"/>
    <n v="49"/>
    <s v="FORO EMPRESARIAL"/>
    <n v="300000"/>
    <n v="300000"/>
    <n v="0"/>
    <n v="0"/>
    <n v="0"/>
    <n v="0"/>
    <n v="0"/>
    <n v="0"/>
    <n v="0"/>
    <n v="0"/>
    <n v="300000"/>
    <m/>
    <n v="300000"/>
    <n v="0"/>
    <n v="0"/>
    <n v="0"/>
    <n v="0"/>
    <n v="0"/>
  </r>
  <r>
    <s v="1.1-00-26"/>
    <x v="1"/>
    <n v="2"/>
    <s v="DESARROLLO SOCIAL"/>
    <n v="2.2000000000000002"/>
    <s v="VIVIENDA Y SERVICIOS A LA COMUNIDAD"/>
    <s v="2.2.7"/>
    <s v="DESARROLLO REGIONAL"/>
    <s v="E"/>
    <s v="Actividades del sector público, que realiza en for"/>
    <s v="GASTO CORRIENTE"/>
    <s v="11_26"/>
    <x v="8"/>
    <n v="5"/>
    <s v="TLAJO POTENCIA"/>
    <n v="49"/>
    <x v="23"/>
    <s v="034_26"/>
    <s v="DESPACHO DE LA COORDINACIÓN GENERAL DE D"/>
    <x v="2"/>
    <s v="SERVICIOS GENERALES"/>
    <x v="22"/>
    <n v="3821"/>
    <s v="GASTOS DE ORDEN  SOCIAL Y CULTURAL"/>
    <n v="50"/>
    <s v="FERIAS DEL EMPLEO"/>
    <n v="270000"/>
    <n v="270000"/>
    <n v="0"/>
    <n v="0"/>
    <n v="0"/>
    <n v="0"/>
    <n v="0"/>
    <n v="0"/>
    <n v="0"/>
    <n v="0"/>
    <n v="270000"/>
    <m/>
    <n v="270000"/>
    <n v="0"/>
    <n v="0"/>
    <n v="0"/>
    <n v="0"/>
    <n v="0"/>
  </r>
  <r>
    <s v="1.1-00-26"/>
    <x v="1"/>
    <n v="2"/>
    <s v="DESARROLLO SOCIAL"/>
    <n v="2.4"/>
    <s v="RECREACION, CULTURA Y OTRAS MANIFESTACIONES SOCIALES"/>
    <s v="2.4.2"/>
    <s v="CULTURA"/>
    <s v="E"/>
    <s v="Actividades del sector público, que realiza en for"/>
    <s v="GASTO CORRIENTE"/>
    <s v="09_26"/>
    <x v="7"/>
    <n v="2"/>
    <s v="TLAJO CERCANO"/>
    <n v="33"/>
    <x v="34"/>
    <s v="026_26"/>
    <s v="DIRECCIÓN DE CULTURA"/>
    <x v="2"/>
    <s v="SERVICIOS GENERALES"/>
    <x v="22"/>
    <n v="3821"/>
    <s v="GASTOS DE ORDEN  SOCIAL Y CULTURAL"/>
    <n v="0"/>
    <s v="SIN DESCRIPCIÓN PARA DESTINOS 00"/>
    <n v="150000"/>
    <n v="150000"/>
    <n v="0"/>
    <n v="0"/>
    <n v="0"/>
    <n v="0"/>
    <n v="0"/>
    <n v="0"/>
    <n v="0"/>
    <n v="0"/>
    <n v="150000"/>
    <m/>
    <n v="150000"/>
    <n v="0"/>
    <n v="0"/>
    <n v="0"/>
    <n v="0"/>
    <n v="0"/>
  </r>
  <r>
    <s v="1.1-00-26"/>
    <x v="1"/>
    <n v="2"/>
    <s v="DESARROLLO SOCIAL"/>
    <n v="2.4"/>
    <s v="RECREACION, CULTURA Y OTRAS MANIFESTACIONES SOCIALES"/>
    <s v="2.4.2"/>
    <s v="CULTURA"/>
    <s v="E"/>
    <s v="Actividades del sector público, que realiza en for"/>
    <s v="GASTO CORRIENTE"/>
    <s v="09_26"/>
    <x v="7"/>
    <n v="2"/>
    <s v="TLAJO CERCANO"/>
    <n v="33"/>
    <x v="34"/>
    <s v="026_26"/>
    <s v="DIRECCIÓN DE CULTURA"/>
    <x v="2"/>
    <s v="SERVICIOS GENERALES"/>
    <x v="22"/>
    <n v="3841"/>
    <s v="EXPOSICIONES"/>
    <n v="0"/>
    <s v="SIN DESCRIPCIÓN PARA DESTINOS 00"/>
    <n v="100000"/>
    <n v="100000"/>
    <n v="0"/>
    <n v="0"/>
    <n v="0"/>
    <n v="0"/>
    <n v="0"/>
    <n v="0"/>
    <n v="0"/>
    <n v="0"/>
    <n v="100000"/>
    <m/>
    <n v="1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2"/>
    <s v="SERVICIOS GENERALES"/>
    <x v="23"/>
    <n v="3911"/>
    <s v="SERVICIOS FUNERARIOS Y DE CEMENTERIOS"/>
    <n v="0"/>
    <s v="SIN DESCRIPCIÓN PARA DESTINOS 00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2.5-02-25"/>
    <x v="4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8"/>
    <x v="44"/>
    <s v="006_26"/>
    <s v="DIRECCIÓN DE FINANZAS"/>
    <x v="2"/>
    <s v="SERVICIOS GENERALES"/>
    <x v="23"/>
    <n v="3921"/>
    <s v="Reintegro de Remanentes de Recursos Federales y Estatales"/>
    <n v="0"/>
    <s v="SIN DESCRIPCIÓN PARA DESTINOS 00"/>
    <n v="0"/>
    <n v="0"/>
    <n v="3412951.5"/>
    <n v="3412951.5"/>
    <n v="0"/>
    <n v="3412951.5"/>
    <n v="0"/>
    <n v="3412951.5"/>
    <n v="0"/>
    <n v="3412951.5"/>
    <n v="-3412951.5"/>
    <n v="3412951.5"/>
    <n v="3412951.5"/>
    <n v="0"/>
    <n v="0"/>
    <n v="0"/>
    <n v="0"/>
    <n v="0"/>
  </r>
  <r>
    <s v="2.6-01-25"/>
    <x v="5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8"/>
    <x v="44"/>
    <s v="006_26"/>
    <s v="DIRECCIÓN DE FINANZAS"/>
    <x v="2"/>
    <s v="SERVICIOS GENERALES"/>
    <x v="23"/>
    <n v="3921"/>
    <s v="Reintegro de Remanentes de Recursos Federales y Estatales"/>
    <n v="0"/>
    <s v="SIN DESCRIPCIÓN PARA DESTINOS 00"/>
    <n v="0"/>
    <n v="0"/>
    <n v="674.53"/>
    <n v="674.53"/>
    <n v="0"/>
    <n v="674.53"/>
    <n v="0"/>
    <n v="674.53"/>
    <n v="0"/>
    <n v="674.53"/>
    <n v="-674.53"/>
    <n v="674.53"/>
    <n v="674.53"/>
    <n v="0"/>
    <n v="0"/>
    <n v="0"/>
    <n v="0"/>
    <n v="0"/>
  </r>
  <r>
    <s v="2.5-01-25"/>
    <x v="6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8"/>
    <x v="44"/>
    <s v="006_26"/>
    <s v="DIRECCIÓN DE FINANZAS"/>
    <x v="2"/>
    <s v="SERVICIOS GENERALES"/>
    <x v="23"/>
    <n v="3921"/>
    <s v="Reintegro de Remanentes de Recursos Federales y Estatales"/>
    <n v="0"/>
    <s v="SIN DESCRIPCIÓN PARA DESTINOS 00"/>
    <n v="0"/>
    <n v="0"/>
    <n v="2586008.42"/>
    <n v="2586008.42"/>
    <n v="0"/>
    <n v="2586008.42"/>
    <n v="0"/>
    <n v="2586008.42"/>
    <n v="0"/>
    <n v="2586008.42"/>
    <n v="-2586008.42"/>
    <n v="2586008.42"/>
    <n v="2586008.42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2"/>
    <s v="SERVICIOS GENERALES"/>
    <x v="23"/>
    <n v="3922"/>
    <s v="IMPUESTOS Y DERECHOS"/>
    <n v="0"/>
    <s v="SIN DESCRIPCIÓN PARA DESTINOS 00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n v="2"/>
    <s v="DESARROLLO SOCIAL"/>
    <n v="2.2000000000000002"/>
    <s v="VIVIENDA Y SERVICIOS A LA COMUNIDAD"/>
    <s v="2.2.3"/>
    <s v="ABASTECIMIENTO DE AGUA"/>
    <s v="E"/>
    <s v="Actividades del sector público, que realiza en for"/>
    <s v="GASTO CAPITAL"/>
    <s v="10_26"/>
    <x v="10"/>
    <n v="6"/>
    <s v="TLAJO A FUTURO"/>
    <n v="43"/>
    <x v="22"/>
    <s v="031_26"/>
    <s v="DIRECCIÓN DE AGUA POTABLE E INFRAESTRUCT"/>
    <x v="3"/>
    <s v="BIENES MUEBLES, INMUEBLES E INTANGIBLES"/>
    <x v="24"/>
    <n v="5661"/>
    <s v="EQUIPO DE GENERACIÓN ELÉCTRICA, APARATOS Y ACCESORIOS ELÉCTRICOS"/>
    <n v="0"/>
    <s v="SIN DESCRIPCIÓN PARA DESTINOS 00"/>
    <n v="0"/>
    <n v="0"/>
    <n v="0"/>
    <n v="0"/>
    <n v="0"/>
    <n v="0"/>
    <n v="0"/>
    <n v="0"/>
    <n v="0"/>
    <n v="0"/>
    <n v="0"/>
    <n v="5000000"/>
    <n v="5000000"/>
    <n v="0"/>
    <n v="0"/>
    <n v="0"/>
    <n v="0"/>
    <n v="0"/>
  </r>
  <r>
    <s v="1.1-00-26"/>
    <x v="1"/>
    <n v="2"/>
    <s v="DESARROLLO SOCIAL"/>
    <n v="2.2000000000000002"/>
    <s v="VIVIENDA Y SERVICIOS A LA COMUNIDAD"/>
    <s v="2.2.3"/>
    <s v="ABASTECIMIENTO DE AGUA"/>
    <s v="E"/>
    <s v="Actividades del sector público, que realiza en for"/>
    <s v="GASTO CORRIENTE"/>
    <s v="10_26"/>
    <x v="10"/>
    <n v="6"/>
    <s v="TLAJO A FUTURO"/>
    <n v="43"/>
    <x v="22"/>
    <s v="031_26"/>
    <s v="DIRECCIÓN DE AGUA POTABLE E INFRAESTRUCT"/>
    <x v="2"/>
    <s v="SERVICIOS GENERALES"/>
    <x v="23"/>
    <n v="3922"/>
    <s v="IMPUESTOS Y DERECHOS"/>
    <n v="34"/>
    <s v="CNA"/>
    <n v="11200000"/>
    <n v="11200000"/>
    <n v="2900465"/>
    <n v="2900465"/>
    <n v="0"/>
    <n v="2900465"/>
    <n v="204970"/>
    <n v="2695495"/>
    <n v="0"/>
    <n v="2695495"/>
    <n v="8299535"/>
    <m/>
    <n v="11200000"/>
    <n v="0"/>
    <n v="0"/>
    <n v="0"/>
    <n v="0"/>
    <n v="0"/>
  </r>
  <r>
    <s v="1.1-00-26"/>
    <x v="1"/>
    <n v="1"/>
    <s v="GOBIERNO"/>
    <n v="1.7"/>
    <s v="ASUNTOS DE ORDEN PÚBLICO Y DE SEGURIDAD INTERIOR"/>
    <s v="1.7.1"/>
    <s v="POLICÍA"/>
    <s v="E"/>
    <s v="Actividades del sector público, que realiza en for"/>
    <s v="GASTO CORRIENTE"/>
    <s v="07_26"/>
    <x v="5"/>
    <n v="1"/>
    <s v="TLAJO DE PAZ"/>
    <n v="21"/>
    <x v="12"/>
    <s v="015_26"/>
    <s v="COMISARIA DE LA POLICIA PREVENTIVA MUNIC"/>
    <x v="2"/>
    <s v="SERVICIOS GENERALES"/>
    <x v="23"/>
    <n v="3941"/>
    <s v="SENTENCIAS Y RESOLUCIONES POR AUTORIDAD COMPETENTE"/>
    <n v="0"/>
    <s v="SIN DESCRIPCIÓN PARA DESTINOS 00"/>
    <n v="70000"/>
    <n v="70000"/>
    <n v="0"/>
    <n v="0"/>
    <n v="0"/>
    <n v="0"/>
    <n v="0"/>
    <n v="0"/>
    <n v="0"/>
    <n v="0"/>
    <n v="70000"/>
    <m/>
    <n v="7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5"/>
    <x v="13"/>
    <s v="004_26"/>
    <s v="DIRECCIÓN DE INGRESOS"/>
    <x v="2"/>
    <s v="SERVICIOS GENERALES"/>
    <x v="23"/>
    <n v="3941"/>
    <s v="SENTENCIAS Y RESOLUCIONES POR AUTORIDAD COMPETENTE"/>
    <n v="0"/>
    <s v="SIN DESCRIPCIÓN PARA DESTINOS 00"/>
    <n v="800000"/>
    <n v="0"/>
    <n v="57346.31"/>
    <n v="57346.31"/>
    <n v="0"/>
    <n v="57346.31"/>
    <n v="57346.31"/>
    <n v="0"/>
    <n v="0"/>
    <n v="0"/>
    <n v="742653.69"/>
    <m/>
    <n v="800000"/>
    <n v="0"/>
    <n v="800000"/>
    <n v="0"/>
    <n v="0"/>
    <n v="80000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6"/>
    <x v="4"/>
    <s v="005_26"/>
    <s v="DIRECCIÓN DE PROCESOS ADMINISTRATIVOS Y"/>
    <x v="2"/>
    <s v="SERVICIOS GENERALES"/>
    <x v="23"/>
    <n v="3941"/>
    <s v="SENTENCIAS Y RESOLUCIONES POR AUTORIDAD COMPETENTE"/>
    <n v="0"/>
    <s v="SIN DESCRIPCIÓN PARA DESTINOS 00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2"/>
    <s v="SERVICIOS GENERALES"/>
    <x v="16"/>
    <n v="3391"/>
    <s v="SERVICIOS PROFESIONALES, CIENTÍFICOS Y TÉCNICOS INTEGRALES"/>
    <n v="0"/>
    <s v="SIN DESCRIPCIÓN PARA DESTINOS 00"/>
    <n v="0"/>
    <n v="0"/>
    <m/>
    <m/>
    <m/>
    <m/>
    <m/>
    <m/>
    <m/>
    <m/>
    <m/>
    <n v="10000000"/>
    <n v="10000000"/>
    <m/>
    <m/>
    <m/>
    <m/>
    <m/>
  </r>
  <r>
    <s v="1.1-00-26"/>
    <x v="1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4"/>
    <s v="TLAJO EFICIENTE"/>
    <n v="12"/>
    <x v="0"/>
    <s v="008_26"/>
    <s v="DIRECCIÓN DE ADMINISTRACIÓN DE PERSONAL"/>
    <x v="2"/>
    <s v="SERVICIOS GENERALES"/>
    <x v="23"/>
    <n v="3941"/>
    <s v="SENTENCIAS Y RESOLUCIONES POR AUTORIDAD COMPETENTE"/>
    <n v="0"/>
    <s v="SIN DESCRIPCIÓN PARA DESTINOS 00"/>
    <n v="20000000"/>
    <n v="20000000"/>
    <n v="1832951.89"/>
    <n v="1832951.89"/>
    <n v="0"/>
    <n v="1832951.89"/>
    <n v="558223.33999999985"/>
    <n v="1274728.55"/>
    <n v="680897.35000000009"/>
    <n v="593831.19999999995"/>
    <n v="18167048.109999999"/>
    <n v="0"/>
    <n v="200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5"/>
    <x v="13"/>
    <s v="004_26"/>
    <s v="DIRECCIÓN DE INGRESOS"/>
    <x v="2"/>
    <s v="SERVICIOS GENERALES"/>
    <x v="23"/>
    <n v="3942"/>
    <s v="DIVERSAS DEVOLUCIONES"/>
    <n v="0"/>
    <s v="SIN DESCRIPCIÓN PARA DESTINOS 00"/>
    <n v="150000"/>
    <n v="150000"/>
    <n v="0"/>
    <n v="0"/>
    <n v="0"/>
    <n v="0"/>
    <n v="0"/>
    <n v="0"/>
    <n v="0"/>
    <n v="0"/>
    <n v="150000"/>
    <m/>
    <n v="15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6"/>
    <x v="4"/>
    <s v="005_26"/>
    <s v="DIRECCIÓN DE PROCESOS ADMINISTRATIVOS Y"/>
    <x v="2"/>
    <s v="SERVICIOS GENERALES"/>
    <x v="23"/>
    <n v="3961"/>
    <s v="OTROS GASTOS POR RESPONSABILIDADES"/>
    <n v="0"/>
    <s v="SIN DESCRIPCIÓN PARA DESTINOS 00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n v="1"/>
    <s v="GOBIERNO"/>
    <n v="1.7"/>
    <s v="ASUNTOS DE ORDEN PÚBLICO Y DE SEGURIDAD INTERIOR"/>
    <s v="1.7.1"/>
    <s v="POLICÍA"/>
    <s v="E"/>
    <s v="Actividades del sector público, que realiza en for"/>
    <s v="GASTO CORRIENTE"/>
    <s v="07_26"/>
    <x v="5"/>
    <n v="1"/>
    <s v="TLAJO DE PAZ"/>
    <n v="21"/>
    <x v="12"/>
    <s v="015_26"/>
    <s v="COMISARIA DE LA POLICIA PREVENTIVA MUNIC"/>
    <x v="2"/>
    <s v="SERVICIOS GENERALES"/>
    <x v="23"/>
    <n v="3962"/>
    <s v="DIVERSOS GASTOS POR INCIDENTE VIAL"/>
    <n v="0"/>
    <s v="SIN DESCRIPCIÓN PARA DESTINOS 00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5_26"/>
    <x v="0"/>
    <n v="4"/>
    <s v="TLAJO EFICIENTE"/>
    <n v="9"/>
    <x v="5"/>
    <s v="007_26"/>
    <s v="DIRECCIÓN DE ADMINISTRACIÓN"/>
    <x v="2"/>
    <s v="SERVICIOS GENERALES"/>
    <x v="23"/>
    <n v="3962"/>
    <s v="DIVERSOS GASTOS POR INCIDENTE VIAL"/>
    <n v="0"/>
    <s v="SIN DESCRIPCIÓN PARA DESTINOS 00"/>
    <n v="25000"/>
    <n v="25000"/>
    <n v="2919"/>
    <n v="2919"/>
    <n v="2919"/>
    <n v="0"/>
    <n v="0"/>
    <n v="0"/>
    <n v="0"/>
    <n v="0"/>
    <n v="22081"/>
    <m/>
    <n v="25000"/>
    <n v="0"/>
    <n v="0"/>
    <n v="0"/>
    <n v="0"/>
    <n v="0"/>
  </r>
  <r>
    <s v="1.1-00-26"/>
    <x v="1"/>
    <n v="3"/>
    <s v="DESARROLLO ECONOMICO"/>
    <n v="3.7"/>
    <s v="TURISMO"/>
    <s v="3.7.1"/>
    <s v="TURISMO"/>
    <s v="E"/>
    <s v="Actividades del sector público, que realiza en for"/>
    <s v="GASTO CORRIENTE"/>
    <s v="11_26"/>
    <x v="8"/>
    <n v="5"/>
    <s v="TLAJO POTENCIA"/>
    <n v="63"/>
    <x v="45"/>
    <s v="037_26"/>
    <s v="DIRECCIÓN DE TURISMO Y PROMOCIÓN A LAS T"/>
    <x v="4"/>
    <s v="TRANSFERENCIAS, ASIGNACIONES, SUBSIDIOS Y OTRAS AYUDAS"/>
    <x v="25"/>
    <n v="4211"/>
    <s v="TRANSFERENCIAS OTORGADAS A ENTIDADES PARAESTATALES NO EMPRESARIALES Y NO FINANCIERAS"/>
    <n v="0"/>
    <s v="SIN DESCRIPCIÓN PARA DESTINOS 00"/>
    <n v="2000000"/>
    <n v="2000000"/>
    <n v="2000000"/>
    <n v="2000000"/>
    <n v="0"/>
    <n v="2000000"/>
    <n v="0"/>
    <n v="2000000"/>
    <n v="0"/>
    <n v="2000000"/>
    <n v="0"/>
    <m/>
    <n v="20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8"/>
    <x v="44"/>
    <s v="006_26"/>
    <s v="DIRECCIÓN DE FINANZAS"/>
    <x v="4"/>
    <s v="TRANSFERENCIAS, ASIGNACIONES, SUBSIDIOS Y OTRAS AYUDAS"/>
    <x v="25"/>
    <n v="4211"/>
    <s v="TRANSFERENCIAS OTORGADAS A ENTIDADES PARAESTATALES NO EMPRESARIALES Y NO FINANCIERAS"/>
    <n v="0"/>
    <s v="SIN DESCRIPCIÓN PARA DESTINOS 00"/>
    <n v="2500000"/>
    <n v="2500000"/>
    <n v="0"/>
    <n v="0"/>
    <n v="0"/>
    <n v="0"/>
    <n v="0"/>
    <n v="0"/>
    <n v="0"/>
    <n v="0"/>
    <n v="2500000"/>
    <m/>
    <n v="2500000"/>
    <n v="0"/>
    <n v="0"/>
    <n v="0"/>
    <n v="0"/>
    <n v="0"/>
  </r>
  <r>
    <s v="1.1-00-26"/>
    <x v="1"/>
    <n v="2"/>
    <s v="DESARROLLO SOCIAL"/>
    <n v="2.4"/>
    <s v="RECREACION, CULTURA Y OTRAS MANIFESTACIONES SOCIALES"/>
    <s v="2.4.1"/>
    <s v="DEPORTE Y RECREACIÓN"/>
    <s v="E"/>
    <s v="Actividades del sector público, que realiza en for"/>
    <s v="GASTO CORRIENTE"/>
    <s v="14_26"/>
    <x v="12"/>
    <n v="2"/>
    <s v="TLAJO CERCANO"/>
    <n v="68"/>
    <x v="46"/>
    <s v="040_26"/>
    <s v="CONSEJO MUNICIPAL DEL DEPORTE"/>
    <x v="4"/>
    <s v="TRANSFERENCIAS, ASIGNACIONES, SUBSIDIOS Y OTRAS AYUDAS"/>
    <x v="25"/>
    <n v="4211"/>
    <s v="TRANSFERENCIAS OTORGADAS A ENTIDADES PARAESTATALES NO EMPRESARIALES Y NO FINANCIERAS"/>
    <n v="0"/>
    <s v="SIN DESCRIPCIÓN PARA DESTINOS 00"/>
    <n v="20803650"/>
    <n v="20803650"/>
    <n v="3557160.02"/>
    <n v="3557160.02"/>
    <n v="0"/>
    <n v="3557160.02"/>
    <n v="0"/>
    <n v="3557160.02"/>
    <n v="0"/>
    <n v="3557160.02"/>
    <n v="17246489.98"/>
    <m/>
    <n v="20803650"/>
    <n v="0"/>
    <n v="0"/>
    <n v="0"/>
    <n v="0"/>
    <n v="0"/>
  </r>
  <r>
    <s v="1.1-00-26"/>
    <x v="1"/>
    <n v="2"/>
    <s v="DESARROLLO SOCIAL"/>
    <n v="2.4"/>
    <s v="RECREACION, CULTURA Y OTRAS MANIFESTACIONES SOCIALES"/>
    <s v="2.4.1"/>
    <s v="DEPORTE Y RECREACIÓN"/>
    <s v="E"/>
    <s v="Actividades del sector público, que realiza en for"/>
    <s v="GASTO CORRIENTE"/>
    <s v="15_26"/>
    <x v="13"/>
    <n v="1"/>
    <s v="TLAJO DE PAZ"/>
    <n v="69"/>
    <x v="47"/>
    <s v="041_26"/>
    <s v="INSTITUTO DE ALTERNATIVAS PARA LOS JÓVEN"/>
    <x v="4"/>
    <s v="TRANSFERENCIAS, ASIGNACIONES, SUBSIDIOS Y OTRAS AYUDAS"/>
    <x v="25"/>
    <n v="4211"/>
    <s v="TRANSFERENCIAS OTORGADAS A ENTIDADES PARAESTATALES NO EMPRESARIALES Y NO FINANCIERAS"/>
    <n v="0"/>
    <s v="SIN DESCRIPCIÓN PARA DESTINOS 00"/>
    <n v="9828000"/>
    <n v="9828000"/>
    <n v="27334.92"/>
    <n v="27334.92"/>
    <n v="0"/>
    <n v="27334.92"/>
    <n v="0"/>
    <n v="27334.92"/>
    <n v="0"/>
    <n v="27334.92"/>
    <n v="9800665.0800000001"/>
    <m/>
    <n v="9828000"/>
    <n v="0"/>
    <n v="0"/>
    <n v="0"/>
    <n v="0"/>
    <n v="0"/>
  </r>
  <r>
    <s v="1.1-00-26"/>
    <x v="1"/>
    <n v="2"/>
    <s v="DESARROLLO SOCIAL"/>
    <n v="2.6"/>
    <s v="PROTECCION SOCIAL"/>
    <s v="2.6.8"/>
    <s v="OTROS GRUPOS VULNERABLES"/>
    <s v="E"/>
    <s v="Actividades del sector público, que realiza en for"/>
    <s v="GASTO CORRIENTE"/>
    <s v="13_26"/>
    <x v="14"/>
    <n v="2"/>
    <s v="TLAJO CERCANO"/>
    <n v="67"/>
    <x v="48"/>
    <s v="039_26"/>
    <s v="CENTRO DE ESTIMULACIÓN PARA PERSONAS CON"/>
    <x v="4"/>
    <s v="TRANSFERENCIAS, ASIGNACIONES, SUBSIDIOS Y OTRAS AYUDAS"/>
    <x v="25"/>
    <n v="4211"/>
    <s v="TRANSFERENCIAS OTORGADAS A ENTIDADES PARAESTATALES NO EMPRESARIALES Y NO FINANCIERAS"/>
    <n v="0"/>
    <s v="SIN DESCRIPCIÓN PARA DESTINOS 00"/>
    <n v="14767344.140000001"/>
    <n v="14767344.140000001"/>
    <n v="1230612.01"/>
    <n v="1230612.01"/>
    <n v="0"/>
    <n v="1230612.01"/>
    <n v="0"/>
    <n v="1230612.01"/>
    <n v="0"/>
    <n v="1230612.01"/>
    <n v="13536732.130000001"/>
    <m/>
    <n v="14767344.140000001"/>
    <n v="0"/>
    <n v="0"/>
    <n v="0"/>
    <n v="0"/>
    <n v="0"/>
  </r>
  <r>
    <s v="1.1-00-26"/>
    <x v="1"/>
    <n v="2"/>
    <s v="DESARROLLO SOCIAL"/>
    <n v="2.6"/>
    <s v="PROTECCION SOCIAL"/>
    <s v="2.6.8"/>
    <s v="OTROS GRUPOS VULNERABLES"/>
    <s v="E"/>
    <s v="Actividades del sector público, que realiza en for"/>
    <s v="GASTO CORRIENTE"/>
    <s v="16_26"/>
    <x v="15"/>
    <n v="1"/>
    <s v="TLAJO DE PAZ"/>
    <n v="70"/>
    <x v="49"/>
    <s v="042_26"/>
    <s v="INSTITUTO MUNICIPAL DE LA MUJER TLAJOMUL"/>
    <x v="4"/>
    <s v="TRANSFERENCIAS, ASIGNACIONES, SUBSIDIOS Y OTRAS AYUDAS"/>
    <x v="25"/>
    <n v="4211"/>
    <s v="TRANSFERENCIAS OTORGADAS A ENTIDADES PARAESTATALES NO EMPRESARIALES Y NO FINANCIERAS"/>
    <n v="0"/>
    <s v="SIN DESCRIPCIÓN PARA DESTINOS 00"/>
    <n v="7750016.75"/>
    <n v="7750016.75"/>
    <n v="1039619.25"/>
    <n v="1039619.25"/>
    <n v="0"/>
    <n v="1039619.25"/>
    <n v="0"/>
    <n v="1039619.25"/>
    <n v="0"/>
    <n v="1039619.25"/>
    <n v="6710397.5"/>
    <m/>
    <n v="7750016.75"/>
    <n v="0"/>
    <n v="0"/>
    <n v="0"/>
    <n v="0"/>
    <n v="0"/>
  </r>
  <r>
    <s v="1.1-00-26"/>
    <x v="1"/>
    <n v="2"/>
    <s v="DESARROLLO SOCIAL"/>
    <n v="2.6"/>
    <s v="PROTECCION SOCIAL"/>
    <s v="2.6.3"/>
    <s v="FAMILIA E HIJOS"/>
    <s v="E"/>
    <s v="Actividades del sector público, que realiza en for"/>
    <s v="GASTO CORRIENTE"/>
    <s v="17_26"/>
    <x v="16"/>
    <n v="1"/>
    <s v="TLAJO DE PAZ"/>
    <n v="71"/>
    <x v="50"/>
    <s v="043_26"/>
    <s v="SISTEMA INTEGRAL PARA EL DESARROLLO DE L"/>
    <x v="4"/>
    <s v="TRANSFERENCIAS, ASIGNACIONES, SUBSIDIOS Y OTRAS AYUDAS"/>
    <x v="25"/>
    <n v="4211"/>
    <s v="TRANSFERENCIAS OTORGADAS A ENTIDADES PARAESTATALES NO EMPRESARIALES Y NO FINANCIERAS"/>
    <n v="0"/>
    <s v="SIN DESCRIPCIÓN PARA DESTINOS 00"/>
    <n v="99750000"/>
    <n v="99750000"/>
    <n v="16625000"/>
    <n v="16625000"/>
    <n v="0"/>
    <n v="16625000"/>
    <n v="0"/>
    <n v="16625000"/>
    <n v="0"/>
    <n v="16625000"/>
    <n v="83125000"/>
    <m/>
    <n v="99750000"/>
    <n v="0"/>
    <n v="0"/>
    <n v="0"/>
    <n v="0"/>
    <n v="0"/>
  </r>
  <r>
    <s v="1.6-01-26"/>
    <x v="2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4_26"/>
    <x v="3"/>
    <n v="4"/>
    <s v="TLAJO EFICIENTE"/>
    <n v="8"/>
    <x v="44"/>
    <s v="006_26"/>
    <s v="DIRECCIÓN DE FINANZAS"/>
    <x v="4"/>
    <s v="TRANSFERENCIAS, ASIGNACIONES, SUBSIDIOS Y OTRAS AYUDAS"/>
    <x v="25"/>
    <n v="4251"/>
    <s v="TRANSFERENCIAS A FIDEICOMISOS DE ENTIDADES FEDERATIVAS Y MUNICIPIOS"/>
    <n v="0"/>
    <s v="SIN DESCRIPCIÓN PARA DESTINOS 00"/>
    <n v="25000000"/>
    <n v="25000000"/>
    <n v="1372569.63"/>
    <n v="1372569.63"/>
    <n v="0"/>
    <n v="1372569.63"/>
    <n v="0"/>
    <n v="1372569.63"/>
    <n v="0"/>
    <n v="1372569.63"/>
    <n v="23627430.370000001"/>
    <m/>
    <n v="25000000"/>
    <n v="0"/>
    <n v="0"/>
    <n v="0"/>
    <n v="0"/>
    <n v="0"/>
  </r>
  <r>
    <s v="1.1-00-26"/>
    <x v="1"/>
    <n v="3"/>
    <s v="DESARROLLO ECONOMICO"/>
    <n v="3.2"/>
    <s v="AGROPECUARIA, SILVICULTURA, PESCA Y CAZA"/>
    <s v="3.2.1"/>
    <s v="AGROPECUARIA"/>
    <s v="S"/>
    <s v="Definidos en el Presupuesto de Egresos y los que s"/>
    <s v="GASTO CORRIENTE"/>
    <s v="11_26"/>
    <x v="8"/>
    <n v="5"/>
    <s v="TLAJO POTENCIA"/>
    <n v="50"/>
    <x v="51"/>
    <s v="035_26"/>
    <s v="DIRECCIÓN DE DESARROLLO RURAL"/>
    <x v="4"/>
    <s v="TRANSFERENCIAS, ASIGNACIONES, SUBSIDIOS Y OTRAS AYUDAS"/>
    <x v="26"/>
    <n v="4311"/>
    <s v="SUBSIDIOS A LA PRODUCCIÓN"/>
    <n v="53"/>
    <s v="APICULTORES"/>
    <n v="250000"/>
    <n v="250000"/>
    <n v="0"/>
    <n v="0"/>
    <n v="0"/>
    <n v="0"/>
    <n v="0"/>
    <n v="0"/>
    <n v="0"/>
    <n v="0"/>
    <n v="250000"/>
    <m/>
    <n v="250000"/>
    <n v="0"/>
    <n v="0"/>
    <n v="0"/>
    <n v="0"/>
    <n v="0"/>
  </r>
  <r>
    <s v="1.1-00-26"/>
    <x v="1"/>
    <n v="3"/>
    <s v="DESARROLLO ECONOMICO"/>
    <n v="3.2"/>
    <s v="AGROPECUARIA, SILVICULTURA, PESCA Y CAZA"/>
    <s v="3.2.1"/>
    <s v="AGROPECUARIA"/>
    <s v="S"/>
    <s v="Definidos en el Presupuesto de Egresos y los que s"/>
    <s v="GASTO CORRIENTE"/>
    <s v="11_26"/>
    <x v="8"/>
    <n v="5"/>
    <s v="TLAJO POTENCIA"/>
    <n v="51"/>
    <x v="52"/>
    <s v="035_26"/>
    <s v="DIRECCIÓN DE DESARROLLO RURAL"/>
    <x v="4"/>
    <s v="TRANSFERENCIAS, ASIGNACIONES, SUBSIDIOS Y OTRAS AYUDAS"/>
    <x v="26"/>
    <n v="4311"/>
    <s v="SUBSIDIOS A LA PRODUCCIÓN"/>
    <n v="38"/>
    <s v="PRODUCTORES DE MAIZ"/>
    <n v="5000000"/>
    <n v="5000000"/>
    <n v="0"/>
    <n v="0"/>
    <n v="0"/>
    <n v="0"/>
    <n v="0"/>
    <n v="0"/>
    <n v="0"/>
    <n v="0"/>
    <n v="5000000"/>
    <m/>
    <n v="5000000"/>
    <n v="0"/>
    <n v="0"/>
    <n v="0"/>
    <n v="0"/>
    <n v="0"/>
  </r>
  <r>
    <s v="1.1-00-26"/>
    <x v="1"/>
    <n v="3"/>
    <s v="DESARROLLO ECONOMICO"/>
    <n v="3.2"/>
    <s v="AGROPECUARIA, SILVICULTURA, PESCA Y CAZA"/>
    <s v="3.2.1"/>
    <s v="AGROPECUARIA"/>
    <s v="S"/>
    <s v="Definidos en el Presupuesto de Egresos y los que s"/>
    <s v="GASTO CORRIENTE"/>
    <s v="11_26"/>
    <x v="8"/>
    <n v="5"/>
    <s v="TLAJO POTENCIA"/>
    <n v="52"/>
    <x v="53"/>
    <s v="035_26"/>
    <s v="DIRECCIÓN DE DESARROLLO RURAL"/>
    <x v="4"/>
    <s v="TRANSFERENCIAS, ASIGNACIONES, SUBSIDIOS Y OTRAS AYUDAS"/>
    <x v="26"/>
    <n v="4311"/>
    <s v="SUBSIDIOS A LA PRODUCCIÓN"/>
    <n v="39"/>
    <s v="CAL AGRICOLA"/>
    <n v="2800000"/>
    <n v="2800000"/>
    <n v="0"/>
    <n v="0"/>
    <n v="0"/>
    <n v="0"/>
    <n v="0"/>
    <n v="0"/>
    <n v="0"/>
    <n v="0"/>
    <n v="2800000"/>
    <m/>
    <n v="2800000"/>
    <n v="0"/>
    <n v="0"/>
    <n v="0"/>
    <n v="0"/>
    <n v="0"/>
  </r>
  <r>
    <s v="1.1-00-26"/>
    <x v="1"/>
    <n v="3"/>
    <s v="DESARROLLO ECONOMICO"/>
    <n v="3.2"/>
    <s v="AGROPECUARIA, SILVICULTURA, PESCA Y CAZA"/>
    <s v="3.2.1"/>
    <s v="AGROPECUARIA"/>
    <s v="S"/>
    <s v="Definidos en el Presupuesto de Egresos y los que s"/>
    <s v="GASTO CORRIENTE"/>
    <s v="11_26"/>
    <x v="8"/>
    <n v="5"/>
    <s v="TLAJO POTENCIA"/>
    <n v="58"/>
    <x v="54"/>
    <s v="035_26"/>
    <s v="DIRECCIÓN DE DESARROLLO RURAL"/>
    <x v="4"/>
    <s v="TRANSFERENCIAS, ASIGNACIONES, SUBSIDIOS Y OTRAS AYUDAS"/>
    <x v="26"/>
    <n v="4311"/>
    <s v="SUBSIDIOS A LA PRODUCCIÓN"/>
    <n v="51"/>
    <s v="INDEMNIZACIÓN AL PRODUCTOR GANADERO"/>
    <n v="260000"/>
    <n v="260000"/>
    <n v="0"/>
    <n v="0"/>
    <n v="0"/>
    <n v="0"/>
    <n v="0"/>
    <n v="0"/>
    <n v="0"/>
    <n v="0"/>
    <n v="260000"/>
    <m/>
    <n v="260000"/>
    <n v="0"/>
    <n v="0"/>
    <n v="0"/>
    <n v="0"/>
    <n v="0"/>
  </r>
  <r>
    <s v="1.1-00-26"/>
    <x v="1"/>
    <n v="2"/>
    <s v="DESARROLLO SOCIAL"/>
    <n v="2.2000000000000002"/>
    <s v="VIVIENDA Y SERVICIOS A LA COMUNIDAD"/>
    <s v="2.2.7"/>
    <s v="DESARROLLO REGIONAL"/>
    <s v="E"/>
    <s v="Actividades del sector público, que realiza en for"/>
    <s v="GASTO CORRIENTE"/>
    <s v="11_26"/>
    <x v="8"/>
    <n v="5"/>
    <s v="TLAJO POTENCIA"/>
    <n v="60"/>
    <x v="55"/>
    <s v="036_26"/>
    <s v="DIRECCIÓN DE PROMOCIÓN ECONÓMICA"/>
    <x v="4"/>
    <s v="TRANSFERENCIAS, ASIGNACIONES, SUBSIDIOS Y OTRAS AYUDAS"/>
    <x v="26"/>
    <n v="4391"/>
    <s v="OTROS SUBSIDIOS"/>
    <n v="42"/>
    <s v="INCUBADORA"/>
    <n v="650000"/>
    <n v="650000"/>
    <n v="0"/>
    <n v="0"/>
    <n v="0"/>
    <n v="0"/>
    <n v="0"/>
    <n v="0"/>
    <n v="0"/>
    <n v="0"/>
    <n v="650000"/>
    <n v="550000"/>
    <n v="1200000"/>
    <n v="0"/>
    <n v="0"/>
    <n v="0"/>
    <n v="0"/>
    <n v="0"/>
  </r>
  <r>
    <s v="1.1-00-26"/>
    <x v="1"/>
    <n v="3"/>
    <s v="DESARROLLO ECONOMICO"/>
    <n v="3.7"/>
    <s v="TURISMO"/>
    <s v="3.7.1"/>
    <s v="TURISMO"/>
    <s v="E"/>
    <s v="Actividades del sector público, que realiza en for"/>
    <s v="GASTO CORRIENTE"/>
    <s v="11_26"/>
    <x v="8"/>
    <n v="5"/>
    <s v="TLAJO POTENCIA"/>
    <n v="65"/>
    <x v="16"/>
    <s v="037_26"/>
    <s v="DIRECCIÓN DE TURISMO Y PROMOCIÓN A LAS T"/>
    <x v="4"/>
    <s v="TRANSFERENCIAS, ASIGNACIONES, SUBSIDIOS Y OTRAS AYUDAS"/>
    <x v="27"/>
    <n v="4411"/>
    <s v="AYUDAS SOCIALES A PERSONAS"/>
    <n v="0"/>
    <s v="SIN DESCRIPCIÓN PARA DESTINOS 00"/>
    <n v="200000"/>
    <n v="199988.08"/>
    <n v="0"/>
    <n v="0"/>
    <n v="0"/>
    <n v="0"/>
    <n v="0"/>
    <n v="0"/>
    <n v="0"/>
    <n v="0"/>
    <n v="200000"/>
    <m/>
    <n v="200000"/>
    <n v="0"/>
    <n v="11.92"/>
    <n v="0"/>
    <n v="0"/>
    <n v="11.92"/>
  </r>
  <r>
    <s v="1.1-00-26"/>
    <x v="1"/>
    <n v="3"/>
    <s v="DESARROLLO ECONOMICO"/>
    <n v="3.7"/>
    <s v="TURISMO"/>
    <s v="3.7.1"/>
    <s v="TURISMO"/>
    <s v="E"/>
    <s v="Actividades del sector público, que realiza en for"/>
    <s v="GASTO CORRIENTE"/>
    <s v="11_26"/>
    <x v="8"/>
    <n v="5"/>
    <s v="TLAJO POTENCIA"/>
    <n v="65"/>
    <x v="16"/>
    <s v="037_26"/>
    <s v="DIRECCIÓN DE TURISMO Y PROMOCIÓN A LAS T"/>
    <x v="4"/>
    <s v="TRANSFERENCIAS, ASIGNACIONES, SUBSIDIOS Y OTRAS AYUDAS"/>
    <x v="27"/>
    <n v="4411"/>
    <s v="AYUDAS SOCIALES A PERSONAS"/>
    <n v="58"/>
    <s v="APOYO A LAS TRADICIONES"/>
    <n v="100000"/>
    <n v="100011.92"/>
    <n v="0"/>
    <n v="0"/>
    <n v="0"/>
    <n v="0"/>
    <n v="0"/>
    <n v="0"/>
    <n v="0"/>
    <n v="0"/>
    <n v="100000"/>
    <m/>
    <n v="100000"/>
    <n v="0"/>
    <n v="0"/>
    <n v="0"/>
    <n v="11.92"/>
    <n v="-11.92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1_26"/>
    <x v="17"/>
    <n v="6"/>
    <s v="TLAJO A FUTURO"/>
    <n v="1"/>
    <x v="56"/>
    <s v="001_26"/>
    <s v="SECRETARÍA PARTICULAR DE PRESIDENCIA"/>
    <x v="4"/>
    <s v="TRANSFERENCIAS, ASIGNACIONES, SUBSIDIOS Y OTRAS AYUDAS"/>
    <x v="27"/>
    <n v="4411"/>
    <s v="AYUDAS SOCIALES A PERSONAS"/>
    <n v="0"/>
    <s v="SIN DESCRIPCIÓN PARA DESTINOS 00"/>
    <n v="3800000"/>
    <n v="3800000"/>
    <n v="373327"/>
    <n v="373327"/>
    <n v="0"/>
    <n v="373327"/>
    <n v="97327"/>
    <n v="276000"/>
    <n v="70000"/>
    <n v="206000"/>
    <n v="3426673"/>
    <m/>
    <n v="38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10_26"/>
    <x v="10"/>
    <n v="6"/>
    <s v="TLAJO A FUTURO"/>
    <n v="44"/>
    <x v="57"/>
    <s v="032_26"/>
    <s v="DIRECCIÓN DE GESTION DEL MEDIO AMBIENTE"/>
    <x v="4"/>
    <s v="TRANSFERENCIAS, ASIGNACIONES, SUBSIDIOS Y OTRAS AYUDAS"/>
    <x v="27"/>
    <n v="4411"/>
    <s v="AYUDAS SOCIALES A PERSONAS"/>
    <n v="35"/>
    <s v="PROGRAMA DE APOYO A LADRILLEROS"/>
    <n v="400000"/>
    <n v="400000"/>
    <n v="0"/>
    <n v="0"/>
    <n v="0"/>
    <n v="0"/>
    <n v="0"/>
    <n v="0"/>
    <n v="0"/>
    <n v="0"/>
    <n v="400000"/>
    <n v="70000"/>
    <n v="47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S"/>
    <s v="Definidos en el Presupuesto de Egresos y los que s"/>
    <s v="GASTO CORRIENTE"/>
    <s v="09_26"/>
    <x v="7"/>
    <n v="2"/>
    <s v="TLAJO CERCANO"/>
    <n v="32"/>
    <x v="58"/>
    <s v="025_26"/>
    <s v="DESPACHO DE LA COORDINACIÓN GENERAL DE C"/>
    <x v="4"/>
    <s v="TRANSFERENCIAS, ASIGNACIONES, SUBSIDIOS Y OTRAS AYUDAS"/>
    <x v="27"/>
    <n v="4411"/>
    <s v="AYUDAS SOCIALES A PERSONAS"/>
    <n v="0"/>
    <s v="SIN DESCRIPCIÓN PARA DESTINOS 00"/>
    <n v="2000000"/>
    <n v="2000000"/>
    <n v="0"/>
    <n v="0"/>
    <n v="0"/>
    <n v="0"/>
    <n v="0"/>
    <n v="0"/>
    <n v="0"/>
    <n v="0"/>
    <n v="2000000"/>
    <m/>
    <n v="20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S"/>
    <s v="Definidos en el Presupuesto de Egresos y los que s"/>
    <s v="GASTO CORRIENTE"/>
    <s v="09_26"/>
    <x v="7"/>
    <n v="2"/>
    <s v="TLAJO CERCANO"/>
    <n v="37"/>
    <x v="26"/>
    <s v="029_26"/>
    <s v="DIRECCIÓN DE POLÍTICA SOCIAL"/>
    <x v="4"/>
    <s v="TRANSFERENCIAS, ASIGNACIONES, SUBSIDIOS Y OTRAS AYUDAS"/>
    <x v="27"/>
    <n v="4411"/>
    <s v="AYUDAS SOCIALES A PERSONAS"/>
    <n v="0"/>
    <s v="SIN DESCRIPCIÓN PARA DESTINOS 00"/>
    <n v="20000000"/>
    <n v="20000000"/>
    <n v="0"/>
    <n v="0"/>
    <n v="0"/>
    <n v="0"/>
    <n v="0"/>
    <n v="0"/>
    <n v="0"/>
    <n v="0"/>
    <n v="20000000"/>
    <m/>
    <n v="200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S"/>
    <s v="Definidos en el Presupuesto de Egresos y los que s"/>
    <s v="GASTO CORRIENTE"/>
    <s v="09_26"/>
    <x v="7"/>
    <n v="2"/>
    <s v="TLAJO CERCANO"/>
    <n v="39"/>
    <x v="59"/>
    <s v="029_26"/>
    <s v="DIRECCIÓN DE POLÍTICA SOCIAL"/>
    <x v="4"/>
    <s v="TRANSFERENCIAS, ASIGNACIONES, SUBSIDIOS Y OTRAS AYUDAS"/>
    <x v="27"/>
    <n v="4411"/>
    <s v="AYUDAS SOCIALES A PERSONAS"/>
    <n v="28"/>
    <s v="RENTA TU CASA"/>
    <n v="2000000"/>
    <n v="2000000"/>
    <n v="0"/>
    <n v="0"/>
    <n v="0"/>
    <n v="0"/>
    <n v="0"/>
    <n v="0"/>
    <n v="0"/>
    <n v="0"/>
    <n v="2000000"/>
    <m/>
    <n v="20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S"/>
    <s v="Definidos en el Presupuesto de Egresos y los que s"/>
    <s v="GASTO CORRIENTE"/>
    <s v="09_26"/>
    <x v="7"/>
    <n v="2"/>
    <s v="TLAJO CERCANO"/>
    <n v="40"/>
    <x v="60"/>
    <s v="029_26"/>
    <s v="DIRECCIÓN DE POLÍTICA SOCIAL"/>
    <x v="4"/>
    <s v="TRANSFERENCIAS, ASIGNACIONES, SUBSIDIOS Y OTRAS AYUDAS"/>
    <x v="27"/>
    <n v="4411"/>
    <s v="AYUDAS SOCIALES A PERSONAS"/>
    <n v="26"/>
    <s v="MOCHILAS Y ÚTILES ESCOLARES"/>
    <n v="100738501.97"/>
    <n v="100738501.97"/>
    <n v="0"/>
    <n v="0"/>
    <n v="0"/>
    <n v="0"/>
    <n v="0"/>
    <n v="0"/>
    <n v="0"/>
    <n v="0"/>
    <n v="100738501.97"/>
    <m/>
    <n v="100738501.97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S"/>
    <s v="Definidos en el Presupuesto de Egresos y los que s"/>
    <s v="GASTO CORRIENTE"/>
    <s v="09_26"/>
    <x v="7"/>
    <n v="2"/>
    <s v="TLAJO CERCANO"/>
    <n v="41"/>
    <x v="61"/>
    <s v="029_26"/>
    <s v="DIRECCIÓN DE POLÍTICA SOCIAL"/>
    <x v="4"/>
    <s v="TRANSFERENCIAS, ASIGNACIONES, SUBSIDIOS Y OTRAS AYUDAS"/>
    <x v="27"/>
    <n v="4411"/>
    <s v="AYUDAS SOCIALES A PERSONAS"/>
    <n v="27"/>
    <s v="ESTUDIANTES DE SECUNDARIA"/>
    <n v="12000000"/>
    <n v="12000000"/>
    <n v="0"/>
    <n v="0"/>
    <n v="0"/>
    <n v="0"/>
    <n v="0"/>
    <n v="0"/>
    <n v="0"/>
    <n v="0"/>
    <n v="12000000"/>
    <m/>
    <n v="120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S"/>
    <s v="Definidos en el Presupuesto de Egresos y los que s"/>
    <s v="GASTO CORRIENTE"/>
    <s v="09_26"/>
    <x v="7"/>
    <n v="2"/>
    <s v="TLAJO CERCANO"/>
    <n v="41"/>
    <x v="61"/>
    <s v="029_26"/>
    <s v="DIRECCIÓN DE POLÍTICA SOCIAL"/>
    <x v="4"/>
    <s v="TRANSFERENCIAS, ASIGNACIONES, SUBSIDIOS Y OTRAS AYUDAS"/>
    <x v="27"/>
    <n v="4411"/>
    <s v="AYUDAS SOCIALES A PERSONAS"/>
    <n v="75"/>
    <s v="CHIP"/>
    <n v="0"/>
    <n v="0"/>
    <n v="0"/>
    <n v="0"/>
    <n v="0"/>
    <n v="0"/>
    <n v="0"/>
    <n v="0"/>
    <n v="0"/>
    <n v="0"/>
    <n v="0"/>
    <n v="6000000"/>
    <n v="6000000"/>
    <n v="0"/>
    <n v="0"/>
    <n v="0"/>
    <n v="0"/>
    <n v="0"/>
  </r>
  <r>
    <s v="1.1-00-26"/>
    <x v="1"/>
    <n v="3"/>
    <s v="DESARROLLO ECONOMICO"/>
    <n v="3.2"/>
    <s v="AGROPECUARIA, SILVICULTURA, PESCA Y CAZA"/>
    <s v="3.2.1"/>
    <s v="AGROPECUARIA"/>
    <s v="S"/>
    <s v="Definidos en el Presupuesto de Egresos y los que s"/>
    <s v="GASTO CORRIENTE"/>
    <s v="11_26"/>
    <x v="8"/>
    <n v="5"/>
    <s v="TLAJO POTENCIA"/>
    <n v="53"/>
    <x v="62"/>
    <s v="035_26"/>
    <s v="DIRECCIÓN DE DESARROLLO RURAL"/>
    <x v="4"/>
    <s v="TRANSFERENCIAS, ASIGNACIONES, SUBSIDIOS Y OTRAS AYUDAS"/>
    <x v="27"/>
    <n v="4411"/>
    <s v="AYUDAS SOCIALES A PERSONAS"/>
    <n v="40"/>
    <s v="APOYO AL SECTOR PESQUERO"/>
    <n v="2200000"/>
    <n v="2200000"/>
    <n v="300000"/>
    <n v="300000"/>
    <n v="0"/>
    <n v="300000"/>
    <n v="0"/>
    <n v="300000"/>
    <n v="0"/>
    <n v="300000"/>
    <n v="1900000"/>
    <m/>
    <n v="2200000"/>
    <n v="0"/>
    <n v="0"/>
    <n v="0"/>
    <n v="0"/>
    <n v="0"/>
  </r>
  <r>
    <s v="1.1-00-26"/>
    <x v="1"/>
    <n v="2"/>
    <s v="DESARROLLO SOCIAL"/>
    <n v="2.2000000000000002"/>
    <s v="VIVIENDA Y SERVICIOS A LA COMUNIDAD"/>
    <s v="2.2.7"/>
    <s v="DESARROLLO REGIONAL"/>
    <s v="E"/>
    <s v="Actividades del sector público, que realiza en for"/>
    <s v="GASTO CORRIENTE"/>
    <s v="11_26"/>
    <x v="8"/>
    <n v="5"/>
    <s v="TLAJO POTENCIA"/>
    <n v="60"/>
    <x v="55"/>
    <s v="036_26"/>
    <s v="DIRECCIÓN DE PROMOCIÓN ECONÓMICA"/>
    <x v="4"/>
    <s v="TRANSFERENCIAS, ASIGNACIONES, SUBSIDIOS Y OTRAS AYUDAS"/>
    <x v="26"/>
    <n v="4391"/>
    <s v="OTROS SUBSIDIOS"/>
    <n v="72"/>
    <s v="TLAJO IMPULSA"/>
    <n v="0"/>
    <n v="0"/>
    <n v="0"/>
    <n v="0"/>
    <n v="0"/>
    <n v="0"/>
    <n v="0"/>
    <n v="0"/>
    <n v="0"/>
    <n v="0"/>
    <n v="0"/>
    <n v="200000"/>
    <n v="200000"/>
    <n v="0"/>
    <n v="0"/>
    <n v="0"/>
    <n v="0"/>
    <n v="0"/>
  </r>
  <r>
    <s v="1.1-00-26"/>
    <x v="1"/>
    <n v="2"/>
    <s v="DESARROLLO SOCIAL"/>
    <n v="2.2000000000000002"/>
    <s v="VIVIENDA Y SERVICIOS A LA COMUNIDAD"/>
    <s v="2.2.7"/>
    <s v="DESARROLLO REGIONAL"/>
    <s v="E"/>
    <s v="Actividades del sector público, que realiza en for"/>
    <s v="GASTO CORRIENTE"/>
    <s v="11_26"/>
    <x v="8"/>
    <n v="5"/>
    <s v="TLAJO POTENCIA"/>
    <n v="61"/>
    <x v="63"/>
    <s v="036_26"/>
    <s v="DIRECCIÓN DE PROMOCIÓN ECONÓMICA"/>
    <x v="4"/>
    <s v="TRANSFERENCIAS, ASIGNACIONES, SUBSIDIOS Y OTRAS AYUDAS"/>
    <x v="27"/>
    <n v="4411"/>
    <s v="AYUDAS SOCIALES A PERSONAS"/>
    <n v="0"/>
    <s v="SIN DESCRIPCIÓN PARA DESTINOS 00"/>
    <n v="5000000"/>
    <n v="5000000"/>
    <n v="0"/>
    <n v="0"/>
    <n v="0"/>
    <n v="0"/>
    <n v="0"/>
    <n v="0"/>
    <n v="0"/>
    <n v="0"/>
    <n v="5000000"/>
    <n v="-750000"/>
    <n v="425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S"/>
    <s v="Definidos en el Presupuesto de Egresos y los que s"/>
    <s v="GASTO CORRIENTE"/>
    <s v="09_26"/>
    <x v="7"/>
    <n v="2"/>
    <s v="TLAJO CERCANO"/>
    <n v="38"/>
    <x v="64"/>
    <s v="029_26"/>
    <s v="DIRECCIÓN DE POLÍTICA SOCIAL"/>
    <x v="4"/>
    <s v="TRANSFERENCIAS, ASIGNACIONES, SUBSIDIOS Y OTRAS AYUDAS"/>
    <x v="27"/>
    <n v="4421"/>
    <s v="BECAS Y OTRAS AYUDAS PARA PROGRAMAS DE CAPACITACIÓN"/>
    <n v="31"/>
    <s v="ABC"/>
    <n v="200000"/>
    <n v="200000"/>
    <n v="0"/>
    <n v="0"/>
    <n v="0"/>
    <n v="0"/>
    <n v="0"/>
    <n v="0"/>
    <n v="0"/>
    <n v="0"/>
    <n v="200000"/>
    <m/>
    <n v="2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9_26"/>
    <x v="7"/>
    <n v="2"/>
    <s v="TLAJO CERCANO"/>
    <n v="36"/>
    <x v="25"/>
    <s v="028_26"/>
    <s v="DIRECCIÓN DE EDUCACIÓN"/>
    <x v="4"/>
    <s v="TRANSFERENCIAS, ASIGNACIONES, SUBSIDIOS Y OTRAS AYUDAS"/>
    <x v="27"/>
    <n v="4431"/>
    <s v="AYUDAS SOCIALES A INSTITUCIONES DE ENSEÑANZA"/>
    <n v="0"/>
    <s v="SIN DESCRIPCIÓN PARA DESTINOS 00"/>
    <n v="3900000"/>
    <n v="3900000"/>
    <n v="0"/>
    <n v="0"/>
    <n v="0"/>
    <n v="0"/>
    <n v="0"/>
    <n v="0"/>
    <n v="0"/>
    <n v="0"/>
    <n v="3900000"/>
    <m/>
    <n v="39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1_26"/>
    <x v="17"/>
    <n v="6"/>
    <s v="TLAJO A FUTURO"/>
    <n v="1"/>
    <x v="56"/>
    <s v="001_26"/>
    <s v="SECRETARÍA PARTICULAR DE PRESIDENCIA"/>
    <x v="4"/>
    <s v="TRANSFERENCIAS, ASIGNACIONES, SUBSIDIOS Y OTRAS AYUDAS"/>
    <x v="27"/>
    <n v="4451"/>
    <s v="AYUDAS SOCIALES A INSTITUCIONES SIN FINES DE LUCRO"/>
    <n v="4"/>
    <s v="TELETON"/>
    <n v="1000000"/>
    <n v="1000010.04"/>
    <n v="0"/>
    <n v="0"/>
    <n v="0"/>
    <n v="0"/>
    <n v="0"/>
    <n v="0"/>
    <n v="0"/>
    <n v="0"/>
    <n v="1000000"/>
    <m/>
    <n v="1000000"/>
    <n v="0"/>
    <n v="0"/>
    <n v="0"/>
    <n v="10.039999999999999"/>
    <n v="-10.039999999999999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1_26"/>
    <x v="17"/>
    <n v="6"/>
    <s v="TLAJO A FUTURO"/>
    <n v="1"/>
    <x v="56"/>
    <s v="001_26"/>
    <s v="SECRETARÍA PARTICULAR DE PRESIDENCIA"/>
    <x v="4"/>
    <s v="TRANSFERENCIAS, ASIGNACIONES, SUBSIDIOS Y OTRAS AYUDAS"/>
    <x v="27"/>
    <n v="4451"/>
    <s v="AYUDAS SOCIALES A INSTITUCIONES SIN FINES DE LUCRO"/>
    <n v="5"/>
    <s v="FIESTAS DE OCTUBRE"/>
    <n v="500000"/>
    <n v="499989.96"/>
    <n v="0"/>
    <n v="0"/>
    <n v="0"/>
    <n v="0"/>
    <n v="0"/>
    <n v="0"/>
    <n v="0"/>
    <n v="0"/>
    <n v="500000"/>
    <m/>
    <n v="500000"/>
    <n v="0"/>
    <n v="10.039999999999999"/>
    <n v="0"/>
    <n v="0"/>
    <n v="10.039999999999999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1_26"/>
    <x v="17"/>
    <n v="6"/>
    <s v="TLAJO A FUTURO"/>
    <n v="1"/>
    <x v="56"/>
    <s v="001_26"/>
    <s v="SECRETARÍA PARTICULAR DE PRESIDENCIA"/>
    <x v="4"/>
    <s v="TRANSFERENCIAS, ASIGNACIONES, SUBSIDIOS Y OTRAS AYUDAS"/>
    <x v="27"/>
    <n v="4451"/>
    <s v="AYUDAS SOCIALES A INSTITUCIONES SIN FINES DE LUCRO"/>
    <n v="6"/>
    <s v="ALDEA PASITOS"/>
    <n v="240000"/>
    <n v="240000"/>
    <n v="0"/>
    <n v="0"/>
    <n v="0"/>
    <n v="0"/>
    <n v="0"/>
    <n v="0"/>
    <n v="0"/>
    <n v="0"/>
    <n v="240000"/>
    <m/>
    <n v="24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1_26"/>
    <x v="17"/>
    <n v="6"/>
    <s v="TLAJO A FUTURO"/>
    <n v="1"/>
    <x v="56"/>
    <s v="001_26"/>
    <s v="SECRETARÍA PARTICULAR DE PRESIDENCIA"/>
    <x v="4"/>
    <s v="TRANSFERENCIAS, ASIGNACIONES, SUBSIDIOS Y OTRAS AYUDAS"/>
    <x v="27"/>
    <n v="4451"/>
    <s v="AYUDAS SOCIALES A INSTITUCIONES SIN FINES DE LUCRO"/>
    <n v="7"/>
    <s v="BIBLIOREFRI"/>
    <n v="60000"/>
    <n v="60000"/>
    <n v="0"/>
    <n v="0"/>
    <n v="0"/>
    <n v="0"/>
    <n v="0"/>
    <n v="0"/>
    <n v="0"/>
    <n v="0"/>
    <n v="60000"/>
    <m/>
    <n v="6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6_26"/>
    <x v="9"/>
    <n v="4"/>
    <s v="TLAJO EFICIENTE"/>
    <n v="17"/>
    <x v="31"/>
    <s v="012_26"/>
    <s v="DESPACHO DE LA JEFATURA DE GABINETE"/>
    <x v="4"/>
    <s v="TRANSFERENCIAS, ASIGNACIONES, SUBSIDIOS Y OTRAS AYUDAS"/>
    <x v="27"/>
    <n v="4451"/>
    <s v="AYUDAS SOCIALES A INSTITUCIONES SIN FINES DE LUCRO"/>
    <n v="19"/>
    <s v="FIL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N"/>
    <s v="Desastres Naturales"/>
    <s v="GASTO CORRIENTE"/>
    <s v="02_26"/>
    <x v="2"/>
    <n v="6"/>
    <s v="TLAJO A FUTURO"/>
    <n v="3"/>
    <x v="65"/>
    <s v="002_26"/>
    <s v="DIRECCIÓN EJECUTIVA DE LA SECRETARIA GEN"/>
    <x v="4"/>
    <s v="TRANSFERENCIAS, ASIGNACIONES, SUBSIDIOS Y OTRAS AYUDAS"/>
    <x v="27"/>
    <n v="4481"/>
    <s v="AYUDAS POR DESASTRES NATURALES Y OTROS SINIESTROS"/>
    <n v="8"/>
    <s v="FONDO MUNICIPAL DESASTRES"/>
    <n v="1600000"/>
    <n v="1600000"/>
    <n v="0"/>
    <n v="0"/>
    <n v="0"/>
    <n v="0"/>
    <n v="0"/>
    <n v="0"/>
    <n v="0"/>
    <n v="0"/>
    <n v="1600000"/>
    <m/>
    <n v="16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N"/>
    <s v="Desastres Naturales"/>
    <s v="GASTO CORRIENTE"/>
    <s v="02_26"/>
    <x v="2"/>
    <n v="6"/>
    <s v="TLAJO A FUTURO"/>
    <n v="3"/>
    <x v="65"/>
    <s v="002_26"/>
    <s v="DIRECCIÓN EJECUTIVA DE LA SECRETARIA GEN"/>
    <x v="4"/>
    <s v="TRANSFERENCIAS, ASIGNACIONES, SUBSIDIOS Y OTRAS AYUDAS"/>
    <x v="27"/>
    <n v="4481"/>
    <s v="AYUDAS POR DESASTRES NATURALES Y OTROS SINIESTROS"/>
    <n v="9"/>
    <s v="FOEDEN"/>
    <n v="1500000"/>
    <n v="1500000"/>
    <n v="0"/>
    <n v="0"/>
    <n v="0"/>
    <n v="0"/>
    <n v="0"/>
    <n v="0"/>
    <n v="0"/>
    <n v="0"/>
    <n v="1500000"/>
    <m/>
    <n v="1500000"/>
    <n v="0"/>
    <n v="0"/>
    <n v="0"/>
    <n v="0"/>
    <n v="0"/>
  </r>
  <r>
    <s v="2.5-02-26"/>
    <x v="3"/>
    <n v="1"/>
    <s v="GOBIERNO"/>
    <n v="1.3"/>
    <s v="COORDINACION DE LA POLITICA DE GOBIERNO"/>
    <s v="1.3.4"/>
    <s v="FUNCIÓN PÚBLICA"/>
    <s v="E"/>
    <s v="Actividades del sector público, que realiza en for"/>
    <s v="GASTO CAPITAL"/>
    <s v="05_26"/>
    <x v="0"/>
    <n v="4"/>
    <s v="TLAJO EFICIENTE"/>
    <n v="9"/>
    <x v="5"/>
    <s v="007_26"/>
    <s v="DIRECCIÓN DE ADMINISTRACIÓN"/>
    <x v="3"/>
    <s v="BIENES MUEBLES, INMUEBLES E INTANGIBLES"/>
    <x v="28"/>
    <n v="5111"/>
    <s v="MUEBLES DE OFICINA Y ESTANTERÍA"/>
    <n v="76"/>
    <s v="VEHICULO UTILITARIO / TODO TERRENO"/>
    <n v="0"/>
    <n v="0"/>
    <n v="0"/>
    <n v="0"/>
    <n v="0"/>
    <n v="0"/>
    <n v="0"/>
    <n v="0"/>
    <n v="0"/>
    <n v="0"/>
    <n v="0"/>
    <n v="1700000"/>
    <n v="1700000"/>
    <n v="0"/>
    <n v="0"/>
    <n v="0"/>
    <n v="0"/>
    <n v="0"/>
  </r>
  <r>
    <s v="2.5-02-26"/>
    <x v="3"/>
    <n v="1"/>
    <s v="GOBIERNO"/>
    <n v="1.3"/>
    <s v="COORDINACION DE LA POLITICA DE GOBIERNO"/>
    <s v="1.3.4"/>
    <s v="FUNCIÓN PÚBLICA"/>
    <s v="E"/>
    <s v="Actividades del sector público, que realiza en for"/>
    <s v="GASTO CAPITAL"/>
    <s v="05_26"/>
    <x v="0"/>
    <n v="4"/>
    <s v="TLAJO EFICIENTE"/>
    <n v="9"/>
    <x v="5"/>
    <s v="007_26"/>
    <s v="DIRECCIÓN DE ADMINISTRACIÓN"/>
    <x v="3"/>
    <s v="BIENES MUEBLES, INMUEBLES E INTANGIBLES"/>
    <x v="29"/>
    <n v="5411"/>
    <s v="VEHÍCULOS Y EQUIPO DE TRANSPORTE"/>
    <n v="77"/>
    <s v="PATRULLAS"/>
    <m/>
    <n v="0"/>
    <n v="0"/>
    <n v="0"/>
    <n v="0"/>
    <n v="0"/>
    <n v="0"/>
    <n v="0"/>
    <n v="0"/>
    <n v="0"/>
    <n v="0"/>
    <n v="30000000"/>
    <n v="300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APITAL"/>
    <s v="05_26"/>
    <x v="0"/>
    <n v="4"/>
    <s v="TLAJO EFICIENTE"/>
    <n v="9"/>
    <x v="5"/>
    <s v="007_26"/>
    <s v="DIRECCIÓN DE ADMINISTRACIÓN"/>
    <x v="3"/>
    <s v="BIENES MUEBLES, INMUEBLES E INTANGIBLES"/>
    <x v="28"/>
    <n v="5111"/>
    <s v="MUEBLES DE OFICINA Y ESTANTERÍA"/>
    <n v="0"/>
    <s v="SIN DESCRIPCIÓN PARA DESTINOS 00"/>
    <n v="38878821.25"/>
    <n v="40000000"/>
    <n v="0"/>
    <n v="0"/>
    <n v="0"/>
    <n v="0"/>
    <n v="0"/>
    <n v="0"/>
    <n v="0"/>
    <n v="0"/>
    <n v="38878821.25"/>
    <n v="-7000000"/>
    <n v="31878821.25"/>
    <n v="0"/>
    <n v="0"/>
    <n v="0"/>
    <n v="1121178.75"/>
    <n v="-1121178.75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APITAL"/>
    <s v="05_26"/>
    <x v="0"/>
    <n v="4"/>
    <s v="TLAJO EFICIENTE"/>
    <n v="9"/>
    <x v="5"/>
    <s v="007_26"/>
    <s v="DIRECCIÓN DE ADMINISTRACIÓN"/>
    <x v="3"/>
    <s v="BIENES MUEBLES, INMUEBLES E INTANGIBLES"/>
    <x v="28"/>
    <n v="5121"/>
    <s v="MUEBLES, EXCEPTO DE OFICINA Y ESTANTERÍA"/>
    <n v="0"/>
    <s v="SIN DESCRIPCIÓN PARA DESTINOS 00"/>
    <n v="828438.75"/>
    <n v="0"/>
    <n v="0"/>
    <n v="0"/>
    <n v="0"/>
    <n v="0"/>
    <n v="0"/>
    <n v="0"/>
    <n v="0"/>
    <n v="0"/>
    <n v="828438.75"/>
    <m/>
    <n v="828438.75"/>
    <n v="0"/>
    <n v="828438.75"/>
    <n v="0"/>
    <n v="0"/>
    <n v="828438.75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APITAL"/>
    <s v="06_26"/>
    <x v="9"/>
    <n v="4"/>
    <s v="TLAJO EFICIENTE"/>
    <n v="15"/>
    <x v="38"/>
    <s v="010_26"/>
    <s v="DIRECCIÓN DE PROTOCOLO"/>
    <x v="3"/>
    <s v="BIENES MUEBLES, INMUEBLES E INTANGIBLES"/>
    <x v="28"/>
    <n v="5121"/>
    <s v="MUEBLES, EXCEPTO DE OFICINA Y ESTANTERÍA"/>
    <n v="18"/>
    <s v="COMPRA DE MOBILIARIO"/>
    <n v="1000000"/>
    <n v="1000000"/>
    <n v="0"/>
    <n v="0"/>
    <n v="0"/>
    <n v="0"/>
    <n v="0"/>
    <n v="0"/>
    <n v="0"/>
    <n v="0"/>
    <n v="1000000"/>
    <m/>
    <n v="10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APITAL"/>
    <s v="04_26"/>
    <x v="3"/>
    <n v="4"/>
    <s v="TLAJO EFICIENTE"/>
    <n v="6"/>
    <x v="4"/>
    <s v="005_26"/>
    <s v="DIRECCIÓN DE PROCESOS ADMINISTRATIVOS Y"/>
    <x v="3"/>
    <s v="BIENES MUEBLES, INMUEBLES E INTANGIBLES"/>
    <x v="28"/>
    <n v="5151"/>
    <s v="EQUIPO DE CÓMPUTO DE TECNOLOGÍAS DE LA INFORMACIÓN"/>
    <n v="0"/>
    <s v="SIN DESCRIPCIÓN PARA DESTINOS 00"/>
    <n v="191474"/>
    <n v="200000"/>
    <n v="0"/>
    <n v="0"/>
    <n v="0"/>
    <n v="0"/>
    <n v="0"/>
    <n v="0"/>
    <n v="0"/>
    <n v="0"/>
    <n v="191474"/>
    <n v="3300000"/>
    <n v="3491474"/>
    <n v="0"/>
    <n v="0"/>
    <n v="0"/>
    <n v="8526"/>
    <n v="-8526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APITAL"/>
    <s v="05_26"/>
    <x v="0"/>
    <n v="4"/>
    <s v="TLAJO EFICIENTE"/>
    <n v="9"/>
    <x v="5"/>
    <s v="007_26"/>
    <s v="DIRECCIÓN DE ADMINISTRACIÓN"/>
    <x v="3"/>
    <s v="BIENES MUEBLES, INMUEBLES E INTANGIBLES"/>
    <x v="28"/>
    <n v="5191"/>
    <s v="OTROS MOBILIARIOS Y EQUIPOS DE ADMINISTRACIÓN"/>
    <n v="0"/>
    <s v="SIN DESCRIPCIÓN PARA DESTINOS 00"/>
    <n v="297740"/>
    <n v="5000"/>
    <n v="0"/>
    <n v="0"/>
    <n v="0"/>
    <n v="0"/>
    <n v="0"/>
    <n v="0"/>
    <n v="0"/>
    <n v="0"/>
    <n v="297740"/>
    <m/>
    <n v="297740"/>
    <n v="0"/>
    <n v="292740"/>
    <n v="0"/>
    <n v="0"/>
    <n v="292740"/>
  </r>
  <r>
    <s v="1.1-00-26"/>
    <x v="1"/>
    <n v="3"/>
    <s v="DESARROLLO ECONOMICO"/>
    <n v="3.8"/>
    <s v="CIENCIA, TECNOLOGIA E INNOVACION"/>
    <s v="3.8.4"/>
    <s v="INNOVACIÓN"/>
    <s v="Q"/>
    <s v="Investigación y desarrollo"/>
    <s v="GASTO CAPITAL"/>
    <s v="12_26"/>
    <x v="4"/>
    <n v="4"/>
    <s v="TLAJO EFICIENTE"/>
    <n v="66"/>
    <x v="6"/>
    <s v="038_26"/>
    <s v="DESPACHO DE LA COORDINACIÓN GENERAL DE I"/>
    <x v="3"/>
    <s v="BIENES MUEBLES, INMUEBLES E INTANGIBLES"/>
    <x v="30"/>
    <n v="5211"/>
    <s v="EQUIPOS Y APARATOS AUDIOVISUALES"/>
    <n v="0"/>
    <s v="SIN DESCRIPCIÓN PARA DESTINOS 00"/>
    <n v="100000"/>
    <n v="100000"/>
    <n v="0"/>
    <n v="0"/>
    <n v="0"/>
    <n v="0"/>
    <n v="0"/>
    <n v="0"/>
    <n v="0"/>
    <n v="0"/>
    <n v="100000"/>
    <m/>
    <n v="100000"/>
    <n v="0"/>
    <n v="0"/>
    <n v="0"/>
    <n v="0"/>
    <n v="0"/>
  </r>
  <r>
    <s v="1.1-00-26"/>
    <x v="1"/>
    <n v="2"/>
    <s v="DESARROLLO SOCIAL"/>
    <n v="2.2999999999999998"/>
    <s v="SALUD"/>
    <s v="2.3.1"/>
    <s v="PRESTACIÓN DE SERVICIOS DE SALUD A LA COMUNIDAD"/>
    <s v="E"/>
    <s v="Actividades del sector público, que realiza en for"/>
    <s v="GASTO CAPITAL"/>
    <s v="07_26"/>
    <x v="5"/>
    <n v="2"/>
    <s v="TLAJO CERCANO"/>
    <n v="24"/>
    <x v="7"/>
    <s v="018_26"/>
    <s v="DIRECCIÓN DE SALUD PÚBLICA"/>
    <x v="3"/>
    <s v="BIENES MUEBLES, INMUEBLES E INTANGIBLES"/>
    <x v="31"/>
    <n v="5311"/>
    <s v="EQUIPO MÉDICO Y DE LABORATORIO"/>
    <n v="0"/>
    <s v="SIN DESCRIPCIÓN PARA DESTINOS 00"/>
    <n v="13000000"/>
    <n v="13000000"/>
    <n v="0"/>
    <n v="0"/>
    <n v="0"/>
    <n v="0"/>
    <n v="0"/>
    <n v="0"/>
    <n v="0"/>
    <n v="0"/>
    <n v="13000000"/>
    <n v="17000000"/>
    <n v="30000000"/>
    <n v="0"/>
    <n v="0"/>
    <n v="0"/>
    <n v="0"/>
    <n v="0"/>
  </r>
  <r>
    <s v="1.1-00-26"/>
    <x v="1"/>
    <n v="2"/>
    <s v="DESARROLLO SOCIAL"/>
    <n v="2.1"/>
    <s v="PROTECCION AMBIENTAL"/>
    <s v="2.1.5"/>
    <s v="PROTECCIÓN DE LA DIVERSIDAD BIOLÓGICA Y DEL PAISAJE"/>
    <s v="V"/>
    <s v="Servicios de protección y conservación ambiental"/>
    <s v="GASTO CAPITAL"/>
    <s v="08_26"/>
    <x v="6"/>
    <n v="6"/>
    <s v="TLAJO A FUTURO"/>
    <n v="30"/>
    <x v="19"/>
    <s v="024_26"/>
    <s v="UNIDAD DE ACOPIO Y SALUD ANIMAL TLAJOMUL"/>
    <x v="3"/>
    <s v="BIENES MUEBLES, INMUEBLES E INTANGIBLES"/>
    <x v="31"/>
    <n v="5311"/>
    <s v="EQUIPO MÉDICO Y DE LABORATORIO"/>
    <n v="0"/>
    <s v="SIN DESCRIPCIÓN PARA DESTINOS 00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n v="2"/>
    <s v="DESARROLLO SOCIAL"/>
    <n v="2.2999999999999998"/>
    <s v="SALUD"/>
    <s v="2.3.1"/>
    <s v="PRESTACIÓN DE SERVICIOS DE SALUD A LA COMUNIDAD"/>
    <s v="E"/>
    <s v="Actividades del sector público, que realiza en for"/>
    <s v="GASTO CAPITAL"/>
    <s v="07_26"/>
    <x v="5"/>
    <n v="2"/>
    <s v="TLAJO CERCANO"/>
    <n v="24"/>
    <x v="7"/>
    <s v="018_26"/>
    <s v="DIRECCIÓN DE SALUD PÚBLICA"/>
    <x v="3"/>
    <s v="BIENES MUEBLES, INMUEBLES E INTANGIBLES"/>
    <x v="31"/>
    <n v="5321"/>
    <s v="INSTRUMENTAL MÉDICO Y DE LABORATORIO"/>
    <n v="0"/>
    <s v="SIN DESCRIPCIÓN PARA DESTINOS 00"/>
    <n v="300000"/>
    <n v="300000"/>
    <n v="0"/>
    <n v="0"/>
    <n v="0"/>
    <n v="0"/>
    <n v="0"/>
    <n v="0"/>
    <n v="0"/>
    <n v="0"/>
    <n v="300000"/>
    <m/>
    <n v="300000"/>
    <n v="0"/>
    <n v="0"/>
    <n v="0"/>
    <n v="0"/>
    <n v="0"/>
  </r>
  <r>
    <s v="2.5-02-26"/>
    <x v="3"/>
    <n v="1"/>
    <s v="GOBIERNO"/>
    <n v="1.7"/>
    <s v="ASUNTOS DE ORDEN PÚBLICO Y DE SEGURIDAD INTERIOR"/>
    <s v="1.7.1"/>
    <s v="POLICÍA"/>
    <s v="E"/>
    <s v="Actividades del sector público, que realiza en for"/>
    <s v="GASTO CAPITAL"/>
    <s v="07_26"/>
    <x v="5"/>
    <n v="1"/>
    <s v="TLAJO DE PAZ"/>
    <n v="21"/>
    <x v="12"/>
    <s v="015_26"/>
    <s v="COMISARIA DE LA POLICIA PREVENTIVA MUNIC"/>
    <x v="3"/>
    <s v="BIENES MUEBLES, INMUEBLES E INTANGIBLES"/>
    <x v="29"/>
    <n v="5491"/>
    <s v="OTROS EQUIPOS DE TRANSPORTES"/>
    <n v="23"/>
    <s v="BICICLETAS ELECTRICAS"/>
    <n v="3000000"/>
    <n v="3000000"/>
    <n v="0"/>
    <n v="0"/>
    <n v="0"/>
    <n v="0"/>
    <n v="0"/>
    <n v="0"/>
    <n v="0"/>
    <n v="0"/>
    <n v="3000000"/>
    <m/>
    <n v="30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APITAL"/>
    <s v="08_26"/>
    <x v="6"/>
    <n v="2"/>
    <s v="TLAJO CERCANO"/>
    <n v="29"/>
    <x v="10"/>
    <s v="023_26"/>
    <s v="DIRECCIÓN DE RASTROS MUNICIPALES"/>
    <x v="3"/>
    <s v="BIENES MUEBLES, INMUEBLES E INTANGIBLES"/>
    <x v="24"/>
    <n v="5621"/>
    <s v="MAQUINARIA Y EQUIPO INDUSTRIAL"/>
    <n v="0"/>
    <s v="SIN DESCRIPCIÓN PARA DESTINOS 00"/>
    <n v="180000"/>
    <n v="180000"/>
    <n v="0"/>
    <n v="0"/>
    <n v="0"/>
    <n v="0"/>
    <n v="0"/>
    <n v="0"/>
    <n v="0"/>
    <n v="0"/>
    <n v="180000"/>
    <m/>
    <n v="18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APITAL"/>
    <s v="05_26"/>
    <x v="0"/>
    <n v="4"/>
    <s v="TLAJO EFICIENTE"/>
    <n v="9"/>
    <x v="5"/>
    <s v="007_26"/>
    <s v="DIRECCIÓN DE ADMINISTRACIÓN"/>
    <x v="3"/>
    <s v="BIENES MUEBLES, INMUEBLES E INTANGIBLES"/>
    <x v="24"/>
    <n v="5641"/>
    <s v="SISTEMAS DE AIRE ACONDICIONADO, CALEFACCIÓN Y DE REFRIGERACIÓN INDUSTRIAL Y COMERCIAL"/>
    <n v="0"/>
    <s v="SIN DESCRIPCIÓN PARA DESTINOS 00"/>
    <n v="250000"/>
    <n v="250000"/>
    <n v="0"/>
    <n v="0"/>
    <n v="0"/>
    <n v="0"/>
    <n v="0"/>
    <n v="0"/>
    <n v="0"/>
    <n v="0"/>
    <n v="250000"/>
    <n v="3500000"/>
    <n v="3750000"/>
    <n v="0"/>
    <n v="0"/>
    <n v="0"/>
    <n v="0"/>
    <n v="0"/>
  </r>
  <r>
    <s v="1.1-00-26"/>
    <x v="1"/>
    <n v="1"/>
    <s v="GOBIERNO"/>
    <n v="1.7"/>
    <s v="ASUNTOS DE ORDEN PÚBLICO Y DE SEGURIDAD INTERIOR"/>
    <s v="1.7.2"/>
    <s v="PROTECCIÓN CIVIL"/>
    <s v="E"/>
    <s v="Actividades del sector público, que realiza en for"/>
    <s v="GASTO CAPITAL"/>
    <s v="07_26"/>
    <x v="5"/>
    <n v="6"/>
    <s v="TLAJO A FUTURO"/>
    <n v="23"/>
    <x v="14"/>
    <s v="017_26"/>
    <s v="DIRECCIÓN DE PROTECCIÓN CIVIL Y BOMBEROS"/>
    <x v="3"/>
    <s v="BIENES MUEBLES, INMUEBLES E INTANGIBLES"/>
    <x v="24"/>
    <n v="5651"/>
    <s v="EQUIPO DE COMUNICACIÓN Y TELECOMUNICACIÓN"/>
    <n v="0"/>
    <s v="SIN DESCRIPCIÓN PARA DESTINOS 00"/>
    <n v="800000"/>
    <n v="800000"/>
    <n v="0"/>
    <n v="0"/>
    <n v="0"/>
    <n v="0"/>
    <n v="0"/>
    <n v="0"/>
    <n v="0"/>
    <n v="0"/>
    <n v="800000"/>
    <m/>
    <n v="800000"/>
    <n v="0"/>
    <n v="0"/>
    <n v="0"/>
    <n v="0"/>
    <n v="0"/>
  </r>
  <r>
    <s v="1.1-00-26"/>
    <x v="1"/>
    <n v="3"/>
    <s v="DESARROLLO ECONOMICO"/>
    <n v="3.8"/>
    <s v="CIENCIA, TECNOLOGIA E INNOVACION"/>
    <s v="3.8.4"/>
    <s v="INNOVACIÓN"/>
    <s v="Q"/>
    <s v="Investigación y desarrollo"/>
    <s v="GASTO CAPITAL"/>
    <s v="12_26"/>
    <x v="4"/>
    <n v="4"/>
    <s v="TLAJO EFICIENTE"/>
    <n v="66"/>
    <x v="6"/>
    <s v="038_26"/>
    <s v="DESPACHO DE LA COORDINACIÓN GENERAL DE I"/>
    <x v="3"/>
    <s v="BIENES MUEBLES, INMUEBLES E INTANGIBLES"/>
    <x v="24"/>
    <n v="5651"/>
    <s v="EQUIPO DE COMUNICACIÓN Y TELECOMUNICACIÓN"/>
    <n v="78"/>
    <s v="ANTENAS"/>
    <n v="0"/>
    <n v="0"/>
    <n v="0"/>
    <n v="0"/>
    <n v="0"/>
    <n v="0"/>
    <n v="0"/>
    <n v="0"/>
    <n v="0"/>
    <n v="0"/>
    <n v="0"/>
    <n v="5000000"/>
    <n v="5000000"/>
    <n v="0"/>
    <n v="0"/>
    <n v="0"/>
    <n v="0"/>
    <n v="0"/>
  </r>
  <r>
    <s v="1.1-00-26"/>
    <x v="1"/>
    <n v="3"/>
    <s v="DESARROLLO ECONOMICO"/>
    <n v="3.8"/>
    <s v="CIENCIA, TECNOLOGIA E INNOVACION"/>
    <s v="3.8.4"/>
    <s v="INNOVACIÓN"/>
    <s v="Q"/>
    <s v="Investigación y desarrollo"/>
    <s v="GASTO CAPITAL"/>
    <s v="12_26"/>
    <x v="4"/>
    <n v="4"/>
    <s v="TLAJO EFICIENTE"/>
    <n v="66"/>
    <x v="6"/>
    <s v="038_26"/>
    <s v="DESPACHO DE LA COORDINACIÓN GENERAL DE I"/>
    <x v="3"/>
    <s v="BIENES MUEBLES, INMUEBLES E INTANGIBLES"/>
    <x v="24"/>
    <n v="5651"/>
    <s v="EQUIPO DE COMUNICACIÓN Y TELECOMUNICACIÓN"/>
    <n v="0"/>
    <s v="SIN DESCRIPCIÓN PARA DESTINOS 00"/>
    <n v="1500000"/>
    <n v="1500000"/>
    <n v="0"/>
    <n v="0"/>
    <n v="0"/>
    <n v="0"/>
    <n v="0"/>
    <n v="0"/>
    <n v="0"/>
    <n v="0"/>
    <n v="1500000"/>
    <m/>
    <n v="1500000"/>
    <n v="0"/>
    <n v="0"/>
    <n v="0"/>
    <n v="0"/>
    <n v="0"/>
  </r>
  <r>
    <s v="1.1-00-26"/>
    <x v="1"/>
    <n v="2"/>
    <s v="DESARROLLO SOCIAL"/>
    <n v="2.2999999999999998"/>
    <s v="SALUD"/>
    <s v="2.3.1"/>
    <s v="PRESTACIÓN DE SERVICIOS DE SALUD A LA COMUNIDAD"/>
    <s v="E"/>
    <s v="Actividades del sector público, que realiza en for"/>
    <s v="GASTO CAPITAL"/>
    <s v="07_26"/>
    <x v="5"/>
    <n v="2"/>
    <s v="TLAJO CERCANO"/>
    <n v="24"/>
    <x v="7"/>
    <s v="018_26"/>
    <s v="DIRECCIÓN DE SALUD PÚBLICA"/>
    <x v="3"/>
    <s v="BIENES MUEBLES, INMUEBLES E INTANGIBLES"/>
    <x v="24"/>
    <n v="5661"/>
    <s v="EQUIPO DE GENERACIÓN ELÉCTRICA, APARATOS Y ACCESORIOS ELÉCTRICOS"/>
    <n v="0"/>
    <s v="SIN DESCRIPCIÓN PARA DESTINOS 00"/>
    <n v="500000"/>
    <n v="500000"/>
    <n v="0"/>
    <n v="0"/>
    <n v="0"/>
    <n v="0"/>
    <n v="0"/>
    <n v="0"/>
    <n v="0"/>
    <n v="0"/>
    <n v="500000"/>
    <m/>
    <n v="5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APITAL"/>
    <s v="05_26"/>
    <x v="0"/>
    <n v="4"/>
    <s v="TLAJO EFICIENTE"/>
    <n v="9"/>
    <x v="5"/>
    <s v="007_26"/>
    <s v="DIRECCIÓN DE ADMINISTRACIÓN"/>
    <x v="3"/>
    <s v="BIENES MUEBLES, INMUEBLES E INTANGIBLES"/>
    <x v="24"/>
    <n v="5662"/>
    <s v="PANELES SOLARES"/>
    <n v="0"/>
    <s v="SIN DESCRIPCIÓN PARA DESTINOS 00"/>
    <n v="5000000"/>
    <n v="5000000"/>
    <n v="0"/>
    <n v="0"/>
    <n v="0"/>
    <n v="0"/>
    <n v="0"/>
    <n v="0"/>
    <n v="0"/>
    <n v="0"/>
    <n v="5000000"/>
    <m/>
    <n v="50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APITAL"/>
    <s v="06_26"/>
    <x v="9"/>
    <n v="6"/>
    <s v="TLAJO A FUTURO"/>
    <n v="19"/>
    <x v="27"/>
    <s v="014_26"/>
    <s v="COORDINACION GENERAL DE PROYECTOS ESTRAT"/>
    <x v="3"/>
    <s v="BIENES MUEBLES, INMUEBLES E INTANGIBLES"/>
    <x v="24"/>
    <n v="5671"/>
    <s v="HERRAMIENTAS Y MÁQUINAS-HERRAMIENTA"/>
    <n v="66"/>
    <s v="BARREDORA"/>
    <n v="200000"/>
    <n v="200000"/>
    <n v="0"/>
    <n v="0"/>
    <n v="0"/>
    <n v="0"/>
    <n v="0"/>
    <n v="0"/>
    <n v="0"/>
    <n v="0"/>
    <n v="200000"/>
    <m/>
    <n v="2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ORRIENTE"/>
    <s v="08_26"/>
    <x v="6"/>
    <n v="2"/>
    <s v="TLAJO CERCANO"/>
    <n v="25"/>
    <x v="9"/>
    <s v="019_26"/>
    <s v="DIRECCIÓN ADMINISTRATIVA"/>
    <x v="2"/>
    <s v="SERVICIOS GENERALES"/>
    <x v="18"/>
    <n v="3591"/>
    <s v="SERVICIOS DE JARDINERÍA Y FUMIGACIÓN"/>
    <n v="0"/>
    <s v="SIN DESCRIPCIÓN PARA DESTINOS 00"/>
    <n v="3202435.2"/>
    <m/>
    <m/>
    <m/>
    <m/>
    <m/>
    <m/>
    <m/>
    <m/>
    <m/>
    <m/>
    <m/>
    <n v="3202435.2"/>
    <m/>
    <m/>
    <m/>
    <m/>
    <m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APITAL"/>
    <s v="08_26"/>
    <x v="6"/>
    <n v="2"/>
    <s v="TLAJO CERCANO"/>
    <n v="25"/>
    <x v="9"/>
    <s v="019_26"/>
    <s v="DIRECCIÓN ADMINISTRATIVA"/>
    <x v="3"/>
    <s v="BIENES MUEBLES, INMUEBLES E INTANGIBLES"/>
    <x v="24"/>
    <n v="5671"/>
    <s v="HERRAMIENTAS Y MÁQUINAS-HERRAMIENTA"/>
    <n v="0"/>
    <s v="SIN DESCRIPCIÓN PARA DESTINOS 00"/>
    <n v="1500000"/>
    <n v="1500000"/>
    <n v="0"/>
    <n v="0"/>
    <n v="0"/>
    <n v="0"/>
    <n v="0"/>
    <n v="0"/>
    <n v="0"/>
    <n v="0"/>
    <n v="1500000"/>
    <m/>
    <n v="15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APITAL"/>
    <s v="09_26"/>
    <x v="7"/>
    <n v="1"/>
    <s v="TLAJO DE PAZ"/>
    <n v="42"/>
    <x v="11"/>
    <s v="030_26"/>
    <s v="DIRECCIÓN DE RED DE BASES Y COLMENAS"/>
    <x v="3"/>
    <s v="BIENES MUEBLES, INMUEBLES E INTANGIBLES"/>
    <x v="24"/>
    <n v="5671"/>
    <s v="HERRAMIENTAS Y MÁQUINAS-HERRAMIENTA"/>
    <n v="0"/>
    <s v="SIN DESCRIPCIÓN PARA DESTINOS 00"/>
    <n v="150000"/>
    <n v="150000"/>
    <n v="0"/>
    <n v="0"/>
    <n v="0"/>
    <n v="0"/>
    <n v="0"/>
    <n v="0"/>
    <n v="0"/>
    <n v="0"/>
    <n v="150000"/>
    <m/>
    <n v="15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APITAL"/>
    <s v="09_26"/>
    <x v="7"/>
    <n v="2"/>
    <s v="TLAJO CERCANO"/>
    <n v="36"/>
    <x v="25"/>
    <s v="028_26"/>
    <s v="DIRECCIÓN DE EDUCACIÓN"/>
    <x v="3"/>
    <s v="BIENES MUEBLES, INMUEBLES E INTANGIBLES"/>
    <x v="24"/>
    <n v="5671"/>
    <s v="HERRAMIENTAS Y MÁQUINAS-HERRAMIENTA"/>
    <n v="0"/>
    <s v="SIN DESCRIPCIÓN PARA DESTINOS 00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n v="3"/>
    <s v="DESARROLLO ECONOMICO"/>
    <n v="3.2"/>
    <s v="AGROPECUARIA, SILVICULTURA, PESCA Y CAZA"/>
    <s v="3.2.1"/>
    <s v="AGROPECUARIA"/>
    <s v="E"/>
    <s v="Actividades del sector público, que realiza en for"/>
    <s v="GASTO CAPITAL"/>
    <s v="11_26"/>
    <x v="8"/>
    <n v="5"/>
    <s v="TLAJO POTENCIA"/>
    <n v="57"/>
    <x v="66"/>
    <s v="035_26"/>
    <s v="DIRECCIÓN DE DESARROLLO RURAL"/>
    <x v="3"/>
    <s v="BIENES MUEBLES, INMUEBLES E INTANGIBLES"/>
    <x v="24"/>
    <n v="5671"/>
    <s v="HERRAMIENTAS Y MÁQUINAS-HERRAMIENTA"/>
    <n v="0"/>
    <s v="SIN DESCRIPCIÓN PARA DESTINOS 00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n v="2"/>
    <s v="DESARROLLO SOCIAL"/>
    <n v="2.2000000000000002"/>
    <s v="VIVIENDA Y SERVICIOS A LA COMUNIDAD"/>
    <s v="2.2.7"/>
    <s v="DESARROLLO REGIONAL"/>
    <s v="E"/>
    <s v="Actividades del sector público, que realiza en for"/>
    <s v="GASTO CAPITAL"/>
    <s v="11_26"/>
    <x v="8"/>
    <n v="5"/>
    <s v="TLAJO POTENCIA"/>
    <n v="49"/>
    <x v="23"/>
    <s v="034_26"/>
    <s v="DESPACHO DE LA COORDINACIÓN GENERAL DE D"/>
    <x v="3"/>
    <s v="BIENES MUEBLES, INMUEBLES E INTANGIBLES"/>
    <x v="24"/>
    <n v="5671"/>
    <s v="HERRAMIENTAS Y MÁQUINAS-HERRAMIENTA"/>
    <n v="0"/>
    <s v="SIN DESCRIPCIÓN PARA DESTINOS 00"/>
    <n v="50000"/>
    <n v="50000"/>
    <n v="0"/>
    <n v="0"/>
    <n v="0"/>
    <n v="0"/>
    <n v="0"/>
    <n v="0"/>
    <n v="0"/>
    <n v="0"/>
    <n v="50000"/>
    <m/>
    <n v="50000"/>
    <n v="0"/>
    <n v="0"/>
    <n v="0"/>
    <n v="0"/>
    <n v="0"/>
  </r>
  <r>
    <s v="1.1-00-26"/>
    <x v="1"/>
    <n v="1"/>
    <s v="GOBIERNO"/>
    <n v="1.7"/>
    <s v="ASUNTOS DE ORDEN PÚBLICO Y DE SEGURIDAD INTERIOR"/>
    <s v="1.7.2"/>
    <s v="PROTECCIÓN CIVIL"/>
    <s v="E"/>
    <s v="Actividades del sector público, que realiza en for"/>
    <s v="GASTO CAPITAL"/>
    <s v="07_26"/>
    <x v="5"/>
    <n v="6"/>
    <s v="TLAJO A FUTURO"/>
    <n v="23"/>
    <x v="14"/>
    <s v="017_26"/>
    <s v="DIRECCIÓN DE PROTECCIÓN CIVIL Y BOMBEROS"/>
    <x v="3"/>
    <s v="BIENES MUEBLES, INMUEBLES E INTANGIBLES"/>
    <x v="32"/>
    <n v="5911"/>
    <s v="SOFTWARE"/>
    <n v="0"/>
    <s v="SIN DESCRIPCIÓN PARA DESTINOS 00"/>
    <n v="0"/>
    <n v="0"/>
    <n v="0"/>
    <n v="0"/>
    <n v="0"/>
    <n v="0"/>
    <n v="0"/>
    <n v="0"/>
    <n v="0"/>
    <n v="0"/>
    <n v="0"/>
    <n v="7000000"/>
    <n v="7000000"/>
    <n v="0"/>
    <n v="0"/>
    <n v="0"/>
    <n v="0"/>
    <n v="0"/>
  </r>
  <r>
    <s v="1.1-00-26"/>
    <x v="1"/>
    <n v="1"/>
    <s v="GOBIERNO"/>
    <n v="1.7"/>
    <s v="ASUNTOS DE ORDEN PÚBLICO Y DE SEGURIDAD INTERIOR"/>
    <s v="1.7.2"/>
    <s v="PROTECCIÓN CIVIL"/>
    <s v="E"/>
    <s v="Actividades del sector público, que realiza en for"/>
    <s v="GASTO CAPITAL"/>
    <s v="07_26"/>
    <x v="5"/>
    <n v="6"/>
    <s v="TLAJO A FUTURO"/>
    <n v="23"/>
    <x v="14"/>
    <s v="017_26"/>
    <s v="DIRECCIÓN DE PROTECCIÓN CIVIL Y BOMBEROS"/>
    <x v="3"/>
    <s v="BIENES MUEBLES, INMUEBLES E INTANGIBLES"/>
    <x v="24"/>
    <n v="5691"/>
    <s v="OTROS EQUIPOS"/>
    <n v="0"/>
    <s v="SIN DESCRIPCIÓN PARA DESTINOS 00"/>
    <n v="2000000"/>
    <n v="2000000"/>
    <n v="0"/>
    <n v="0"/>
    <n v="0"/>
    <n v="0"/>
    <n v="0"/>
    <n v="0"/>
    <n v="0"/>
    <n v="0"/>
    <n v="2000000"/>
    <m/>
    <n v="2000000"/>
    <n v="0"/>
    <n v="0"/>
    <n v="0"/>
    <n v="0"/>
    <n v="0"/>
  </r>
  <r>
    <s v="1.1-00-26"/>
    <x v="1"/>
    <n v="3"/>
    <s v="DESARROLLO ECONOMICO"/>
    <n v="3.8"/>
    <s v="CIENCIA, TECNOLOGIA E INNOVACION"/>
    <s v="3.8.4"/>
    <s v="INNOVACIÓN"/>
    <s v="Q"/>
    <s v="Investigación y desarrollo"/>
    <s v="GASTO CAPITAL"/>
    <s v="12_26"/>
    <x v="4"/>
    <n v="4"/>
    <s v="TLAJO EFICIENTE"/>
    <n v="66"/>
    <x v="6"/>
    <s v="038_26"/>
    <s v="DESPACHO DE LA COORDINACIÓN GENERAL DE I"/>
    <x v="3"/>
    <s v="BIENES MUEBLES, INMUEBLES E INTANGIBLES"/>
    <x v="24"/>
    <n v="5691"/>
    <s v="OTROS EQUIPOS"/>
    <n v="59"/>
    <s v="C5"/>
    <n v="145000000"/>
    <n v="145000000"/>
    <n v="0"/>
    <n v="0"/>
    <n v="0"/>
    <n v="0"/>
    <n v="0"/>
    <n v="0"/>
    <n v="0"/>
    <n v="0"/>
    <n v="145000000"/>
    <m/>
    <n v="145000000"/>
    <n v="0"/>
    <n v="0"/>
    <n v="0"/>
    <n v="0"/>
    <n v="0"/>
  </r>
  <r>
    <s v="1.1-00-26"/>
    <x v="1"/>
    <n v="2"/>
    <s v="DESARROLLO SOCIAL"/>
    <n v="2.1"/>
    <s v="PROTECCION AMBIENTAL"/>
    <s v="2.1.5"/>
    <s v="PROTECCIÓN DE LA DIVERSIDAD BIOLÓGICA Y DEL PAISAJE"/>
    <s v="V"/>
    <s v="Servicios de protección y conservación ambiental"/>
    <s v="GASTO CAPITAL"/>
    <s v="08_26"/>
    <x v="6"/>
    <n v="6"/>
    <s v="TLAJO A FUTURO"/>
    <n v="30"/>
    <x v="19"/>
    <s v="024_26"/>
    <s v="UNIDAD DE ACOPIO Y SALUD ANIMAL TLAJOMUL"/>
    <x v="3"/>
    <s v="BIENES MUEBLES, INMUEBLES E INTANGIBLES"/>
    <x v="24"/>
    <n v="5691"/>
    <s v="OTROS EQUIPOS"/>
    <n v="0"/>
    <s v="SIN DESCRIPCIÓN PARA DESTINOS 00"/>
    <n v="150000"/>
    <n v="150000"/>
    <n v="0"/>
    <n v="0"/>
    <n v="0"/>
    <n v="0"/>
    <n v="0"/>
    <n v="0"/>
    <n v="0"/>
    <n v="0"/>
    <n v="150000"/>
    <m/>
    <n v="15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APITAL"/>
    <s v="10_26"/>
    <x v="10"/>
    <n v="6"/>
    <s v="TLAJO A FUTURO"/>
    <n v="45"/>
    <x v="67"/>
    <s v="032_26"/>
    <s v="DIRECCIÓN DE GESTION DEL MEDIO AMBIENTE"/>
    <x v="3"/>
    <s v="BIENES MUEBLES, INMUEBLES E INTANGIBLES"/>
    <x v="33"/>
    <n v="5781"/>
    <s v="ÁRBOLES Y PLANTAS"/>
    <n v="0"/>
    <s v="SIN DESCRIPCIÓN PARA DESTINOS 00"/>
    <n v="200000"/>
    <n v="200000"/>
    <n v="0"/>
    <n v="0"/>
    <n v="0"/>
    <n v="0"/>
    <n v="0"/>
    <n v="0"/>
    <n v="0"/>
    <n v="0"/>
    <n v="200000"/>
    <m/>
    <n v="2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APITAL"/>
    <s v="02_26"/>
    <x v="2"/>
    <n v="4"/>
    <s v="TLAJO EFICIENTE"/>
    <n v="2"/>
    <x v="3"/>
    <s v="002_26"/>
    <s v="DIRECCIÓN EJECUTIVA DE LA SECRETARIA GEN"/>
    <x v="3"/>
    <s v="BIENES MUEBLES, INMUEBLES E INTANGIBLES"/>
    <x v="34"/>
    <n v="5811"/>
    <s v="TERRENOS"/>
    <n v="0"/>
    <s v="SIN DESCRIPCIÓN PARA DESTINOS 00"/>
    <n v="0"/>
    <n v="0"/>
    <n v="0"/>
    <n v="0"/>
    <n v="0"/>
    <n v="0"/>
    <n v="0"/>
    <n v="0"/>
    <n v="0"/>
    <n v="0"/>
    <n v="0"/>
    <n v="32500000"/>
    <n v="325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APITAL"/>
    <s v="04_26"/>
    <x v="3"/>
    <n v="4"/>
    <s v="TLAJO EFICIENTE"/>
    <n v="6"/>
    <x v="4"/>
    <s v="005_26"/>
    <s v="DIRECCIÓN DE PROCESOS ADMINISTRATIVOS Y"/>
    <x v="3"/>
    <s v="BIENES MUEBLES, INMUEBLES E INTANGIBLES"/>
    <x v="34"/>
    <n v="5811"/>
    <s v="TERRENOS"/>
    <n v="13"/>
    <s v="RECONOCIMIENTO CONTRA DERECHOS"/>
    <n v="5000000"/>
    <n v="5000000"/>
    <n v="0"/>
    <n v="0"/>
    <n v="0"/>
    <n v="0"/>
    <n v="0"/>
    <n v="0"/>
    <n v="0"/>
    <n v="0"/>
    <n v="5000000"/>
    <m/>
    <n v="5000000"/>
    <n v="0"/>
    <n v="0"/>
    <n v="0"/>
    <n v="0"/>
    <n v="0"/>
  </r>
  <r>
    <s v="1.1-00-26"/>
    <x v="1"/>
    <n v="3"/>
    <s v="DESARROLLO ECONOMICO"/>
    <n v="3.8"/>
    <s v="CIENCIA, TECNOLOGIA E INNOVACION"/>
    <s v="3.8.4"/>
    <s v="INNOVACIÓN"/>
    <s v="Q"/>
    <s v="Investigación y desarrollo"/>
    <s v="GASTO CAPITAL"/>
    <s v="12_26"/>
    <x v="4"/>
    <n v="4"/>
    <s v="TLAJO EFICIENTE"/>
    <n v="66"/>
    <x v="6"/>
    <s v="038_26"/>
    <s v="DESPACHO DE LA COORDINACIÓN GENERAL DE I"/>
    <x v="3"/>
    <s v="BIENES MUEBLES, INMUEBLES E INTANGIBLES"/>
    <x v="32"/>
    <n v="5911"/>
    <s v="SOFTWARE"/>
    <n v="0"/>
    <s v="SIN DESCRIPCIÓN PARA DESTINOS 00"/>
    <n v="9650000"/>
    <n v="9650001.7599999998"/>
    <n v="0"/>
    <n v="0"/>
    <n v="0"/>
    <n v="0"/>
    <n v="0"/>
    <n v="0"/>
    <n v="0"/>
    <n v="0"/>
    <n v="9650000"/>
    <m/>
    <n v="9650000"/>
    <n v="0"/>
    <n v="0"/>
    <n v="0"/>
    <n v="1.76"/>
    <n v="-1.76"/>
  </r>
  <r>
    <s v="1.1-00-26"/>
    <x v="1"/>
    <n v="3"/>
    <s v="DESARROLLO ECONOMICO"/>
    <n v="3.8"/>
    <s v="CIENCIA, TECNOLOGIA E INNOVACION"/>
    <s v="3.8.4"/>
    <s v="INNOVACIÓN"/>
    <s v="Q"/>
    <s v="Investigación y desarrollo"/>
    <s v="GASTO CAPITAL"/>
    <s v="12_26"/>
    <x v="4"/>
    <n v="4"/>
    <s v="TLAJO EFICIENTE"/>
    <n v="66"/>
    <x v="6"/>
    <s v="038_26"/>
    <s v="DESPACHO DE LA COORDINACIÓN GENERAL DE I"/>
    <x v="3"/>
    <s v="BIENES MUEBLES, INMUEBLES E INTANGIBLES"/>
    <x v="32"/>
    <n v="5911"/>
    <s v="SOFTWARE"/>
    <n v="63"/>
    <s v="SOFTWARE CONTABLE"/>
    <n v="1400000"/>
    <n v="1399998.24"/>
    <n v="0"/>
    <n v="0"/>
    <n v="0"/>
    <n v="0"/>
    <n v="0"/>
    <n v="0"/>
    <n v="0"/>
    <n v="0"/>
    <n v="1400000"/>
    <m/>
    <n v="1400000"/>
    <n v="0"/>
    <n v="1.76"/>
    <n v="0"/>
    <n v="0"/>
    <n v="1.76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APITAL"/>
    <s v="04_26"/>
    <x v="3"/>
    <n v="4"/>
    <s v="TLAJO EFICIENTE"/>
    <n v="6"/>
    <x v="4"/>
    <s v="005_26"/>
    <s v="DIRECCIÓN DE PROCESOS ADMINISTRATIVOS Y"/>
    <x v="3"/>
    <s v="BIENES MUEBLES, INMUEBLES E INTANGIBLES"/>
    <x v="28"/>
    <n v="5191"/>
    <s v="OTROS MOBILIARIOS Y EQUIPOS DE ADMINISTRACIÓN"/>
    <n v="0"/>
    <s v="SIN DESCRIPCIÓN PARA DESTINOS 00"/>
    <n v="0"/>
    <n v="0"/>
    <n v="0"/>
    <n v="0"/>
    <n v="0"/>
    <n v="0"/>
    <n v="0"/>
    <n v="0"/>
    <n v="0"/>
    <n v="0"/>
    <n v="0"/>
    <n v="238000"/>
    <n v="238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APITAL"/>
    <s v="04_26"/>
    <x v="3"/>
    <n v="4"/>
    <s v="TLAJO EFICIENTE"/>
    <n v="6"/>
    <x v="4"/>
    <s v="005_26"/>
    <s v="DIRECCIÓN DE PROCESOS ADMINISTRATIVOS Y"/>
    <x v="3"/>
    <s v="BIENES MUEBLES, INMUEBLES E INTANGIBLES"/>
    <x v="32"/>
    <n v="5911"/>
    <s v="SOFTWARE"/>
    <n v="0"/>
    <s v="SIN DESCRIPCIÓN PARA DESTINOS 00"/>
    <n v="3010000"/>
    <n v="3010000"/>
    <n v="0"/>
    <n v="0"/>
    <n v="0"/>
    <n v="0"/>
    <n v="0"/>
    <n v="0"/>
    <n v="0"/>
    <n v="0"/>
    <n v="3010000"/>
    <m/>
    <n v="3010000"/>
    <n v="0"/>
    <n v="0"/>
    <n v="0"/>
    <n v="0"/>
    <n v="0"/>
  </r>
  <r>
    <s v="1.1-00-26"/>
    <x v="1"/>
    <n v="3"/>
    <s v="DESARROLLO ECONOMICO"/>
    <n v="3.8"/>
    <s v="CIENCIA, TECNOLOGIA E INNOVACION"/>
    <s v="3.8.4"/>
    <s v="INNOVACIÓN"/>
    <s v="Q"/>
    <s v="Investigación y desarrollo"/>
    <s v="GASTO CAPITAL"/>
    <s v="12_26"/>
    <x v="4"/>
    <n v="4"/>
    <s v="TLAJO EFICIENTE"/>
    <n v="66"/>
    <x v="6"/>
    <s v="038_26"/>
    <s v="DESPACHO DE LA COORDINACIÓN GENERAL DE I"/>
    <x v="3"/>
    <s v="BIENES MUEBLES, INMUEBLES E INTANGIBLES"/>
    <x v="32"/>
    <n v="5971"/>
    <s v="LICENCIAS INFORMÁTICAS E INTELECTUALES"/>
    <n v="0"/>
    <s v="SIN DESCRIPCIÓN PARA DESTINOS 00"/>
    <n v="10000000"/>
    <n v="10000000"/>
    <n v="522000"/>
    <n v="522000"/>
    <n v="522000"/>
    <n v="0"/>
    <n v="0"/>
    <n v="0"/>
    <n v="0"/>
    <n v="0"/>
    <n v="9478000"/>
    <m/>
    <n v="100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APITAL"/>
    <s v="04_26"/>
    <x v="3"/>
    <n v="4"/>
    <s v="TLAJO EFICIENTE"/>
    <n v="6"/>
    <x v="4"/>
    <s v="005_26"/>
    <s v="DIRECCIÓN DE PROCESOS ADMINISTRATIVOS Y"/>
    <x v="3"/>
    <s v="BIENES MUEBLES, INMUEBLES E INTANGIBLES"/>
    <x v="32"/>
    <n v="5971"/>
    <s v="LICENCIAS INFORMÁTICAS E INTELECTUALES"/>
    <n v="0"/>
    <s v="SIN DESCRIPCIÓN PARA DESTINOS 00"/>
    <n v="8526"/>
    <n v="0"/>
    <n v="8526"/>
    <n v="8526"/>
    <n v="0"/>
    <n v="8526"/>
    <n v="0"/>
    <n v="8526"/>
    <n v="0"/>
    <n v="8526"/>
    <n v="0"/>
    <m/>
    <n v="8526"/>
    <n v="0"/>
    <n v="8526"/>
    <n v="0"/>
    <n v="0"/>
    <n v="8526"/>
  </r>
  <r>
    <s v="1.1-00-26"/>
    <x v="1"/>
    <n v="1"/>
    <s v="GOBIERNO"/>
    <n v="1.3"/>
    <s v="COORDINACION DE LA POLITICA DE GOBIERNO"/>
    <s v="1.3.4"/>
    <s v="FUNCIÓN PÚBLICA"/>
    <s v="K"/>
    <s v="Proyectos de inversión sujetos a registro en la Ca"/>
    <s v="GASTO CAPITAL"/>
    <s v="10_26"/>
    <x v="10"/>
    <n v="1"/>
    <s v="TLAJO DE PAZ"/>
    <n v="46"/>
    <x v="68"/>
    <s v="033_26"/>
    <s v="DIRECCIÓN DE OBRAS PÚBLICAS"/>
    <x v="5"/>
    <s v="INVERSION PUBLICA"/>
    <x v="35"/>
    <n v="6121"/>
    <s v="EDIFICACIÓN NO  HABITACIONAL"/>
    <n v="0"/>
    <s v="SIN DESCRIPCIÓN PARA DESTINOS 00"/>
    <n v="221450365.80000001"/>
    <n v="221450365.80000001"/>
    <n v="221450365.80000001"/>
    <n v="221450365.80000001"/>
    <n v="221450365.80000001"/>
    <n v="0"/>
    <n v="0"/>
    <n v="0"/>
    <n v="0"/>
    <n v="0"/>
    <n v="0"/>
    <m/>
    <n v="221450365.80000001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K"/>
    <s v="Proyectos de inversión sujetos a registro en la Ca"/>
    <s v="GASTO CAPITAL"/>
    <s v="10_26"/>
    <x v="10"/>
    <n v="1"/>
    <s v="TLAJO DE PAZ"/>
    <n v="46"/>
    <x v="68"/>
    <s v="033_26"/>
    <s v="DIRECCIÓN DE OBRAS PÚBLICAS"/>
    <x v="5"/>
    <s v="INVERSION PUBLICA"/>
    <x v="35"/>
    <n v="6121"/>
    <s v="EDIFICACIÓN NO  HABITACIONAL"/>
    <n v="36"/>
    <s v="C5"/>
    <n v="37122359.280000001"/>
    <n v="37122359.280000001"/>
    <n v="0"/>
    <n v="0"/>
    <n v="0"/>
    <n v="0"/>
    <n v="0"/>
    <n v="0"/>
    <n v="0"/>
    <n v="0"/>
    <n v="37122359.280000001"/>
    <m/>
    <n v="37122359.280000001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K"/>
    <s v="Proyectos de inversión sujetos a registro en la Ca"/>
    <s v="GASTO CAPITAL"/>
    <s v="10_26"/>
    <x v="10"/>
    <n v="1"/>
    <s v="TLAJO DE PAZ"/>
    <n v="47"/>
    <x v="69"/>
    <s v="033_26"/>
    <s v="DIRECCIÓN DE OBRAS PÚBLICAS"/>
    <x v="5"/>
    <s v="INVERSION PUBLICA"/>
    <x v="35"/>
    <n v="6121"/>
    <s v="EDIFICACIÓN NO  HABITACIONAL"/>
    <n v="0"/>
    <s v="SIN DESCRIPCIÓN PARA DESTINOS 00"/>
    <n v="24500000"/>
    <n v="24500000"/>
    <n v="0"/>
    <n v="0"/>
    <n v="0"/>
    <n v="0"/>
    <n v="0"/>
    <n v="0"/>
    <n v="0"/>
    <n v="0"/>
    <n v="24500000"/>
    <m/>
    <n v="245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K"/>
    <s v="Proyectos de inversión sujetos a registro en la Ca"/>
    <s v="GASTO CAPITAL"/>
    <s v="10_26"/>
    <x v="10"/>
    <n v="1"/>
    <s v="TLAJO DE PAZ"/>
    <n v="48"/>
    <x v="70"/>
    <s v="033_26"/>
    <s v="DIRECCIÓN DE OBRAS PÚBLICAS"/>
    <x v="5"/>
    <s v="INVERSION PUBLICA"/>
    <x v="35"/>
    <n v="6121"/>
    <s v="EDIFICACIÓN NO  HABITACIONAL"/>
    <n v="0"/>
    <s v="SIN DESCRIPCIÓN PARA DESTINOS 00"/>
    <n v="7500000"/>
    <n v="0"/>
    <n v="0"/>
    <n v="0"/>
    <n v="0"/>
    <n v="0"/>
    <n v="0"/>
    <n v="0"/>
    <n v="0"/>
    <n v="0"/>
    <n v="7500000"/>
    <m/>
    <n v="7500000"/>
    <n v="0"/>
    <n v="7500000"/>
    <n v="0"/>
    <n v="0"/>
    <n v="7500000"/>
  </r>
  <r>
    <s v="2.5-02-26"/>
    <x v="3"/>
    <n v="1"/>
    <s v="GOBIERNO"/>
    <n v="1.3"/>
    <s v="COORDINACION DE LA POLITICA DE GOBIERNO"/>
    <s v="1.3.4"/>
    <s v="FUNCIÓN PÚBLICA"/>
    <s v="K"/>
    <s v="Proyectos de inversión sujetos a registro en la Ca"/>
    <s v="GASTO CAPITAL"/>
    <s v="10_26"/>
    <x v="10"/>
    <n v="1"/>
    <s v="TLAJO DE PAZ"/>
    <n v="48"/>
    <x v="70"/>
    <s v="033_26"/>
    <s v="DIRECCIÓN DE OBRAS PÚBLICAS"/>
    <x v="5"/>
    <s v="INVERSION PUBLICA"/>
    <x v="35"/>
    <n v="6121"/>
    <s v="EDIFICACIÓN NO  HABITACIONAL"/>
    <n v="0"/>
    <s v="SIN DESCRIPCIÓN PARA DESTINOS 00"/>
    <n v="0"/>
    <n v="3110768.37"/>
    <n v="0"/>
    <n v="0"/>
    <n v="0"/>
    <n v="0"/>
    <n v="0"/>
    <n v="0"/>
    <n v="0"/>
    <n v="0"/>
    <n v="0"/>
    <m/>
    <n v="0"/>
    <n v="0"/>
    <n v="0"/>
    <n v="0"/>
    <n v="3110768.37"/>
    <n v="-3110768.37"/>
  </r>
  <r>
    <s v="1.1-00-26"/>
    <x v="1"/>
    <n v="1"/>
    <s v="GOBIERNO"/>
    <n v="1.3"/>
    <s v="COORDINACION DE LA POLITICA DE GOBIERNO"/>
    <s v="1.3.4"/>
    <s v="FUNCIÓN PÚBLICA"/>
    <s v="K"/>
    <s v="Proyectos de inversión sujetos a registro en la Ca"/>
    <s v="GASTO CAPITAL"/>
    <s v="10_26"/>
    <x v="10"/>
    <n v="1"/>
    <s v="TLAJO DE PAZ"/>
    <n v="46"/>
    <x v="68"/>
    <s v="033_26"/>
    <s v="DIRECCIÓN DE OBRAS PÚBLICAS"/>
    <x v="5"/>
    <s v="INVERSION PUBLICA"/>
    <x v="35"/>
    <n v="6131"/>
    <s v="CONSTRUCCIÓN DE OBRAS PARA EL ABASTECIMIENTO DE AGUA, PETRÓLEO, GAS, ELECTRICIDAD Y TELECOMUNICACIONES"/>
    <n v="0"/>
    <s v="SIN DESCRIPCIÓN PARA DESTINOS 00"/>
    <n v="26624817.600000001"/>
    <n v="26624817"/>
    <n v="26624817.600000001"/>
    <n v="26624817.600000001"/>
    <n v="26624817.600000001"/>
    <n v="0"/>
    <n v="0"/>
    <n v="0"/>
    <n v="0"/>
    <n v="0"/>
    <n v="0"/>
    <m/>
    <n v="26624817.600000001"/>
    <n v="0"/>
    <n v="0.6"/>
    <n v="0"/>
    <n v="0"/>
    <n v="0.6"/>
  </r>
  <r>
    <s v="1.1-00-26"/>
    <x v="1"/>
    <n v="1"/>
    <s v="GOBIERNO"/>
    <n v="1.3"/>
    <s v="COORDINACION DE LA POLITICA DE GOBIERNO"/>
    <s v="1.3.4"/>
    <s v="FUNCIÓN PÚBLICA"/>
    <s v="K"/>
    <s v="Proyectos de inversión sujetos a registro en la Ca"/>
    <s v="GASTO CAPITAL"/>
    <s v="10_26"/>
    <x v="10"/>
    <n v="1"/>
    <s v="TLAJO DE PAZ"/>
    <n v="46"/>
    <x v="68"/>
    <s v="033_26"/>
    <s v="DIRECCIÓN DE OBRAS PÚBLICAS"/>
    <x v="5"/>
    <s v="INVERSION PUBLICA"/>
    <x v="35"/>
    <n v="6131"/>
    <s v="CONSTRUCCIÓN DE OBRAS PARA EL ABASTECIMIENTO DE AGUA, PETRÓLEO, GAS, ELECTRICIDAD Y TELECOMUNICACIONES"/>
    <n v="37"/>
    <s v="MULTIANUAL DE POZOS"/>
    <n v="62500000"/>
    <n v="62500000.600000001"/>
    <n v="0"/>
    <n v="0"/>
    <n v="0"/>
    <n v="0"/>
    <n v="0"/>
    <n v="0"/>
    <n v="0"/>
    <n v="0"/>
    <n v="62500000"/>
    <n v="345365.15"/>
    <n v="62845365.149999999"/>
    <n v="0"/>
    <n v="0"/>
    <n v="0"/>
    <n v="0.6"/>
    <n v="-0.6"/>
  </r>
  <r>
    <s v="1.1-00-26"/>
    <x v="1"/>
    <n v="1"/>
    <s v="GOBIERNO"/>
    <n v="1.3"/>
    <s v="COORDINACION DE LA POLITICA DE GOBIERNO"/>
    <s v="1.3.4"/>
    <s v="FUNCIÓN PÚBLICA"/>
    <s v="K"/>
    <s v="Proyectos de inversión sujetos a registro en la Ca"/>
    <s v="GASTO CAPITAL"/>
    <s v="10_26"/>
    <x v="10"/>
    <n v="1"/>
    <s v="TLAJO DE PAZ"/>
    <n v="48"/>
    <x v="70"/>
    <s v="033_26"/>
    <s v="DIRECCIÓN DE OBRAS PÚBLICAS"/>
    <x v="5"/>
    <s v="INVERSION PUBLICA"/>
    <x v="35"/>
    <n v="6131"/>
    <s v="CONSTRUCCIÓN DE OBRAS PARA EL ABASTECIMIENTO DE AGUA, PETRÓLEO, GAS, ELECTRICIDAD Y TELECOMUNICACIONES"/>
    <n v="0"/>
    <s v="SIN DESCRIPCIÓN PARA DESTINOS 00"/>
    <n v="4600000"/>
    <n v="3999999.36"/>
    <n v="0"/>
    <n v="0"/>
    <n v="0"/>
    <n v="0"/>
    <n v="0"/>
    <n v="0"/>
    <n v="0"/>
    <n v="0"/>
    <n v="4600000"/>
    <n v="74889707.820000097"/>
    <n v="79489707.820000097"/>
    <n v="0"/>
    <n v="2000000.64"/>
    <n v="0"/>
    <n v="1400000"/>
    <n v="600000.64"/>
  </r>
  <r>
    <s v="2.5-01-26"/>
    <x v="7"/>
    <n v="1"/>
    <s v="GOBIERNO"/>
    <n v="1.3"/>
    <s v="COORDINACION DE LA POLITICA DE GOBIERNO"/>
    <s v="1.3.4"/>
    <s v="FUNCIÓN PÚBLICA"/>
    <s v="K"/>
    <s v="Proyectos de inversión sujetos a registro en la Ca"/>
    <s v="GASTO CAPITAL"/>
    <s v="10_26"/>
    <x v="10"/>
    <n v="1"/>
    <s v="TLAJO DE PAZ"/>
    <n v="48"/>
    <x v="70"/>
    <s v="033_26"/>
    <s v="DIRECCIÓN DE OBRAS PÚBLICAS"/>
    <x v="5"/>
    <s v="INVERSION PUBLICA"/>
    <x v="35"/>
    <n v="6131"/>
    <s v="CONSTRUCCIÓN DE OBRAS PARA EL ABASTECIMIENTO DE AGUA, PETRÓLEO, GAS, ELECTRICIDAD Y TELECOMUNICACIONES"/>
    <n v="79"/>
    <s v="INTERESES"/>
    <n v="0"/>
    <n v="0"/>
    <n v="0"/>
    <n v="0"/>
    <n v="0"/>
    <n v="0"/>
    <n v="0"/>
    <n v="0"/>
    <n v="0"/>
    <n v="0"/>
    <n v="0"/>
    <n v="1065939"/>
    <n v="1065939"/>
    <n v="0"/>
    <n v="0"/>
    <n v="0"/>
    <n v="0"/>
    <n v="0"/>
  </r>
  <r>
    <s v="2.5-01-26"/>
    <x v="7"/>
    <n v="1"/>
    <s v="GOBIERNO"/>
    <n v="1.3"/>
    <s v="COORDINACION DE LA POLITICA DE GOBIERNO"/>
    <s v="1.3.4"/>
    <s v="FUNCIÓN PÚBLICA"/>
    <s v="K"/>
    <s v="Proyectos de inversión sujetos a registro en la Ca"/>
    <s v="GASTO CAPITAL"/>
    <s v="10_26"/>
    <x v="10"/>
    <n v="1"/>
    <s v="TLAJO DE PAZ"/>
    <n v="48"/>
    <x v="70"/>
    <s v="033_26"/>
    <s v="DIRECCIÓN DE OBRAS PÚBLICAS"/>
    <x v="5"/>
    <s v="INVERSION PUBLICA"/>
    <x v="35"/>
    <n v="6131"/>
    <s v="CONSTRUCCIÓN DE OBRAS PARA EL ABASTECIMIENTO DE AGUA, PETRÓLEO, GAS, ELECTRICIDAD Y TELECOMUNICACIONES"/>
    <n v="0"/>
    <s v="SIN DESCRIPCIÓN PARA DESTINOS 00"/>
    <n v="37975438.600000001"/>
    <n v="37975439.240000002"/>
    <n v="0"/>
    <n v="0"/>
    <n v="0"/>
    <n v="0"/>
    <n v="0"/>
    <n v="0"/>
    <n v="0"/>
    <n v="0"/>
    <n v="37975438.600000001"/>
    <n v="-1065939"/>
    <n v="36909499.600000001"/>
    <n v="0"/>
    <n v="0"/>
    <n v="0"/>
    <n v="0.64"/>
    <n v="-0.64"/>
  </r>
  <r>
    <s v="1.1-00-26"/>
    <x v="1"/>
    <n v="1"/>
    <s v="GOBIERNO"/>
    <n v="1.3"/>
    <s v="COORDINACION DE LA POLITICA DE GOBIERNO"/>
    <s v="1.3.4"/>
    <s v="FUNCIÓN PÚBLICA"/>
    <s v="K"/>
    <s v="Proyectos de inversión sujetos a registro en la Ca"/>
    <s v="GASTO CAPITAL"/>
    <s v="10_26"/>
    <x v="10"/>
    <n v="1"/>
    <s v="TLAJO DE PAZ"/>
    <n v="46"/>
    <x v="68"/>
    <s v="033_26"/>
    <s v="DIRECCIÓN DE OBRAS PÚBLICAS"/>
    <x v="5"/>
    <s v="INVERSION PUBLICA"/>
    <x v="35"/>
    <n v="6151"/>
    <s v="CONSTRUCCIÓN DE VÍAS DE COMUNICACIÓN"/>
    <n v="0"/>
    <s v="SIN DESCRIPCIÓN PARA DESTINOS 00"/>
    <n v="270180971.16000003"/>
    <n v="270180971.16000003"/>
    <n v="270180971.16000003"/>
    <n v="270180971.16000003"/>
    <n v="255774222.46000004"/>
    <n v="14406748.699999999"/>
    <n v="3546332.209999999"/>
    <n v="10860416.49"/>
    <n v="0"/>
    <n v="10860416.49"/>
    <n v="0"/>
    <m/>
    <n v="270180971.16000003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K"/>
    <s v="Proyectos de inversión sujetos a registro en la Ca"/>
    <s v="GASTO CAPITAL"/>
    <s v="10_26"/>
    <x v="10"/>
    <n v="1"/>
    <s v="TLAJO DE PAZ"/>
    <n v="47"/>
    <x v="69"/>
    <s v="033_26"/>
    <s v="DIRECCIÓN DE OBRAS PÚBLICAS"/>
    <x v="5"/>
    <s v="INVERSION PUBLICA"/>
    <x v="35"/>
    <n v="6151"/>
    <s v="CONSTRUCCIÓN DE VÍAS DE COMUNICACIÓN"/>
    <n v="0"/>
    <s v="SIN DESCRIPCIÓN PARA DESTINOS 00"/>
    <n v="35000000"/>
    <n v="35000000"/>
    <n v="0"/>
    <n v="0"/>
    <n v="0"/>
    <n v="0"/>
    <n v="0"/>
    <n v="0"/>
    <n v="0"/>
    <n v="0"/>
    <n v="35000000"/>
    <m/>
    <n v="350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K"/>
    <s v="Proyectos de inversión sujetos a registro en la Ca"/>
    <s v="GASTO CAPITAL"/>
    <s v="10_26"/>
    <x v="10"/>
    <n v="1"/>
    <s v="TLAJO DE PAZ"/>
    <n v="48"/>
    <x v="70"/>
    <s v="033_26"/>
    <s v="DIRECCIÓN DE OBRAS PÚBLICAS"/>
    <x v="5"/>
    <s v="INVERSION PUBLICA"/>
    <x v="35"/>
    <n v="6151"/>
    <s v="CONSTRUCCIÓN DE VÍAS DE COMUNICACIÓN"/>
    <n v="0"/>
    <s v="SIN DESCRIPCIÓN PARA DESTINOS 00"/>
    <n v="37900000"/>
    <n v="46000004.880000003"/>
    <n v="15471074.189999999"/>
    <n v="15471074.189999999"/>
    <n v="10829751.93"/>
    <n v="4641322.26"/>
    <n v="4641322.26"/>
    <n v="0"/>
    <n v="0"/>
    <n v="0"/>
    <n v="22428925.810000002"/>
    <n v="300000000"/>
    <n v="337900000"/>
    <n v="0"/>
    <n v="0"/>
    <n v="0"/>
    <n v="8100004.8799999999"/>
    <n v="-8100004.8799999999"/>
  </r>
  <r>
    <s v="2.5-02-26"/>
    <x v="3"/>
    <n v="1"/>
    <s v="GOBIERNO"/>
    <n v="1.3"/>
    <s v="COORDINACION DE LA POLITICA DE GOBIERNO"/>
    <s v="1.3.4"/>
    <s v="FUNCIÓN PÚBLICA"/>
    <s v="K"/>
    <s v="Proyectos de inversión sujetos a registro en la Ca"/>
    <s v="GASTO CAPITAL"/>
    <s v="10_26"/>
    <x v="10"/>
    <n v="1"/>
    <s v="TLAJO DE PAZ"/>
    <n v="48"/>
    <x v="70"/>
    <s v="033_26"/>
    <s v="DIRECCIÓN DE OBRAS PÚBLICAS"/>
    <x v="5"/>
    <s v="INVERSION PUBLICA"/>
    <x v="35"/>
    <n v="6151"/>
    <s v="CONSTRUCCIÓN DE VÍAS DE COMUNICACIÓN"/>
    <n v="0"/>
    <s v="SIN DESCRIPCIÓN PARA DESTINOS 00"/>
    <n v="3110768.37"/>
    <n v="0"/>
    <n v="0"/>
    <n v="0"/>
    <n v="0"/>
    <n v="0"/>
    <n v="0"/>
    <n v="0"/>
    <n v="0"/>
    <n v="0"/>
    <n v="3110768.37"/>
    <n v="212793853.81"/>
    <n v="215904622.18000001"/>
    <n v="0"/>
    <n v="3110768.37"/>
    <n v="0"/>
    <n v="0"/>
    <n v="3110768.37"/>
  </r>
  <r>
    <s v="2.5-01-26"/>
    <x v="7"/>
    <n v="1"/>
    <s v="GOBIERNO"/>
    <n v="1.3"/>
    <s v="COORDINACION DE LA POLITICA DE GOBIERNO"/>
    <s v="1.3.4"/>
    <s v="FUNCIÓN PÚBLICA"/>
    <s v="K"/>
    <s v="Proyectos de inversión sujetos a registro en la Ca"/>
    <s v="GASTO CAPITAL"/>
    <s v="10_26"/>
    <x v="10"/>
    <n v="1"/>
    <s v="TLAJO DE PAZ"/>
    <n v="48"/>
    <x v="70"/>
    <s v="033_26"/>
    <s v="DIRECCIÓN DE OBRAS PÚBLICAS"/>
    <x v="5"/>
    <s v="INVERSION PUBLICA"/>
    <x v="35"/>
    <n v="6151"/>
    <s v="CONSTRUCCIÓN DE VÍAS DE COMUNICACIÓN"/>
    <n v="0"/>
    <s v="SIN DESCRIPCIÓN PARA DESTINOS 00"/>
    <n v="66730231.399999999"/>
    <n v="66730226.520000003"/>
    <n v="0"/>
    <n v="0"/>
    <n v="0"/>
    <n v="0"/>
    <n v="0"/>
    <n v="0"/>
    <n v="0"/>
    <n v="0"/>
    <n v="66730231.399999999"/>
    <m/>
    <n v="66730231.399999999"/>
    <n v="0"/>
    <n v="4.88"/>
    <n v="0"/>
    <n v="0"/>
    <n v="4.88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APITAL"/>
    <s v="04_26"/>
    <x v="3"/>
    <n v="4"/>
    <s v="TLAJO EFICIENTE"/>
    <n v="6"/>
    <x v="4"/>
    <s v="005_26"/>
    <s v="DIRECCIÓN DE PROCESOS ADMINISTRATIVOS Y"/>
    <x v="5"/>
    <s v="INVERSION PUBLICA"/>
    <x v="36"/>
    <n v="6321"/>
    <s v="EJECUCIÓN DE PROYECTOS PRODUCTIVOS NO INCLUIDOS EN CONCEPTOS ANTERIORES DE ESTE CAPÍTULO"/>
    <n v="10"/>
    <s v="CAT"/>
    <n v="95100000"/>
    <n v="95100000"/>
    <n v="14103313.02"/>
    <n v="14103313.02"/>
    <n v="0"/>
    <n v="14103313.02"/>
    <n v="0"/>
    <n v="14103313.02"/>
    <n v="0"/>
    <n v="14103313.02"/>
    <n v="80996686.980000004"/>
    <m/>
    <n v="9510000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GASTO CAPITAL"/>
    <s v="04_26"/>
    <x v="3"/>
    <n v="4"/>
    <s v="TLAJO EFICIENTE"/>
    <n v="6"/>
    <x v="4"/>
    <s v="005_26"/>
    <s v="DIRECCIÓN DE PROCESOS ADMINISTRATIVOS Y"/>
    <x v="5"/>
    <s v="INVERSION PUBLICA"/>
    <x v="36"/>
    <n v="6321"/>
    <s v="EJECUCIÓN DE PROYECTOS PRODUCTIVOS NO INCLUIDOS EN CONCEPTOS ANTERIORES DE ESTE CAPÍTULO"/>
    <n v="11"/>
    <s v="PLANTAS DE TRATAMIENTO"/>
    <n v="23580360"/>
    <n v="23580360"/>
    <n v="3930060"/>
    <n v="3930060"/>
    <n v="0"/>
    <n v="3930060"/>
    <n v="0"/>
    <n v="3930060"/>
    <n v="0"/>
    <n v="3930060"/>
    <n v="19650300"/>
    <m/>
    <n v="23580360"/>
    <n v="0"/>
    <n v="0"/>
    <n v="0"/>
    <n v="0"/>
    <n v="0"/>
  </r>
  <r>
    <s v="1.1-00-26"/>
    <x v="1"/>
    <n v="1"/>
    <s v="GOBIERNO"/>
    <n v="1.3"/>
    <s v="COORDINACION DE LA POLITICA DE GOBIERNO"/>
    <s v="1.3.4"/>
    <s v="FUNCIÓN PÚBLICA"/>
    <s v="E"/>
    <s v="Actividades del sector público, que realiza en for"/>
    <s v="AMORTIZACIÓN DE LA DEUDA Y DISMINUCIÓN DE PASIVOS"/>
    <s v="04_26"/>
    <x v="3"/>
    <n v="4"/>
    <s v="TLAJO EFICIENTE"/>
    <n v="6"/>
    <x v="4"/>
    <s v="005_26"/>
    <s v="DIRECCIÓN DE PROCESOS ADMINISTRATIVOS Y"/>
    <x v="6"/>
    <s v="INVERSIONES FINANCIERAS Y OTRAS PROVISIONES"/>
    <x v="37"/>
    <n v="7991"/>
    <s v="OTRAS EROGACIONES ESPECIALES"/>
    <n v="0"/>
    <s v="SIN DESCRIPCIÓN PARA DESTINOS 00"/>
    <n v="5000000"/>
    <n v="5000000"/>
    <n v="0"/>
    <n v="0"/>
    <n v="0"/>
    <n v="0"/>
    <n v="0"/>
    <n v="0"/>
    <n v="0"/>
    <n v="0"/>
    <n v="5000000"/>
    <n v="15000000"/>
    <n v="20000000"/>
    <n v="0"/>
    <n v="0"/>
    <n v="0"/>
    <n v="0"/>
    <n v="0"/>
  </r>
  <r>
    <s v="2.6-01-26"/>
    <x v="8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1"/>
    <s v="TLAJO DE PAZ"/>
    <n v="13"/>
    <x v="1"/>
    <s v="008_26"/>
    <s v="DIRECCIÓN DE ADMINISTRACIÓN DE PERSONAL"/>
    <x v="0"/>
    <s v="SERVICIOS PERSONALES"/>
    <x v="38"/>
    <n v="1711"/>
    <s v="ESTÍMULOS"/>
    <n v="70"/>
    <s v="OPERATIVOS POLICIA METROPOLITANA"/>
    <n v="0"/>
    <n v="0"/>
    <n v="0"/>
    <n v="0"/>
    <n v="0"/>
    <n v="0"/>
    <n v="0"/>
    <n v="0"/>
    <n v="0"/>
    <n v="0"/>
    <n v="0"/>
    <n v="23000000"/>
    <n v="23000000"/>
    <m/>
    <m/>
    <m/>
    <m/>
    <m/>
  </r>
  <r>
    <s v="2.6-01-26"/>
    <x v="8"/>
    <n v="1"/>
    <s v="GOBIERNO"/>
    <n v="1.3"/>
    <s v="COORDINACION DE LA POLITICA DE GOBIERNO"/>
    <s v="1.3.4"/>
    <s v="FUNCIÓN PÚBLICA"/>
    <s v="M"/>
    <s v="Actividades de apoyo administrativo desarrolladas "/>
    <s v="GASTO CORRIENTE"/>
    <s v="05_26"/>
    <x v="0"/>
    <n v="1"/>
    <s v="TLAJO DE PAZ"/>
    <n v="13"/>
    <x v="1"/>
    <s v="008_26"/>
    <s v="DIRECCIÓN DE ADMINISTRACIÓN DE PERSONAL"/>
    <x v="0"/>
    <s v="SERVICIOS PERSONALES"/>
    <x v="38"/>
    <n v="1711"/>
    <s v="ESTÍMULOS"/>
    <n v="71"/>
    <s v="COMISIONADOS POLICIA METROPOLITANA"/>
    <n v="0"/>
    <n v="0"/>
    <n v="0"/>
    <n v="0"/>
    <n v="0"/>
    <n v="0"/>
    <n v="0"/>
    <n v="0"/>
    <n v="0"/>
    <n v="0"/>
    <n v="0"/>
    <n v="2688400"/>
    <n v="2688400"/>
    <m/>
    <m/>
    <m/>
    <m/>
    <m/>
  </r>
  <r>
    <s v="2.5-02-26"/>
    <x v="3"/>
    <n v="1"/>
    <s v="GOBIERNO"/>
    <n v="1.3"/>
    <s v="COORDINACION DE LA POLITICA DE GOBIERNO"/>
    <s v="1.3.4"/>
    <s v="FUNCIÓN PÚBLICA"/>
    <s v="E"/>
    <s v="Actividades del sector público, que realiza en for"/>
    <s v="AMORTIZACIÓN DE LA DEUDA Y DISMINUCIÓN DE PASIVOS"/>
    <s v="04_26"/>
    <x v="3"/>
    <n v="4"/>
    <s v="TLAJO EFICIENTE"/>
    <n v="8"/>
    <x v="44"/>
    <s v="006_26"/>
    <s v="DIRECCIÓN DE FINANZAS"/>
    <x v="7"/>
    <s v="DEUDA PUBLICA"/>
    <x v="39"/>
    <n v="9111"/>
    <s v="AMORTIZACIÓN DE LA DEUDA INTERNA CON INSTITUCIONES DE CRÉDITO"/>
    <n v="0"/>
    <s v="SIN DESCRIPCIÓN PARA DESTINOS 00"/>
    <n v="24713862.890000001"/>
    <n v="24713862.890000001"/>
    <n v="0"/>
    <n v="0"/>
    <n v="0"/>
    <n v="0"/>
    <n v="0"/>
    <n v="0"/>
    <n v="0"/>
    <n v="0"/>
    <n v="24713862.890000001"/>
    <n v="-20846425"/>
    <n v="3867437.8900000006"/>
    <n v="0"/>
    <n v="0"/>
    <n v="0"/>
    <n v="0"/>
    <n v="0"/>
  </r>
  <r>
    <s v="1.5-01-26"/>
    <x v="0"/>
    <n v="1"/>
    <s v="GOBIERNO"/>
    <n v="1.3"/>
    <s v="COORDINACION DE LA POLITICA DE GOBIERNO"/>
    <s v="1.3.4"/>
    <s v="FUNCIÓN PÚBLICA"/>
    <s v="E"/>
    <s v="Actividades del sector público, que realiza en for"/>
    <s v="AMORTIZACIÓN DE LA DEUDA Y DISMINUCIÓN DE PASIVOS"/>
    <s v="04_26"/>
    <x v="3"/>
    <n v="4"/>
    <s v="TLAJO EFICIENTE"/>
    <n v="8"/>
    <x v="44"/>
    <s v="006_26"/>
    <s v="DIRECCIÓN DE FINANZAS"/>
    <x v="7"/>
    <s v="DEUDA PUBLICA"/>
    <x v="39"/>
    <n v="9111"/>
    <s v="AMORTIZACIÓN DE LA DEUDA INTERNA CON INSTITUCIONES DE CRÉDITO"/>
    <n v="0"/>
    <s v="SIN DESCRIPCIÓN PARA DESTINOS 00"/>
    <n v="0"/>
    <m/>
    <m/>
    <m/>
    <m/>
    <m/>
    <m/>
    <m/>
    <m/>
    <m/>
    <m/>
    <n v="20846425"/>
    <n v="20846425"/>
    <m/>
    <m/>
    <m/>
    <m/>
    <m/>
  </r>
  <r>
    <s v="1.5-01-26"/>
    <x v="0"/>
    <n v="1"/>
    <s v="GOBIERNO"/>
    <n v="1.3"/>
    <s v="COORDINACION DE LA POLITICA DE GOBIERNO"/>
    <s v="1.3.4"/>
    <s v="FUNCIÓN PÚBLICA"/>
    <s v="E"/>
    <s v="Actividades del sector público, que realiza en for"/>
    <s v="AMORTIZACIÓN DE LA DEUDA Y DISMINUCIÓN DE PASIVOS"/>
    <s v="04_26"/>
    <x v="3"/>
    <n v="4"/>
    <s v="TLAJO EFICIENTE"/>
    <n v="8"/>
    <x v="44"/>
    <s v="006_26"/>
    <s v="DIRECCIÓN DE FINANZAS"/>
    <x v="7"/>
    <s v="DEUDA PUBLICA"/>
    <x v="40"/>
    <n v="9211"/>
    <s v="INTERESES DE LA DEUDA INTERNA CON INSTITUCIONES  DE CRÉDITO"/>
    <n v="0"/>
    <s v="SIN DESCRIPCIÓN PARA DESTINOS 00"/>
    <n v="0"/>
    <m/>
    <m/>
    <m/>
    <m/>
    <m/>
    <m/>
    <m/>
    <m/>
    <m/>
    <m/>
    <n v="9761086.3900000006"/>
    <n v="9761086.3900000006"/>
    <m/>
    <m/>
    <m/>
    <m/>
    <m/>
  </r>
  <r>
    <s v="2.5-02-26"/>
    <x v="3"/>
    <n v="1"/>
    <s v="GOBIERNO"/>
    <n v="1.3"/>
    <s v="COORDINACION DE LA POLITICA DE GOBIERNO"/>
    <s v="1.3.4"/>
    <s v="FUNCIÓN PÚBLICA"/>
    <s v="E"/>
    <s v="Actividades del sector público, que realiza en for"/>
    <s v="AMORTIZACIÓN DE LA DEUDA Y DISMINUCIÓN DE PASIVOS"/>
    <s v="04_26"/>
    <x v="3"/>
    <n v="4"/>
    <s v="TLAJO EFICIENTE"/>
    <n v="8"/>
    <x v="44"/>
    <s v="006_26"/>
    <s v="DIRECCIÓN DE FINANZAS"/>
    <x v="7"/>
    <s v="DEUDA PUBLICA"/>
    <x v="40"/>
    <n v="9211"/>
    <s v="INTERESES DE LA DEUDA INTERNA CON INSTITUCIONES  DE CRÉDITO"/>
    <n v="0"/>
    <s v="SIN DESCRIPCIÓN PARA DESTINOS 00"/>
    <n v="11000000"/>
    <n v="11000000"/>
    <n v="0"/>
    <n v="0"/>
    <n v="0"/>
    <n v="0"/>
    <n v="0"/>
    <n v="0"/>
    <n v="0"/>
    <n v="0"/>
    <n v="11000000"/>
    <n v="-9761086.3900000006"/>
    <n v="1238913.6099999994"/>
    <n v="0"/>
    <n v="0"/>
    <n v="0"/>
    <n v="0"/>
    <n v="0"/>
  </r>
  <r>
    <m/>
    <x v="9"/>
    <m/>
    <m/>
    <m/>
    <m/>
    <m/>
    <m/>
    <m/>
    <m/>
    <m/>
    <m/>
    <x v="18"/>
    <m/>
    <m/>
    <m/>
    <x v="71"/>
    <m/>
    <m/>
    <x v="8"/>
    <m/>
    <x v="41"/>
    <m/>
    <m/>
    <m/>
    <m/>
    <n v="5008000000.000001"/>
    <n v="5008000000.0000019"/>
    <n v="1376974670.0299997"/>
    <n v="1273430902.8699996"/>
    <n v="864072538.80999994"/>
    <n v="409358364.05999994"/>
    <n v="74833129.980000004"/>
    <n v="334525234.07999992"/>
    <n v="-40063592.649999999"/>
    <n v="374588826.72999996"/>
    <n v="3627822894.7699995"/>
    <n v="953676672.32999992"/>
    <n v="5961676672.3300009"/>
    <m/>
    <m/>
    <m/>
    <m/>
    <m/>
  </r>
  <r>
    <m/>
    <x v="9"/>
    <m/>
    <m/>
    <m/>
    <m/>
    <m/>
    <m/>
    <m/>
    <m/>
    <m/>
    <m/>
    <x v="18"/>
    <m/>
    <m/>
    <m/>
    <x v="71"/>
    <m/>
    <m/>
    <x v="8"/>
    <m/>
    <x v="41"/>
    <m/>
    <m/>
    <m/>
    <m/>
    <n v="835194952.21000004"/>
    <n v="4972286137.1100016"/>
    <n v="533727228.75000006"/>
    <n v="533727228.75000006"/>
    <n v="514679157.79000002"/>
    <n v="19048070.960000001"/>
    <n v="8187654.4699999988"/>
    <n v="10860416.49"/>
    <n v="0"/>
    <n v="10860416.49"/>
    <n v="301467723.45999998"/>
    <n v="588028926.78000009"/>
    <n v="1423223878.9900005"/>
    <m/>
    <m/>
    <m/>
    <m/>
    <m/>
  </r>
  <r>
    <m/>
    <x v="9"/>
    <m/>
    <m/>
    <m/>
    <m/>
    <m/>
    <m/>
    <m/>
    <m/>
    <m/>
    <m/>
    <x v="18"/>
    <m/>
    <m/>
    <m/>
    <x v="71"/>
    <m/>
    <m/>
    <x v="8"/>
    <m/>
    <x v="41"/>
    <m/>
    <m/>
    <m/>
    <m/>
    <m/>
    <m/>
    <m/>
    <m/>
    <m/>
    <m/>
    <m/>
    <m/>
    <m/>
    <m/>
    <m/>
    <m/>
    <n v="1288271345"/>
    <m/>
    <m/>
    <m/>
    <m/>
    <m/>
  </r>
  <r>
    <m/>
    <x v="9"/>
    <m/>
    <m/>
    <m/>
    <m/>
    <m/>
    <m/>
    <m/>
    <m/>
    <m/>
    <m/>
    <x v="18"/>
    <m/>
    <m/>
    <m/>
    <x v="71"/>
    <m/>
    <m/>
    <x v="8"/>
    <m/>
    <x v="41"/>
    <m/>
    <m/>
    <m/>
    <m/>
    <m/>
    <m/>
    <m/>
    <m/>
    <m/>
    <m/>
    <m/>
    <m/>
    <m/>
    <m/>
    <m/>
    <m/>
    <n v="1541904238.9900005"/>
    <m/>
    <m/>
    <m/>
    <m/>
    <m/>
  </r>
  <r>
    <m/>
    <x v="9"/>
    <m/>
    <m/>
    <m/>
    <m/>
    <m/>
    <m/>
    <m/>
    <m/>
    <m/>
    <m/>
    <x v="18"/>
    <m/>
    <m/>
    <m/>
    <x v="71"/>
    <m/>
    <m/>
    <x v="8"/>
    <m/>
    <x v="41"/>
    <m/>
    <m/>
    <m/>
    <m/>
    <m/>
    <m/>
    <m/>
    <m/>
    <m/>
    <m/>
    <m/>
    <m/>
    <m/>
    <m/>
    <m/>
    <m/>
    <n v="1423223878.9900005"/>
    <m/>
    <m/>
    <m/>
    <m/>
    <m/>
  </r>
  <r>
    <m/>
    <x v="9"/>
    <m/>
    <m/>
    <m/>
    <m/>
    <m/>
    <m/>
    <m/>
    <m/>
    <m/>
    <m/>
    <x v="18"/>
    <m/>
    <m/>
    <m/>
    <x v="71"/>
    <m/>
    <m/>
    <x v="8"/>
    <m/>
    <x v="41"/>
    <m/>
    <m/>
    <m/>
    <m/>
    <m/>
    <m/>
    <m/>
    <m/>
    <m/>
    <m/>
    <m/>
    <m/>
    <m/>
    <m/>
    <m/>
    <m/>
    <m/>
    <m/>
    <m/>
    <m/>
    <m/>
    <m/>
  </r>
  <r>
    <m/>
    <x v="9"/>
    <m/>
    <m/>
    <m/>
    <m/>
    <m/>
    <m/>
    <m/>
    <m/>
    <m/>
    <m/>
    <x v="18"/>
    <m/>
    <m/>
    <m/>
    <x v="71"/>
    <m/>
    <m/>
    <x v="8"/>
    <m/>
    <x v="41"/>
    <m/>
    <m/>
    <m/>
    <m/>
    <m/>
    <m/>
    <m/>
    <m/>
    <m/>
    <m/>
    <m/>
    <m/>
    <m/>
    <m/>
    <m/>
    <m/>
    <m/>
    <m/>
    <m/>
    <m/>
    <m/>
    <m/>
  </r>
  <r>
    <m/>
    <x v="9"/>
    <m/>
    <m/>
    <m/>
    <m/>
    <m/>
    <m/>
    <m/>
    <m/>
    <m/>
    <m/>
    <x v="18"/>
    <m/>
    <m/>
    <m/>
    <x v="71"/>
    <m/>
    <m/>
    <x v="8"/>
    <m/>
    <x v="41"/>
    <m/>
    <m/>
    <m/>
    <m/>
    <m/>
    <m/>
    <m/>
    <m/>
    <m/>
    <m/>
    <m/>
    <m/>
    <m/>
    <m/>
    <m/>
    <n v="6109168.879999876"/>
    <m/>
    <m/>
    <m/>
    <m/>
    <m/>
    <m/>
  </r>
  <r>
    <m/>
    <x v="9"/>
    <m/>
    <m/>
    <m/>
    <m/>
    <m/>
    <m/>
    <m/>
    <m/>
    <m/>
    <m/>
    <x v="18"/>
    <m/>
    <m/>
    <m/>
    <x v="71"/>
    <m/>
    <m/>
    <x v="8"/>
    <m/>
    <x v="41"/>
    <m/>
    <m/>
    <m/>
    <m/>
    <m/>
    <m/>
    <m/>
    <m/>
    <m/>
    <m/>
    <m/>
    <m/>
    <m/>
    <m/>
    <m/>
    <m/>
    <m/>
    <m/>
    <m/>
    <m/>
    <m/>
    <m/>
  </r>
  <r>
    <m/>
    <x v="9"/>
    <m/>
    <m/>
    <m/>
    <m/>
    <m/>
    <m/>
    <m/>
    <m/>
    <m/>
    <m/>
    <x v="18"/>
    <m/>
    <m/>
    <m/>
    <x v="71"/>
    <m/>
    <m/>
    <x v="8"/>
    <m/>
    <x v="41"/>
    <m/>
    <m/>
    <m/>
    <m/>
    <m/>
    <m/>
    <m/>
    <m/>
    <m/>
    <m/>
    <m/>
    <m/>
    <m/>
    <m/>
    <m/>
    <m/>
    <m/>
    <m/>
    <m/>
    <m/>
    <m/>
    <m/>
  </r>
  <r>
    <m/>
    <x v="9"/>
    <m/>
    <m/>
    <m/>
    <m/>
    <m/>
    <m/>
    <m/>
    <m/>
    <m/>
    <m/>
    <x v="18"/>
    <m/>
    <m/>
    <m/>
    <x v="71"/>
    <m/>
    <m/>
    <x v="8"/>
    <m/>
    <x v="41"/>
    <m/>
    <m/>
    <m/>
    <m/>
    <m/>
    <m/>
    <m/>
    <m/>
    <m/>
    <m/>
    <m/>
    <m/>
    <m/>
    <m/>
    <m/>
    <m/>
    <m/>
    <m/>
    <m/>
    <m/>
    <m/>
    <m/>
  </r>
  <r>
    <m/>
    <x v="9"/>
    <m/>
    <m/>
    <m/>
    <m/>
    <m/>
    <m/>
    <m/>
    <m/>
    <m/>
    <m/>
    <x v="18"/>
    <m/>
    <m/>
    <m/>
    <x v="71"/>
    <m/>
    <m/>
    <x v="8"/>
    <m/>
    <x v="41"/>
    <m/>
    <m/>
    <m/>
    <m/>
    <m/>
    <m/>
    <m/>
    <m/>
    <m/>
    <m/>
    <m/>
    <m/>
    <m/>
    <m/>
    <m/>
    <m/>
    <m/>
    <m/>
    <m/>
    <m/>
    <m/>
    <m/>
  </r>
  <r>
    <m/>
    <x v="9"/>
    <m/>
    <m/>
    <m/>
    <m/>
    <m/>
    <m/>
    <m/>
    <m/>
    <m/>
    <m/>
    <x v="18"/>
    <m/>
    <m/>
    <m/>
    <x v="71"/>
    <m/>
    <m/>
    <x v="8"/>
    <m/>
    <x v="41"/>
    <m/>
    <m/>
    <m/>
    <m/>
    <m/>
    <m/>
    <m/>
    <m/>
    <m/>
    <m/>
    <m/>
    <m/>
    <m/>
    <m/>
    <m/>
    <m/>
    <m/>
    <m/>
    <m/>
    <m/>
    <m/>
    <m/>
  </r>
  <r>
    <m/>
    <x v="9"/>
    <m/>
    <m/>
    <m/>
    <m/>
    <m/>
    <m/>
    <m/>
    <m/>
    <m/>
    <m/>
    <x v="18"/>
    <m/>
    <m/>
    <m/>
    <x v="71"/>
    <m/>
    <m/>
    <x v="8"/>
    <m/>
    <x v="41"/>
    <m/>
    <m/>
    <m/>
    <m/>
    <m/>
    <m/>
    <m/>
    <m/>
    <m/>
    <m/>
    <m/>
    <m/>
    <m/>
    <m/>
    <m/>
    <m/>
    <m/>
    <m/>
    <m/>
    <m/>
    <m/>
    <m/>
  </r>
  <r>
    <m/>
    <x v="9"/>
    <m/>
    <m/>
    <m/>
    <m/>
    <m/>
    <m/>
    <m/>
    <m/>
    <m/>
    <m/>
    <x v="18"/>
    <m/>
    <m/>
    <m/>
    <x v="71"/>
    <m/>
    <m/>
    <x v="8"/>
    <m/>
    <x v="41"/>
    <m/>
    <m/>
    <m/>
    <m/>
    <m/>
    <m/>
    <m/>
    <m/>
    <m/>
    <m/>
    <m/>
    <m/>
    <m/>
    <m/>
    <m/>
    <m/>
    <m/>
    <m/>
    <m/>
    <m/>
    <m/>
    <m/>
  </r>
  <r>
    <m/>
    <x v="9"/>
    <m/>
    <m/>
    <m/>
    <m/>
    <m/>
    <m/>
    <m/>
    <m/>
    <m/>
    <m/>
    <x v="18"/>
    <m/>
    <m/>
    <m/>
    <x v="71"/>
    <m/>
    <m/>
    <x v="8"/>
    <m/>
    <x v="41"/>
    <m/>
    <m/>
    <m/>
    <m/>
    <m/>
    <m/>
    <m/>
    <m/>
    <m/>
    <m/>
    <m/>
    <m/>
    <m/>
    <m/>
    <m/>
    <m/>
    <m/>
    <m/>
    <m/>
    <m/>
    <m/>
    <m/>
  </r>
  <r>
    <m/>
    <x v="9"/>
    <m/>
    <m/>
    <m/>
    <m/>
    <m/>
    <m/>
    <m/>
    <m/>
    <m/>
    <m/>
    <x v="18"/>
    <m/>
    <m/>
    <m/>
    <x v="71"/>
    <m/>
    <m/>
    <x v="8"/>
    <m/>
    <x v="41"/>
    <m/>
    <m/>
    <m/>
    <m/>
    <m/>
    <m/>
    <m/>
    <m/>
    <m/>
    <m/>
    <m/>
    <m/>
    <m/>
    <m/>
    <m/>
    <m/>
    <m/>
    <m/>
    <m/>
    <m/>
    <m/>
    <m/>
  </r>
  <r>
    <m/>
    <x v="9"/>
    <m/>
    <m/>
    <m/>
    <m/>
    <m/>
    <m/>
    <m/>
    <m/>
    <m/>
    <m/>
    <x v="18"/>
    <m/>
    <m/>
    <m/>
    <x v="71"/>
    <m/>
    <m/>
    <x v="8"/>
    <m/>
    <x v="41"/>
    <m/>
    <m/>
    <m/>
    <m/>
    <m/>
    <m/>
    <m/>
    <m/>
    <m/>
    <m/>
    <m/>
    <m/>
    <m/>
    <m/>
    <m/>
    <m/>
    <m/>
    <m/>
    <m/>
    <m/>
    <m/>
    <m/>
  </r>
  <r>
    <m/>
    <x v="9"/>
    <m/>
    <m/>
    <m/>
    <m/>
    <m/>
    <m/>
    <m/>
    <m/>
    <m/>
    <m/>
    <x v="18"/>
    <m/>
    <m/>
    <m/>
    <x v="71"/>
    <m/>
    <m/>
    <x v="8"/>
    <m/>
    <x v="41"/>
    <m/>
    <m/>
    <m/>
    <m/>
    <m/>
    <m/>
    <m/>
    <m/>
    <m/>
    <m/>
    <m/>
    <m/>
    <m/>
    <m/>
    <m/>
    <m/>
    <m/>
    <m/>
    <m/>
    <m/>
    <m/>
    <m/>
  </r>
  <r>
    <m/>
    <x v="9"/>
    <m/>
    <m/>
    <m/>
    <m/>
    <m/>
    <m/>
    <m/>
    <m/>
    <m/>
    <m/>
    <x v="18"/>
    <m/>
    <m/>
    <m/>
    <x v="71"/>
    <m/>
    <m/>
    <x v="8"/>
    <m/>
    <x v="41"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80">
  <r>
    <s v="1.5-01-26"/>
    <x v="0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s v="1100"/>
    <x v="0"/>
    <x v="0"/>
    <n v="1"/>
    <s v="PLANTILLA"/>
    <n v="14346960"/>
    <n v="14346960"/>
    <n v="1793367.45"/>
    <n v="1793367.45"/>
    <n v="0"/>
    <n v="1793367.45"/>
    <n v="0"/>
    <n v="1793367.45"/>
    <n v="0"/>
    <n v="1793367.45"/>
    <n v="12553592.550000001"/>
    <m/>
    <n v="14346960"/>
  </r>
  <r>
    <s v="1.5-01-26"/>
    <x v="0"/>
    <n v="1"/>
    <x v="0"/>
    <n v="1.3"/>
    <x v="0"/>
    <x v="0"/>
    <x v="0"/>
    <x v="0"/>
    <x v="0"/>
    <x v="0"/>
    <s v="05_26"/>
    <x v="0"/>
    <n v="1"/>
    <x v="1"/>
    <n v="13"/>
    <x v="1"/>
    <s v="008_26"/>
    <s v="DIRECCIÓN DE ADMINISTRACIÓN DE PERSONAL"/>
    <x v="0"/>
    <x v="0"/>
    <s v="1100"/>
    <x v="1"/>
    <x v="1"/>
    <n v="3"/>
    <s v="COMISARIA"/>
    <n v="212353767.59999999"/>
    <n v="212353767.59999999"/>
    <n v="22370899"/>
    <n v="22370899"/>
    <n v="0"/>
    <n v="22370899"/>
    <n v="0"/>
    <n v="22370899"/>
    <n v="0"/>
    <n v="22370899"/>
    <n v="189982868.59999999"/>
    <m/>
    <n v="212353767.59999999"/>
  </r>
  <r>
    <s v="1.5-01-26"/>
    <x v="0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s v="1100"/>
    <x v="1"/>
    <x v="1"/>
    <n v="1"/>
    <s v="PLANTILLA"/>
    <n v="705161521.26999998"/>
    <n v="705161521.26999998"/>
    <n v="83220490.549999997"/>
    <n v="83220490.549999997"/>
    <n v="0"/>
    <n v="83220490.549999997"/>
    <n v="0"/>
    <n v="83220490.549999997"/>
    <n v="0"/>
    <n v="83220490.549999997"/>
    <n v="621941030.72000003"/>
    <m/>
    <n v="705161521.26999998"/>
  </r>
  <r>
    <s v="1.1-00-26"/>
    <x v="1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s v="1200"/>
    <x v="2"/>
    <x v="2"/>
    <n v="0"/>
    <s v="SIN DESCRIPCIÓN PARA DESTINOS 00"/>
    <n v="10000000"/>
    <n v="10000000"/>
    <n v="703246.63"/>
    <n v="703246.63"/>
    <n v="0"/>
    <n v="703246.63"/>
    <n v="0"/>
    <n v="703246.63"/>
    <n v="0"/>
    <n v="703246.63"/>
    <n v="9296753.3699999992"/>
    <m/>
    <n v="10000000"/>
  </r>
  <r>
    <s v="1.6-01-26"/>
    <x v="2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s v="1200"/>
    <x v="3"/>
    <x v="3"/>
    <n v="2"/>
    <s v="EVENTUAL"/>
    <n v="76813145.879999995"/>
    <n v="76813145.879999995"/>
    <n v="10147151.85"/>
    <n v="10147151.85"/>
    <n v="0"/>
    <n v="10147151.85"/>
    <n v="0"/>
    <n v="10147151.85"/>
    <n v="0"/>
    <n v="10147151.85"/>
    <n v="66665994.029999994"/>
    <m/>
    <n v="76813145.879999995"/>
  </r>
  <r>
    <s v="1.6-01-26"/>
    <x v="2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s v="1200"/>
    <x v="4"/>
    <x v="4"/>
    <n v="0"/>
    <s v="SIN DESCRIPCIÓN PARA DESTINOS 00"/>
    <n v="26400"/>
    <n v="26400"/>
    <n v="0"/>
    <n v="0"/>
    <n v="0"/>
    <n v="0"/>
    <n v="0"/>
    <n v="0"/>
    <n v="0"/>
    <n v="0"/>
    <n v="26400"/>
    <m/>
    <n v="26400"/>
  </r>
  <r>
    <s v="1.6-01-26"/>
    <x v="2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s v="1300"/>
    <x v="5"/>
    <x v="5"/>
    <n v="2"/>
    <s v="EVENTUAL"/>
    <n v="1066849.25"/>
    <n v="1066862.1000000001"/>
    <n v="1222.81"/>
    <n v="1222.81"/>
    <n v="0"/>
    <n v="1222.81"/>
    <n v="1222.81"/>
    <n v="0"/>
    <n v="0"/>
    <n v="0"/>
    <n v="1065626.44"/>
    <m/>
    <n v="1066849.25"/>
  </r>
  <r>
    <s v="1.5-01-26"/>
    <x v="0"/>
    <n v="1"/>
    <x v="0"/>
    <n v="1.3"/>
    <x v="0"/>
    <x v="0"/>
    <x v="0"/>
    <x v="0"/>
    <x v="0"/>
    <x v="0"/>
    <s v="05_26"/>
    <x v="0"/>
    <n v="1"/>
    <x v="1"/>
    <n v="13"/>
    <x v="1"/>
    <s v="008_26"/>
    <s v="DIRECCIÓN DE ADMINISTRACIÓN DE PERSONAL"/>
    <x v="0"/>
    <x v="0"/>
    <s v="1300"/>
    <x v="5"/>
    <x v="5"/>
    <n v="3"/>
    <s v="COMISARIA"/>
    <n v="2949357.88"/>
    <n v="2949357.88"/>
    <n v="0"/>
    <n v="0"/>
    <n v="0"/>
    <n v="0"/>
    <n v="0"/>
    <n v="0"/>
    <n v="0"/>
    <n v="0"/>
    <n v="2949357.88"/>
    <m/>
    <n v="2949357.88"/>
  </r>
  <r>
    <s v="1.5-01-26"/>
    <x v="0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s v="1300"/>
    <x v="5"/>
    <x v="5"/>
    <n v="1"/>
    <s v="PLANTILLA"/>
    <n v="9993173.3499999996"/>
    <n v="9993160.5"/>
    <n v="4530.49"/>
    <n v="4530.49"/>
    <n v="0"/>
    <n v="4530.49"/>
    <n v="4530.49"/>
    <n v="0"/>
    <n v="0"/>
    <n v="0"/>
    <n v="9988642.8599999994"/>
    <m/>
    <n v="9993173.3499999996"/>
  </r>
  <r>
    <s v="1.6-01-26"/>
    <x v="2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s v="1300"/>
    <x v="6"/>
    <x v="6"/>
    <n v="2"/>
    <s v="EVENTUAL"/>
    <n v="10668492.49"/>
    <n v="2537713.6"/>
    <n v="45819.57"/>
    <n v="45819.57"/>
    <n v="0"/>
    <n v="45819.57"/>
    <n v="17119.38"/>
    <n v="28700.19"/>
    <n v="0"/>
    <n v="28700.19"/>
    <n v="10622672.92"/>
    <m/>
    <n v="10668492.49"/>
  </r>
  <r>
    <s v="1.5-01-26"/>
    <x v="0"/>
    <n v="1"/>
    <x v="0"/>
    <n v="1.3"/>
    <x v="0"/>
    <x v="0"/>
    <x v="0"/>
    <x v="0"/>
    <x v="0"/>
    <x v="0"/>
    <s v="05_26"/>
    <x v="0"/>
    <n v="1"/>
    <x v="1"/>
    <n v="13"/>
    <x v="1"/>
    <s v="008_26"/>
    <s v="DIRECCIÓN DE ADMINISTRACIÓN DE PERSONAL"/>
    <x v="0"/>
    <x v="0"/>
    <s v="1300"/>
    <x v="6"/>
    <x v="6"/>
    <n v="3"/>
    <s v="COMISARIA"/>
    <n v="29493578.829999998"/>
    <n v="29493578.829999998"/>
    <n v="18010.16"/>
    <n v="18010.16"/>
    <n v="0"/>
    <n v="18010.16"/>
    <n v="0"/>
    <n v="18010.16"/>
    <n v="0"/>
    <n v="18010.16"/>
    <n v="29475568.669999998"/>
    <m/>
    <n v="29493578.829999998"/>
  </r>
  <r>
    <s v="1.5-01-26"/>
    <x v="0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s v="1300"/>
    <x v="6"/>
    <x v="6"/>
    <n v="1"/>
    <s v="PLANTILLA"/>
    <n v="99931733.510000005"/>
    <n v="99931732.659999996"/>
    <n v="84302.23"/>
    <n v="84302.23"/>
    <n v="0"/>
    <n v="84302.23"/>
    <n v="27286.729999999996"/>
    <n v="57015.5"/>
    <n v="0"/>
    <n v="57015.5"/>
    <n v="99847431.280000001"/>
    <m/>
    <n v="99931733.510000005"/>
  </r>
  <r>
    <s v="1.5-01-26"/>
    <x v="0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s v="1300"/>
    <x v="6"/>
    <x v="6"/>
    <n v="2"/>
    <s v="EVENTUAL"/>
    <n v="0"/>
    <n v="8130779.7400000002"/>
    <n v="0"/>
    <n v="0"/>
    <n v="0"/>
    <n v="0"/>
    <n v="0"/>
    <n v="0"/>
    <n v="0"/>
    <n v="0"/>
    <n v="0"/>
    <m/>
    <n v="0"/>
  </r>
  <r>
    <s v="1.6-01-26"/>
    <x v="2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s v="1300"/>
    <x v="7"/>
    <x v="7"/>
    <n v="0"/>
    <s v="SIN DESCRIPCIÓN PARA DESTINOS 00"/>
    <n v="730000"/>
    <n v="730000"/>
    <n v="0"/>
    <n v="0"/>
    <n v="0"/>
    <n v="0"/>
    <n v="0"/>
    <n v="0"/>
    <n v="0"/>
    <n v="0"/>
    <n v="730000"/>
    <m/>
    <n v="730000"/>
  </r>
  <r>
    <s v="1.6-01-26"/>
    <x v="2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s v="1300"/>
    <x v="8"/>
    <x v="8"/>
    <n v="0"/>
    <s v="SIN DESCRIPCIÓN PARA DESTINOS 00"/>
    <n v="1500000"/>
    <n v="1500000"/>
    <n v="82663.199999999997"/>
    <n v="82663.199999999997"/>
    <n v="0"/>
    <n v="82663.199999999997"/>
    <n v="0"/>
    <n v="82663.199999999997"/>
    <n v="0"/>
    <n v="82663.199999999997"/>
    <n v="1417336.8"/>
    <m/>
    <n v="1500000"/>
  </r>
  <r>
    <s v="1.6-01-26"/>
    <x v="2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s v="1400"/>
    <x v="9"/>
    <x v="9"/>
    <n v="2"/>
    <s v="EVENTUAL"/>
    <n v="4608788.75"/>
    <n v="4608788.41"/>
    <n v="897563.68"/>
    <n v="897563.68"/>
    <n v="0"/>
    <n v="897563.68"/>
    <n v="0"/>
    <n v="897563.68"/>
    <n v="0"/>
    <n v="897563.68"/>
    <n v="3711225.07"/>
    <m/>
    <n v="4608788.75"/>
  </r>
  <r>
    <s v="1.5-01-26"/>
    <x v="0"/>
    <n v="1"/>
    <x v="0"/>
    <n v="1.3"/>
    <x v="0"/>
    <x v="0"/>
    <x v="0"/>
    <x v="0"/>
    <x v="0"/>
    <x v="0"/>
    <s v="05_26"/>
    <x v="0"/>
    <n v="1"/>
    <x v="1"/>
    <n v="13"/>
    <x v="1"/>
    <s v="008_26"/>
    <s v="DIRECCIÓN DE ADMINISTRACIÓN DE PERSONAL"/>
    <x v="0"/>
    <x v="0"/>
    <s v="1400"/>
    <x v="9"/>
    <x v="9"/>
    <n v="3"/>
    <s v="COMISARIA"/>
    <n v="12741226.060000001"/>
    <n v="12741226.060000001"/>
    <n v="0"/>
    <n v="0"/>
    <n v="0"/>
    <n v="0"/>
    <n v="0"/>
    <n v="0"/>
    <n v="0"/>
    <n v="0"/>
    <n v="12741226.060000001"/>
    <m/>
    <n v="12741226.060000001"/>
  </r>
  <r>
    <s v="1.5-01-26"/>
    <x v="0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s v="1400"/>
    <x v="9"/>
    <x v="9"/>
    <n v="1"/>
    <s v="PLANTILLA"/>
    <n v="43170508.880000003"/>
    <n v="43170509.219999999"/>
    <n v="8488391.3699999992"/>
    <n v="8488391.3699999992"/>
    <n v="0"/>
    <n v="8488391.3699999992"/>
    <n v="0"/>
    <n v="8488391.3699999992"/>
    <n v="0"/>
    <n v="8488391.3699999992"/>
    <n v="34682117.510000005"/>
    <m/>
    <n v="43170508.880000003"/>
  </r>
  <r>
    <s v="1.6-01-26"/>
    <x v="2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s v="1400"/>
    <x v="10"/>
    <x v="10"/>
    <n v="2"/>
    <s v="EVENTUAL"/>
    <n v="2304394.38"/>
    <n v="2304392.86"/>
    <n v="304428.52"/>
    <n v="304428.52"/>
    <n v="0"/>
    <n v="304428.52"/>
    <n v="0"/>
    <n v="304428.52"/>
    <n v="0"/>
    <n v="304428.52"/>
    <n v="1999965.8599999999"/>
    <m/>
    <n v="2304394.38"/>
  </r>
  <r>
    <s v="1.5-01-26"/>
    <x v="0"/>
    <n v="1"/>
    <x v="0"/>
    <n v="1.3"/>
    <x v="0"/>
    <x v="0"/>
    <x v="0"/>
    <x v="0"/>
    <x v="0"/>
    <x v="0"/>
    <s v="05_26"/>
    <x v="0"/>
    <n v="1"/>
    <x v="1"/>
    <n v="13"/>
    <x v="1"/>
    <s v="008_26"/>
    <s v="DIRECCIÓN DE ADMINISTRACIÓN DE PERSONAL"/>
    <x v="0"/>
    <x v="0"/>
    <s v="1400"/>
    <x v="10"/>
    <x v="10"/>
    <n v="3"/>
    <s v="COMISARIA"/>
    <n v="6370613.0300000003"/>
    <n v="6370613.0300000003"/>
    <n v="676883.5"/>
    <n v="676883.5"/>
    <n v="0"/>
    <n v="676883.5"/>
    <n v="0"/>
    <n v="676883.5"/>
    <n v="0"/>
    <n v="676883.5"/>
    <n v="5693729.5300000003"/>
    <m/>
    <n v="6370613.0300000003"/>
  </r>
  <r>
    <s v="1.5-01-26"/>
    <x v="0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s v="1400"/>
    <x v="10"/>
    <x v="10"/>
    <n v="1"/>
    <s v="PLANTILLA"/>
    <n v="21585254.440000001"/>
    <n v="21585255.960000001"/>
    <n v="2552684.14"/>
    <n v="2552684.14"/>
    <n v="0"/>
    <n v="2552684.14"/>
    <n v="0"/>
    <n v="2552684.14"/>
    <n v="0"/>
    <n v="2552684.14"/>
    <n v="19032570.300000001"/>
    <m/>
    <n v="21585254.440000001"/>
  </r>
  <r>
    <s v="1.6-01-26"/>
    <x v="2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s v="1400"/>
    <x v="11"/>
    <x v="11"/>
    <n v="2"/>
    <s v="EVENTUAL"/>
    <n v="1536262.92"/>
    <n v="1536259.56"/>
    <n v="202952.31"/>
    <n v="202952.31"/>
    <n v="0"/>
    <n v="202952.31"/>
    <n v="0"/>
    <n v="202952.31"/>
    <n v="0"/>
    <n v="202952.31"/>
    <n v="1333310.6099999999"/>
    <m/>
    <n v="1536262.92"/>
  </r>
  <r>
    <s v="1.5-01-26"/>
    <x v="0"/>
    <n v="1"/>
    <x v="0"/>
    <n v="1.3"/>
    <x v="0"/>
    <x v="0"/>
    <x v="0"/>
    <x v="0"/>
    <x v="0"/>
    <x v="0"/>
    <s v="05_26"/>
    <x v="0"/>
    <n v="1"/>
    <x v="1"/>
    <n v="13"/>
    <x v="1"/>
    <s v="008_26"/>
    <s v="DIRECCIÓN DE ADMINISTRACIÓN DE PERSONAL"/>
    <x v="0"/>
    <x v="0"/>
    <s v="1400"/>
    <x v="11"/>
    <x v="11"/>
    <n v="3"/>
    <s v="COMISARIA"/>
    <n v="4247075.3499999996"/>
    <n v="4247075.3499999996"/>
    <n v="451267.33"/>
    <n v="451267.33"/>
    <n v="0"/>
    <n v="451267.33"/>
    <n v="0"/>
    <n v="451267.33"/>
    <n v="0"/>
    <n v="451267.33"/>
    <n v="3795808.0199999996"/>
    <m/>
    <n v="4247075.3499999996"/>
  </r>
  <r>
    <s v="1.5-01-26"/>
    <x v="0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s v="1400"/>
    <x v="11"/>
    <x v="11"/>
    <n v="1"/>
    <s v="PLANTILLA"/>
    <n v="14390169.630000001"/>
    <n v="14390172.99"/>
    <n v="1701795.76"/>
    <n v="1701795.76"/>
    <n v="0"/>
    <n v="1701795.76"/>
    <n v="0"/>
    <n v="1701795.76"/>
    <n v="0"/>
    <n v="1701795.76"/>
    <n v="12688373.870000001"/>
    <m/>
    <n v="14390169.630000001"/>
  </r>
  <r>
    <s v="1.6-01-26"/>
    <x v="2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s v="1400"/>
    <x v="12"/>
    <x v="12"/>
    <n v="2"/>
    <s v="EVENTUAL"/>
    <n v="13442300.529999999"/>
    <n v="13442305.73"/>
    <n v="1775846.86"/>
    <n v="1775846.86"/>
    <n v="0"/>
    <n v="1775846.86"/>
    <n v="0"/>
    <n v="1775846.86"/>
    <n v="0"/>
    <n v="1775846.86"/>
    <n v="11666453.67"/>
    <m/>
    <n v="13442300.529999999"/>
  </r>
  <r>
    <s v="1.5-01-26"/>
    <x v="0"/>
    <n v="1"/>
    <x v="0"/>
    <n v="1.3"/>
    <x v="0"/>
    <x v="0"/>
    <x v="0"/>
    <x v="0"/>
    <x v="0"/>
    <x v="0"/>
    <s v="05_26"/>
    <x v="0"/>
    <n v="1"/>
    <x v="1"/>
    <n v="13"/>
    <x v="1"/>
    <s v="008_26"/>
    <s v="DIRECCIÓN DE ADMINISTRACIÓN DE PERSONAL"/>
    <x v="0"/>
    <x v="0"/>
    <s v="1400"/>
    <x v="12"/>
    <x v="12"/>
    <n v="3"/>
    <s v="COMISARIA"/>
    <n v="37161909.329999998"/>
    <n v="37161909.329999998"/>
    <n v="3948531.24"/>
    <n v="3948531.24"/>
    <n v="0"/>
    <n v="3948531.24"/>
    <n v="0"/>
    <n v="3948531.24"/>
    <n v="0"/>
    <n v="3948531.24"/>
    <n v="33213378.089999996"/>
    <m/>
    <n v="37161909.329999998"/>
  </r>
  <r>
    <s v="1.5-01-26"/>
    <x v="0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s v="1400"/>
    <x v="12"/>
    <x v="12"/>
    <n v="1"/>
    <s v="PLANTILLA"/>
    <n v="125913984.22"/>
    <n v="125913979.02"/>
    <n v="14890681.93"/>
    <n v="14890681.93"/>
    <n v="0"/>
    <n v="14890681.93"/>
    <n v="0"/>
    <n v="14890681.93"/>
    <n v="0"/>
    <n v="14890681.93"/>
    <n v="111023302.28999999"/>
    <m/>
    <n v="125913984.22"/>
  </r>
  <r>
    <s v="1.1-00-26"/>
    <x v="1"/>
    <n v="1"/>
    <x v="0"/>
    <n v="1.3"/>
    <x v="0"/>
    <x v="0"/>
    <x v="0"/>
    <x v="0"/>
    <x v="0"/>
    <x v="0"/>
    <s v="05_26"/>
    <x v="0"/>
    <n v="1"/>
    <x v="1"/>
    <n v="13"/>
    <x v="1"/>
    <s v="008_26"/>
    <s v="DIRECCIÓN DE ADMINISTRACIÓN DE PERSONAL"/>
    <x v="0"/>
    <x v="0"/>
    <s v="1400"/>
    <x v="13"/>
    <x v="13"/>
    <n v="0"/>
    <s v="SIN DESCRIPCIÓN PARA DESTINOS 00"/>
    <n v="9500000"/>
    <n v="9500000"/>
    <n v="8306768.4900000002"/>
    <n v="8306768.4900000002"/>
    <n v="8306768.4900000002"/>
    <n v="0"/>
    <n v="0"/>
    <n v="0"/>
    <n v="0"/>
    <n v="0"/>
    <n v="1193231.5099999998"/>
    <m/>
    <n v="9500000"/>
  </r>
  <r>
    <s v="1.1-00-26"/>
    <x v="1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s v="1400"/>
    <x v="13"/>
    <x v="13"/>
    <n v="0"/>
    <s v="SIN DESCRIPCIÓN PARA DESTINOS 00"/>
    <n v="15000000"/>
    <n v="15000000"/>
    <n v="13512339.82"/>
    <n v="13512339.82"/>
    <n v="0"/>
    <n v="13512339.82"/>
    <n v="13512339.82"/>
    <n v="0"/>
    <n v="0"/>
    <n v="0"/>
    <n v="1487660.1799999997"/>
    <m/>
    <n v="15000000"/>
  </r>
  <r>
    <s v="1.6-01-26"/>
    <x v="2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s v="1500"/>
    <x v="14"/>
    <x v="14"/>
    <n v="0"/>
    <s v="SIN DESCRIPCIÓN PARA DESTINOS 00"/>
    <n v="1000000"/>
    <n v="1000000"/>
    <n v="0"/>
    <n v="0"/>
    <n v="0"/>
    <n v="0"/>
    <n v="0"/>
    <n v="0"/>
    <n v="0"/>
    <n v="0"/>
    <n v="1000000"/>
    <m/>
    <n v="1000000"/>
  </r>
  <r>
    <s v="1.1-00-26"/>
    <x v="1"/>
    <n v="1"/>
    <x v="0"/>
    <n v="1.3"/>
    <x v="0"/>
    <x v="0"/>
    <x v="0"/>
    <x v="0"/>
    <x v="0"/>
    <x v="0"/>
    <s v="05_26"/>
    <x v="0"/>
    <n v="1"/>
    <x v="1"/>
    <n v="13"/>
    <x v="1"/>
    <s v="008_26"/>
    <s v="DIRECCIÓN DE ADMINISTRACIÓN DE PERSONAL"/>
    <x v="0"/>
    <x v="0"/>
    <s v="1500"/>
    <x v="15"/>
    <x v="15"/>
    <n v="3"/>
    <s v="COMISARIA"/>
    <n v="3554427.78"/>
    <n v="3554428.44"/>
    <n v="0"/>
    <n v="0"/>
    <n v="0"/>
    <n v="0"/>
    <n v="0"/>
    <n v="0"/>
    <n v="0"/>
    <n v="0"/>
    <n v="3554427.78"/>
    <m/>
    <n v="3554427.78"/>
  </r>
  <r>
    <s v="1.6-01-26"/>
    <x v="2"/>
    <n v="1"/>
    <x v="0"/>
    <n v="1.3"/>
    <x v="0"/>
    <x v="0"/>
    <x v="0"/>
    <x v="0"/>
    <x v="0"/>
    <x v="0"/>
    <s v="05_26"/>
    <x v="0"/>
    <n v="1"/>
    <x v="1"/>
    <n v="13"/>
    <x v="1"/>
    <s v="008_26"/>
    <s v="DIRECCIÓN DE ADMINISTRACIÓN DE PERSONAL"/>
    <x v="0"/>
    <x v="0"/>
    <s v="1500"/>
    <x v="15"/>
    <x v="15"/>
    <n v="3"/>
    <s v="COMISARIA"/>
    <n v="18604189"/>
    <n v="26077752.18"/>
    <n v="492100"/>
    <n v="492100"/>
    <n v="0"/>
    <n v="492100"/>
    <n v="0"/>
    <n v="492100"/>
    <n v="0"/>
    <n v="492100"/>
    <n v="18112089"/>
    <m/>
    <n v="18604189"/>
  </r>
  <r>
    <s v="1.6-01-26"/>
    <x v="2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s v="1500"/>
    <x v="15"/>
    <x v="15"/>
    <n v="1"/>
    <s v="PLANTILLA"/>
    <n v="95360749.519999996"/>
    <n v="96017961.159999996"/>
    <n v="83323297.209999993"/>
    <n v="83323297.209999993"/>
    <n v="76493199.659999996"/>
    <n v="6830097.5499999998"/>
    <n v="0"/>
    <n v="6830097.5499999998"/>
    <n v="0"/>
    <n v="6830097.5499999998"/>
    <n v="12037452.310000002"/>
    <m/>
    <n v="95360749.519999996"/>
  </r>
  <r>
    <s v="1.5-01-26"/>
    <x v="0"/>
    <n v="1"/>
    <x v="0"/>
    <n v="1.3"/>
    <x v="0"/>
    <x v="0"/>
    <x v="0"/>
    <x v="0"/>
    <x v="0"/>
    <x v="0"/>
    <s v="05_26"/>
    <x v="0"/>
    <n v="1"/>
    <x v="1"/>
    <n v="13"/>
    <x v="1"/>
    <s v="008_26"/>
    <s v="DIRECCIÓN DE ADMINISTRACIÓN DE PERSONAL"/>
    <x v="0"/>
    <x v="0"/>
    <s v="1500"/>
    <x v="15"/>
    <x v="15"/>
    <n v="3"/>
    <s v="COMISARIA"/>
    <n v="7473563.8399999999"/>
    <n v="0"/>
    <n v="7314059.6500000004"/>
    <n v="7314059.6500000004"/>
    <n v="0"/>
    <n v="7314059.6500000004"/>
    <n v="0"/>
    <n v="7314059.6500000004"/>
    <n v="0"/>
    <n v="7314059.6500000004"/>
    <n v="159504.18999999948"/>
    <m/>
    <n v="7473563.8399999999"/>
  </r>
  <r>
    <s v="1.5-01-26"/>
    <x v="0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s v="1500"/>
    <x v="15"/>
    <x v="15"/>
    <n v="1"/>
    <s v="PLANTILLA"/>
    <n v="657211.64"/>
    <n v="0"/>
    <n v="652679.92000000004"/>
    <n v="652679.92000000004"/>
    <n v="0"/>
    <n v="652679.92000000004"/>
    <n v="1000"/>
    <n v="651679.92000000004"/>
    <n v="0"/>
    <n v="651679.92000000004"/>
    <n v="4531.7199999999721"/>
    <m/>
    <n v="657211.64"/>
  </r>
  <r>
    <s v="1.6-01-26"/>
    <x v="2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s v="1600"/>
    <x v="16"/>
    <x v="16"/>
    <n v="0"/>
    <s v="SIN DESCRIPCIÓN PARA DESTINOS 00"/>
    <n v="6193943.2800000003"/>
    <n v="6193947.4000000004"/>
    <n v="0"/>
    <n v="0"/>
    <n v="0"/>
    <n v="0"/>
    <n v="0"/>
    <n v="0"/>
    <n v="0"/>
    <n v="0"/>
    <n v="6193943.2800000003"/>
    <m/>
    <n v="6193943.2800000003"/>
  </r>
  <r>
    <s v="1.5-01-26"/>
    <x v="0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s v="1600"/>
    <x v="16"/>
    <x v="16"/>
    <n v="0"/>
    <s v="SIN DESCRIPCIÓN PARA DESTINOS 00"/>
    <n v="23638562.140000001"/>
    <n v="23638558.02"/>
    <n v="0"/>
    <n v="0"/>
    <n v="0"/>
    <n v="0"/>
    <n v="0"/>
    <n v="0"/>
    <n v="0"/>
    <n v="0"/>
    <n v="23638562.140000001"/>
    <m/>
    <n v="23638562.140000001"/>
  </r>
  <r>
    <s v="1.1-00-26"/>
    <x v="1"/>
    <n v="1"/>
    <x v="0"/>
    <n v="1.3"/>
    <x v="0"/>
    <x v="1"/>
    <x v="1"/>
    <x v="1"/>
    <x v="1"/>
    <x v="0"/>
    <s v="03_26"/>
    <x v="1"/>
    <n v="6"/>
    <x v="2"/>
    <n v="4"/>
    <x v="2"/>
    <s v="003_26"/>
    <s v="DESPACHO DE LA SINDICATURA"/>
    <x v="1"/>
    <x v="1"/>
    <s v="2100"/>
    <x v="17"/>
    <x v="17"/>
    <n v="0"/>
    <s v="SIN DESCRIPCIÓN PARA DESTINOS 00"/>
    <n v="20000"/>
    <n v="20000"/>
    <n v="0"/>
    <n v="0"/>
    <n v="0"/>
    <n v="0"/>
    <n v="0"/>
    <n v="0"/>
    <n v="0"/>
    <n v="0"/>
    <n v="20000"/>
    <m/>
    <n v="20000"/>
  </r>
  <r>
    <s v="1.1-00-26"/>
    <x v="1"/>
    <n v="1"/>
    <x v="0"/>
    <n v="1.3"/>
    <x v="0"/>
    <x v="0"/>
    <x v="0"/>
    <x v="1"/>
    <x v="1"/>
    <x v="0"/>
    <s v="02_26"/>
    <x v="2"/>
    <n v="4"/>
    <x v="0"/>
    <n v="2"/>
    <x v="3"/>
    <s v="002_26"/>
    <s v="DIRECCIÓN EJECUTIVA DE LA SECRETARIA GEN"/>
    <x v="1"/>
    <x v="1"/>
    <s v="2100"/>
    <x v="17"/>
    <x v="17"/>
    <n v="0"/>
    <s v="SIN DESCRIPCIÓN PARA DESTINOS 00"/>
    <n v="10000"/>
    <n v="10000"/>
    <n v="0"/>
    <n v="0"/>
    <n v="0"/>
    <n v="0"/>
    <n v="0"/>
    <n v="0"/>
    <n v="0"/>
    <n v="0"/>
    <n v="10000"/>
    <m/>
    <n v="10000"/>
  </r>
  <r>
    <s v="1.1-00-26"/>
    <x v="1"/>
    <n v="1"/>
    <x v="0"/>
    <n v="1.3"/>
    <x v="0"/>
    <x v="0"/>
    <x v="0"/>
    <x v="1"/>
    <x v="1"/>
    <x v="0"/>
    <s v="04_26"/>
    <x v="3"/>
    <n v="4"/>
    <x v="0"/>
    <n v="6"/>
    <x v="4"/>
    <s v="005_26"/>
    <s v="DIRECCIÓN DE PROCESOS ADMINISTRATIVOS Y"/>
    <x v="1"/>
    <x v="1"/>
    <s v="2100"/>
    <x v="17"/>
    <x v="17"/>
    <n v="0"/>
    <s v="SIN DESCRIPCIÓN PARA DESTINOS 00"/>
    <n v="100000"/>
    <n v="100000"/>
    <n v="1349.38"/>
    <n v="1349.38"/>
    <n v="0"/>
    <n v="1349.38"/>
    <n v="0"/>
    <n v="1349.38"/>
    <n v="0"/>
    <n v="1349.38"/>
    <n v="98650.62"/>
    <m/>
    <n v="100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s v="2100"/>
    <x v="17"/>
    <x v="17"/>
    <n v="0"/>
    <s v="SIN DESCRIPCIÓN PARA DESTINOS 00"/>
    <n v="2400000"/>
    <n v="2400000"/>
    <n v="40000"/>
    <n v="40000"/>
    <n v="40000"/>
    <n v="0"/>
    <n v="0"/>
    <n v="0"/>
    <n v="0"/>
    <n v="0"/>
    <n v="2360000"/>
    <m/>
    <n v="2400000"/>
  </r>
  <r>
    <s v="1.1-00-26"/>
    <x v="1"/>
    <n v="3"/>
    <x v="1"/>
    <n v="3.8"/>
    <x v="1"/>
    <x v="2"/>
    <x v="2"/>
    <x v="2"/>
    <x v="2"/>
    <x v="0"/>
    <s v="12_26"/>
    <x v="4"/>
    <n v="4"/>
    <x v="0"/>
    <n v="66"/>
    <x v="6"/>
    <s v="038_26"/>
    <s v="DESPACHO DE LA COORDINACIÓN GENERAL DE I"/>
    <x v="1"/>
    <x v="1"/>
    <s v="2100"/>
    <x v="18"/>
    <x v="18"/>
    <n v="0"/>
    <s v="SIN DESCRIPCIÓN PARA DESTINOS 00"/>
    <n v="30000"/>
    <n v="30000"/>
    <n v="0"/>
    <n v="0"/>
    <n v="0"/>
    <n v="0"/>
    <n v="0"/>
    <n v="0"/>
    <n v="0"/>
    <n v="0"/>
    <n v="30000"/>
    <m/>
    <n v="30000"/>
  </r>
  <r>
    <s v="1.1-00-26"/>
    <x v="1"/>
    <n v="1"/>
    <x v="0"/>
    <n v="1.3"/>
    <x v="0"/>
    <x v="0"/>
    <x v="0"/>
    <x v="1"/>
    <x v="1"/>
    <x v="0"/>
    <s v="04_26"/>
    <x v="3"/>
    <n v="4"/>
    <x v="0"/>
    <n v="6"/>
    <x v="4"/>
    <s v="005_26"/>
    <s v="DIRECCIÓN DE PROCESOS ADMINISTRATIVOS Y"/>
    <x v="1"/>
    <x v="1"/>
    <s v="2100"/>
    <x v="18"/>
    <x v="18"/>
    <n v="0"/>
    <s v="SIN DESCRIPCIÓN PARA DESTINOS 00"/>
    <n v="10000"/>
    <n v="10000"/>
    <n v="0"/>
    <n v="0"/>
    <n v="0"/>
    <n v="0"/>
    <n v="0"/>
    <n v="0"/>
    <n v="0"/>
    <n v="0"/>
    <n v="10000"/>
    <m/>
    <n v="10000"/>
  </r>
  <r>
    <s v="1.1-00-26"/>
    <x v="1"/>
    <n v="2"/>
    <x v="2"/>
    <n v="2.2999999999999998"/>
    <x v="2"/>
    <x v="3"/>
    <x v="3"/>
    <x v="1"/>
    <x v="1"/>
    <x v="0"/>
    <s v="07_26"/>
    <x v="5"/>
    <n v="2"/>
    <x v="3"/>
    <n v="24"/>
    <x v="7"/>
    <s v="018_26"/>
    <s v="DIRECCIÓN DE SALUD PÚBLICA"/>
    <x v="1"/>
    <x v="1"/>
    <s v="2100"/>
    <x v="19"/>
    <x v="19"/>
    <n v="0"/>
    <s v="SIN DESCRIPCIÓN PARA DESTINOS 00"/>
    <n v="400000"/>
    <n v="400000"/>
    <n v="0"/>
    <n v="0"/>
    <n v="0"/>
    <n v="0"/>
    <n v="0"/>
    <n v="0"/>
    <n v="0"/>
    <n v="0"/>
    <n v="400000"/>
    <m/>
    <n v="400000"/>
  </r>
  <r>
    <s v="1.1-00-26"/>
    <x v="1"/>
    <n v="2"/>
    <x v="2"/>
    <n v="2.1"/>
    <x v="3"/>
    <x v="4"/>
    <x v="4"/>
    <x v="1"/>
    <x v="1"/>
    <x v="0"/>
    <s v="08_26"/>
    <x v="6"/>
    <n v="3"/>
    <x v="4"/>
    <n v="27"/>
    <x v="8"/>
    <s v="021_26"/>
    <s v="DIRECCIÓN DE ASEO PÚBLICO"/>
    <x v="1"/>
    <x v="1"/>
    <s v="2100"/>
    <x v="19"/>
    <x v="19"/>
    <n v="0"/>
    <s v="SIN DESCRIPCIÓN PARA DESTINOS 00"/>
    <n v="170000"/>
    <n v="170000"/>
    <n v="0"/>
    <n v="0"/>
    <n v="0"/>
    <n v="0"/>
    <n v="0"/>
    <n v="0"/>
    <n v="0"/>
    <n v="0"/>
    <n v="170000"/>
    <m/>
    <n v="170000"/>
  </r>
  <r>
    <s v="1.1-00-26"/>
    <x v="1"/>
    <n v="1"/>
    <x v="0"/>
    <n v="1.3"/>
    <x v="0"/>
    <x v="0"/>
    <x v="0"/>
    <x v="1"/>
    <x v="1"/>
    <x v="0"/>
    <s v="04_26"/>
    <x v="3"/>
    <n v="4"/>
    <x v="0"/>
    <n v="6"/>
    <x v="4"/>
    <s v="005_26"/>
    <s v="DIRECCIÓN DE PROCESOS ADMINISTRATIVOS Y"/>
    <x v="1"/>
    <x v="1"/>
    <s v="2100"/>
    <x v="19"/>
    <x v="19"/>
    <n v="0"/>
    <s v="SIN DESCRIPCIÓN PARA DESTINOS 00"/>
    <n v="2000"/>
    <n v="2000"/>
    <n v="0"/>
    <n v="0"/>
    <n v="0"/>
    <n v="0"/>
    <n v="0"/>
    <n v="0"/>
    <n v="0"/>
    <n v="0"/>
    <n v="2000"/>
    <m/>
    <n v="2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s v="2100"/>
    <x v="19"/>
    <x v="19"/>
    <n v="0"/>
    <s v="SIN DESCRIPCIÓN PARA DESTINOS 00"/>
    <n v="655025"/>
    <n v="650000"/>
    <n v="649877.68999999994"/>
    <n v="0"/>
    <n v="0"/>
    <n v="0"/>
    <n v="0"/>
    <n v="0"/>
    <n v="0"/>
    <n v="0"/>
    <n v="5147.3100000000559"/>
    <m/>
    <n v="655025"/>
  </r>
  <r>
    <s v="1.1-00-26"/>
    <x v="1"/>
    <n v="1"/>
    <x v="0"/>
    <n v="1.3"/>
    <x v="0"/>
    <x v="0"/>
    <x v="0"/>
    <x v="1"/>
    <x v="1"/>
    <x v="0"/>
    <s v="08_26"/>
    <x v="6"/>
    <n v="2"/>
    <x v="3"/>
    <n v="25"/>
    <x v="9"/>
    <s v="019_26"/>
    <s v="DIRECCIÓN ADMINISTRATIVA"/>
    <x v="1"/>
    <x v="1"/>
    <s v="2100"/>
    <x v="19"/>
    <x v="19"/>
    <n v="0"/>
    <s v="SIN DESCRIPCIÓN PARA DESTINOS 00"/>
    <n v="1000000"/>
    <n v="1000000"/>
    <n v="0"/>
    <n v="0"/>
    <n v="0"/>
    <n v="0"/>
    <n v="0"/>
    <n v="0"/>
    <n v="0"/>
    <n v="0"/>
    <n v="1000000"/>
    <m/>
    <n v="1000000"/>
  </r>
  <r>
    <s v="1.1-00-26"/>
    <x v="1"/>
    <n v="1"/>
    <x v="0"/>
    <n v="1.3"/>
    <x v="0"/>
    <x v="0"/>
    <x v="0"/>
    <x v="1"/>
    <x v="1"/>
    <x v="0"/>
    <s v="08_26"/>
    <x v="6"/>
    <n v="2"/>
    <x v="3"/>
    <n v="29"/>
    <x v="10"/>
    <s v="023_26"/>
    <s v="DIRECCIÓN DE RASTROS MUNICIPALES"/>
    <x v="1"/>
    <x v="1"/>
    <s v="2100"/>
    <x v="19"/>
    <x v="19"/>
    <n v="0"/>
    <s v="SIN DESCRIPCIÓN PARA DESTINOS 00"/>
    <n v="50000"/>
    <n v="50000"/>
    <n v="0"/>
    <n v="0"/>
    <n v="0"/>
    <n v="0"/>
    <n v="0"/>
    <n v="0"/>
    <n v="0"/>
    <n v="0"/>
    <n v="50000"/>
    <m/>
    <n v="50000"/>
  </r>
  <r>
    <s v="1.1-00-26"/>
    <x v="1"/>
    <n v="1"/>
    <x v="0"/>
    <n v="1.3"/>
    <x v="0"/>
    <x v="0"/>
    <x v="0"/>
    <x v="1"/>
    <x v="1"/>
    <x v="0"/>
    <s v="09_26"/>
    <x v="7"/>
    <n v="1"/>
    <x v="1"/>
    <n v="42"/>
    <x v="11"/>
    <s v="030_26"/>
    <s v="DIRECCIÓN DE RED DE BASES Y COLMENAS"/>
    <x v="1"/>
    <x v="1"/>
    <s v="2100"/>
    <x v="20"/>
    <x v="20"/>
    <n v="0"/>
    <s v="SIN DESCRIPCIÓN PARA DESTINOS 00"/>
    <n v="200000"/>
    <n v="200000"/>
    <n v="0"/>
    <n v="0"/>
    <n v="0"/>
    <n v="0"/>
    <n v="0"/>
    <n v="0"/>
    <n v="0"/>
    <n v="0"/>
    <n v="200000"/>
    <m/>
    <n v="200000"/>
  </r>
  <r>
    <s v="1.1-00-26"/>
    <x v="1"/>
    <n v="1"/>
    <x v="0"/>
    <n v="1.7"/>
    <x v="4"/>
    <x v="5"/>
    <x v="5"/>
    <x v="1"/>
    <x v="1"/>
    <x v="0"/>
    <s v="07_26"/>
    <x v="5"/>
    <n v="1"/>
    <x v="1"/>
    <n v="21"/>
    <x v="12"/>
    <s v="015_26"/>
    <s v="COMISARIA DE LA POLICIA PREVENTIVA MUNIC"/>
    <x v="1"/>
    <x v="1"/>
    <s v="2100"/>
    <x v="21"/>
    <x v="21"/>
    <n v="0"/>
    <s v="SIN DESCRIPCIÓN PARA DESTINOS 00"/>
    <n v="50000"/>
    <n v="50000"/>
    <n v="0"/>
    <n v="0"/>
    <n v="0"/>
    <n v="0"/>
    <n v="0"/>
    <n v="0"/>
    <n v="0"/>
    <n v="0"/>
    <n v="50000"/>
    <m/>
    <n v="50000"/>
  </r>
  <r>
    <s v="1.1-00-26"/>
    <x v="1"/>
    <n v="1"/>
    <x v="0"/>
    <n v="1.3"/>
    <x v="0"/>
    <x v="0"/>
    <x v="0"/>
    <x v="1"/>
    <x v="1"/>
    <x v="0"/>
    <s v="04_26"/>
    <x v="3"/>
    <n v="4"/>
    <x v="0"/>
    <n v="5"/>
    <x v="13"/>
    <s v="004_26"/>
    <s v="DIRECCIÓN DE INGRESOS"/>
    <x v="1"/>
    <x v="1"/>
    <s v="2100"/>
    <x v="21"/>
    <x v="21"/>
    <n v="0"/>
    <s v="SIN DESCRIPCIÓN PARA DESTINOS 00"/>
    <n v="5954000"/>
    <n v="5954000"/>
    <n v="0"/>
    <n v="0"/>
    <n v="0"/>
    <n v="0"/>
    <n v="0"/>
    <n v="0"/>
    <n v="0"/>
    <n v="0"/>
    <n v="5954000"/>
    <m/>
    <n v="5954000"/>
  </r>
  <r>
    <s v="1.1-00-26"/>
    <x v="1"/>
    <n v="1"/>
    <x v="0"/>
    <n v="1.3"/>
    <x v="0"/>
    <x v="0"/>
    <x v="0"/>
    <x v="1"/>
    <x v="1"/>
    <x v="0"/>
    <s v="04_26"/>
    <x v="3"/>
    <n v="4"/>
    <x v="0"/>
    <n v="6"/>
    <x v="4"/>
    <s v="005_26"/>
    <s v="DIRECCIÓN DE PROCESOS ADMINISTRATIVOS Y"/>
    <x v="1"/>
    <x v="1"/>
    <s v="2100"/>
    <x v="21"/>
    <x v="21"/>
    <n v="0"/>
    <s v="SIN DESCRIPCIÓN PARA DESTINOS 00"/>
    <n v="5263500"/>
    <n v="5273500"/>
    <n v="586995.96"/>
    <n v="0"/>
    <n v="0"/>
    <n v="0"/>
    <n v="0"/>
    <n v="0"/>
    <n v="0"/>
    <n v="0"/>
    <n v="4676504.04"/>
    <m/>
    <n v="5263500"/>
  </r>
  <r>
    <s v="1.1-00-26"/>
    <x v="1"/>
    <n v="1"/>
    <x v="0"/>
    <n v="1.3"/>
    <x v="0"/>
    <x v="1"/>
    <x v="1"/>
    <x v="1"/>
    <x v="1"/>
    <x v="0"/>
    <s v="03_26"/>
    <x v="1"/>
    <n v="6"/>
    <x v="2"/>
    <n v="4"/>
    <x v="2"/>
    <s v="003_26"/>
    <s v="DESPACHO DE LA SINDICATURA"/>
    <x v="1"/>
    <x v="1"/>
    <s v="2200"/>
    <x v="22"/>
    <x v="22"/>
    <n v="0"/>
    <s v="SIN DESCRIPCIÓN PARA DESTINOS 00"/>
    <n v="10000"/>
    <n v="10000"/>
    <n v="0"/>
    <n v="0"/>
    <n v="0"/>
    <n v="0"/>
    <n v="0"/>
    <n v="0"/>
    <n v="0"/>
    <n v="0"/>
    <n v="10000"/>
    <m/>
    <n v="10000"/>
  </r>
  <r>
    <s v="1.1-00-26"/>
    <x v="1"/>
    <n v="1"/>
    <x v="0"/>
    <n v="1.7"/>
    <x v="4"/>
    <x v="6"/>
    <x v="6"/>
    <x v="1"/>
    <x v="1"/>
    <x v="0"/>
    <s v="07_26"/>
    <x v="5"/>
    <n v="6"/>
    <x v="2"/>
    <n v="23"/>
    <x v="14"/>
    <s v="017_26"/>
    <s v="DIRECCIÓN DE PROTECCIÓN CIVIL Y BOMBEROS"/>
    <x v="1"/>
    <x v="1"/>
    <s v="2200"/>
    <x v="22"/>
    <x v="22"/>
    <n v="0"/>
    <s v="SIN DESCRIPCIÓN PARA DESTINOS 00"/>
    <n v="0"/>
    <n v="0"/>
    <n v="0"/>
    <n v="0"/>
    <n v="0"/>
    <n v="0"/>
    <n v="0"/>
    <n v="0"/>
    <n v="0"/>
    <n v="0"/>
    <n v="0"/>
    <n v="400000"/>
    <n v="400000"/>
  </r>
  <r>
    <s v="1.1-00-26"/>
    <x v="1"/>
    <n v="1"/>
    <x v="0"/>
    <n v="1.7"/>
    <x v="4"/>
    <x v="5"/>
    <x v="5"/>
    <x v="1"/>
    <x v="1"/>
    <x v="0"/>
    <s v="07_26"/>
    <x v="5"/>
    <n v="1"/>
    <x v="1"/>
    <n v="21"/>
    <x v="12"/>
    <s v="015_26"/>
    <s v="COMISARIA DE LA POLICIA PREVENTIVA MUNIC"/>
    <x v="1"/>
    <x v="1"/>
    <s v="2200"/>
    <x v="22"/>
    <x v="22"/>
    <n v="0"/>
    <s v="SIN DESCRIPCIÓN PARA DESTINOS 00"/>
    <n v="0"/>
    <n v="0"/>
    <n v="0"/>
    <n v="0"/>
    <n v="0"/>
    <n v="0"/>
    <n v="0"/>
    <n v="0"/>
    <n v="0"/>
    <n v="0"/>
    <n v="0"/>
    <n v="1200000"/>
    <n v="1200000"/>
  </r>
  <r>
    <s v="1.1-00-26"/>
    <x v="1"/>
    <n v="1"/>
    <x v="0"/>
    <n v="1.7"/>
    <x v="4"/>
    <x v="5"/>
    <x v="5"/>
    <x v="1"/>
    <x v="1"/>
    <x v="0"/>
    <s v="07_26"/>
    <x v="5"/>
    <n v="1"/>
    <x v="1"/>
    <n v="22"/>
    <x v="15"/>
    <s v="016_26"/>
    <s v="DESPACHO DE LA COORDINACIÓN GENERAL DE P"/>
    <x v="1"/>
    <x v="1"/>
    <s v="2200"/>
    <x v="22"/>
    <x v="22"/>
    <n v="0"/>
    <s v="SIN DESCRIPCIÓN PARA DESTINOS 00"/>
    <n v="1551260"/>
    <n v="1551260"/>
    <n v="0"/>
    <n v="0"/>
    <n v="0"/>
    <n v="0"/>
    <n v="0"/>
    <n v="0"/>
    <n v="0"/>
    <n v="0"/>
    <n v="1551260"/>
    <n v="-1551260"/>
    <n v="0"/>
  </r>
  <r>
    <s v="1.1-00-26"/>
    <x v="1"/>
    <n v="3"/>
    <x v="1"/>
    <n v="3.7"/>
    <x v="5"/>
    <x v="7"/>
    <x v="7"/>
    <x v="1"/>
    <x v="1"/>
    <x v="0"/>
    <s v="11_26"/>
    <x v="8"/>
    <n v="5"/>
    <x v="5"/>
    <n v="65"/>
    <x v="16"/>
    <s v="037_26"/>
    <s v="DIRECCIÓN DE TURISMO Y PROMOCIÓN A LAS T"/>
    <x v="1"/>
    <x v="1"/>
    <s v="2200"/>
    <x v="22"/>
    <x v="22"/>
    <n v="43"/>
    <s v="CAJITITLAN"/>
    <n v="580000"/>
    <n v="580000"/>
    <n v="0"/>
    <n v="0"/>
    <n v="0"/>
    <n v="0"/>
    <n v="0"/>
    <n v="0"/>
    <n v="0"/>
    <n v="0"/>
    <n v="580000"/>
    <m/>
    <n v="580000"/>
  </r>
  <r>
    <s v="1.1-00-26"/>
    <x v="1"/>
    <n v="1"/>
    <x v="0"/>
    <n v="1.3"/>
    <x v="0"/>
    <x v="0"/>
    <x v="0"/>
    <x v="1"/>
    <x v="1"/>
    <x v="0"/>
    <s v="02_26"/>
    <x v="2"/>
    <n v="4"/>
    <x v="0"/>
    <n v="2"/>
    <x v="3"/>
    <s v="002_26"/>
    <s v="DIRECCIÓN EJECUTIVA DE LA SECRETARIA GEN"/>
    <x v="1"/>
    <x v="1"/>
    <s v="2200"/>
    <x v="22"/>
    <x v="22"/>
    <n v="0"/>
    <s v="SIN DESCRIPCIÓN PARA DESTINOS 00"/>
    <n v="10000"/>
    <n v="10000"/>
    <n v="0"/>
    <n v="0"/>
    <n v="0"/>
    <n v="0"/>
    <n v="0"/>
    <n v="0"/>
    <n v="0"/>
    <n v="0"/>
    <n v="10000"/>
    <m/>
    <n v="10000"/>
  </r>
  <r>
    <s v="1.1-00-26"/>
    <x v="1"/>
    <n v="1"/>
    <x v="0"/>
    <n v="1.3"/>
    <x v="0"/>
    <x v="0"/>
    <x v="0"/>
    <x v="1"/>
    <x v="1"/>
    <x v="0"/>
    <s v="04_26"/>
    <x v="3"/>
    <n v="4"/>
    <x v="0"/>
    <n v="6"/>
    <x v="4"/>
    <s v="005_26"/>
    <s v="DIRECCIÓN DE PROCESOS ADMINISTRATIVOS Y"/>
    <x v="1"/>
    <x v="1"/>
    <s v="2200"/>
    <x v="22"/>
    <x v="22"/>
    <n v="0"/>
    <s v="SIN DESCRIPCIÓN PARA DESTINOS 00"/>
    <n v="25000"/>
    <n v="25000"/>
    <n v="908"/>
    <n v="908"/>
    <n v="0"/>
    <n v="908"/>
    <n v="0"/>
    <n v="908"/>
    <n v="0"/>
    <n v="908"/>
    <n v="24092"/>
    <m/>
    <n v="25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s v="2200"/>
    <x v="22"/>
    <x v="22"/>
    <n v="0"/>
    <s v="SIN DESCRIPCIÓN PARA DESTINOS 00"/>
    <n v="500000"/>
    <n v="500000"/>
    <n v="452400"/>
    <n v="452400"/>
    <n v="452400"/>
    <n v="0"/>
    <n v="0"/>
    <n v="0"/>
    <n v="0"/>
    <n v="0"/>
    <n v="47600"/>
    <m/>
    <n v="500000"/>
  </r>
  <r>
    <s v="1.1-00-26"/>
    <x v="1"/>
    <n v="1"/>
    <x v="0"/>
    <n v="1.3"/>
    <x v="0"/>
    <x v="0"/>
    <x v="0"/>
    <x v="1"/>
    <x v="1"/>
    <x v="0"/>
    <s v="06_26"/>
    <x v="9"/>
    <n v="4"/>
    <x v="0"/>
    <n v="14"/>
    <x v="17"/>
    <s v="009_26"/>
    <s v="DIRECCIÓN DE RELACIONES PÚBLICAS"/>
    <x v="1"/>
    <x v="1"/>
    <s v="2200"/>
    <x v="22"/>
    <x v="22"/>
    <n v="0"/>
    <s v="SIN DESCRIPCIÓN PARA DESTINOS 00"/>
    <n v="150000"/>
    <n v="150000"/>
    <n v="0"/>
    <n v="0"/>
    <n v="0"/>
    <n v="0"/>
    <n v="0"/>
    <n v="0"/>
    <n v="0"/>
    <n v="0"/>
    <n v="150000"/>
    <m/>
    <n v="150000"/>
  </r>
  <r>
    <s v="1.1-00-26"/>
    <x v="1"/>
    <n v="3"/>
    <x v="1"/>
    <n v="3.7"/>
    <x v="5"/>
    <x v="7"/>
    <x v="7"/>
    <x v="1"/>
    <x v="1"/>
    <x v="0"/>
    <s v="11_26"/>
    <x v="8"/>
    <n v="5"/>
    <x v="5"/>
    <n v="62"/>
    <x v="18"/>
    <s v="037_26"/>
    <s v="DIRECCIÓN DE TURISMO Y PROMOCIÓN A LAS T"/>
    <x v="1"/>
    <x v="1"/>
    <s v="2200"/>
    <x v="23"/>
    <x v="23"/>
    <n v="0"/>
    <s v="SIN DESCRIPCIÓN PARA DESTINOS 00"/>
    <n v="150000"/>
    <n v="150000"/>
    <n v="0"/>
    <n v="0"/>
    <n v="0"/>
    <n v="0"/>
    <n v="0"/>
    <n v="0"/>
    <n v="0"/>
    <n v="0"/>
    <n v="150000"/>
    <m/>
    <n v="150000"/>
  </r>
  <r>
    <s v="1.1-00-26"/>
    <x v="1"/>
    <n v="2"/>
    <x v="2"/>
    <n v="2.1"/>
    <x v="3"/>
    <x v="8"/>
    <x v="8"/>
    <x v="3"/>
    <x v="3"/>
    <x v="0"/>
    <s v="08_26"/>
    <x v="6"/>
    <n v="6"/>
    <x v="2"/>
    <n v="30"/>
    <x v="19"/>
    <s v="024_26"/>
    <s v="UNIDAD DE ACOPIO Y SALUD ANIMAL TLAJOMUL"/>
    <x v="1"/>
    <x v="1"/>
    <s v="2200"/>
    <x v="23"/>
    <x v="23"/>
    <n v="0"/>
    <s v="SIN DESCRIPCIÓN PARA DESTINOS 00"/>
    <n v="800000"/>
    <n v="800000"/>
    <n v="0"/>
    <n v="0"/>
    <n v="0"/>
    <n v="0"/>
    <n v="0"/>
    <n v="0"/>
    <n v="0"/>
    <n v="0"/>
    <n v="800000"/>
    <m/>
    <n v="800000"/>
  </r>
  <r>
    <s v="1.1-00-26"/>
    <x v="1"/>
    <n v="1"/>
    <x v="0"/>
    <n v="1.3"/>
    <x v="0"/>
    <x v="0"/>
    <x v="0"/>
    <x v="1"/>
    <x v="1"/>
    <x v="0"/>
    <s v="08_26"/>
    <x v="6"/>
    <n v="2"/>
    <x v="3"/>
    <n v="29"/>
    <x v="10"/>
    <s v="023_26"/>
    <s v="DIRECCIÓN DE RASTROS MUNICIPALES"/>
    <x v="1"/>
    <x v="1"/>
    <s v="2200"/>
    <x v="23"/>
    <x v="23"/>
    <n v="0"/>
    <s v="SIN DESCRIPCIÓN PARA DESTINOS 00"/>
    <n v="40000"/>
    <n v="40000"/>
    <n v="0"/>
    <n v="0"/>
    <n v="0"/>
    <n v="0"/>
    <n v="0"/>
    <n v="0"/>
    <n v="0"/>
    <n v="0"/>
    <n v="40000"/>
    <m/>
    <n v="40000"/>
  </r>
  <r>
    <s v="1.1-00-26"/>
    <x v="1"/>
    <n v="1"/>
    <x v="0"/>
    <n v="1.7"/>
    <x v="4"/>
    <x v="6"/>
    <x v="6"/>
    <x v="1"/>
    <x v="1"/>
    <x v="0"/>
    <s v="07_26"/>
    <x v="5"/>
    <n v="6"/>
    <x v="2"/>
    <n v="23"/>
    <x v="14"/>
    <s v="017_26"/>
    <s v="DIRECCIÓN DE PROTECCIÓN CIVIL Y BOMBEROS"/>
    <x v="1"/>
    <x v="1"/>
    <s v="2200"/>
    <x v="24"/>
    <x v="24"/>
    <n v="0"/>
    <s v="SIN DESCRIPCIÓN PARA DESTINOS 00"/>
    <n v="5000"/>
    <n v="5000"/>
    <n v="0"/>
    <n v="0"/>
    <n v="0"/>
    <n v="0"/>
    <n v="0"/>
    <n v="0"/>
    <n v="0"/>
    <n v="0"/>
    <n v="5000"/>
    <m/>
    <n v="5000"/>
  </r>
  <r>
    <s v="1.1-00-26"/>
    <x v="1"/>
    <n v="3"/>
    <x v="1"/>
    <n v="3.2"/>
    <x v="6"/>
    <x v="9"/>
    <x v="9"/>
    <x v="1"/>
    <x v="1"/>
    <x v="0"/>
    <s v="11_26"/>
    <x v="8"/>
    <n v="5"/>
    <x v="5"/>
    <n v="54"/>
    <x v="20"/>
    <s v="035_26"/>
    <s v="DIRECCIÓN DE DESARROLLO RURAL"/>
    <x v="1"/>
    <x v="1"/>
    <s v="2300"/>
    <x v="25"/>
    <x v="25"/>
    <n v="0"/>
    <s v="SIN DESCRIPCIÓN PARA DESTINOS 00"/>
    <n v="500000"/>
    <n v="500000"/>
    <n v="0"/>
    <n v="0"/>
    <n v="0"/>
    <n v="0"/>
    <n v="0"/>
    <n v="0"/>
    <n v="0"/>
    <n v="0"/>
    <n v="500000"/>
    <m/>
    <n v="500000"/>
  </r>
  <r>
    <s v="1.1-00-26"/>
    <x v="1"/>
    <n v="3"/>
    <x v="1"/>
    <n v="3.2"/>
    <x v="6"/>
    <x v="9"/>
    <x v="9"/>
    <x v="1"/>
    <x v="1"/>
    <x v="0"/>
    <s v="11_26"/>
    <x v="8"/>
    <n v="5"/>
    <x v="5"/>
    <n v="55"/>
    <x v="21"/>
    <s v="035_26"/>
    <s v="DIRECCIÓN DE DESARROLLO RURAL"/>
    <x v="1"/>
    <x v="1"/>
    <s v="2300"/>
    <x v="26"/>
    <x v="26"/>
    <n v="0"/>
    <s v="SIN DESCRIPCIÓN PARA DESTINOS 00"/>
    <n v="920000"/>
    <n v="920000"/>
    <n v="0"/>
    <n v="0"/>
    <n v="0"/>
    <n v="0"/>
    <n v="0"/>
    <n v="0"/>
    <n v="0"/>
    <n v="0"/>
    <n v="920000"/>
    <m/>
    <n v="920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s v="2400"/>
    <x v="27"/>
    <x v="27"/>
    <n v="0"/>
    <s v="SIN DESCRIPCIÓN PARA DESTINOS 00"/>
    <n v="20000"/>
    <n v="20000"/>
    <n v="0"/>
    <n v="0"/>
    <n v="0"/>
    <n v="0"/>
    <n v="0"/>
    <n v="0"/>
    <n v="0"/>
    <n v="0"/>
    <n v="20000"/>
    <m/>
    <n v="20000"/>
  </r>
  <r>
    <s v="1.1-00-26"/>
    <x v="1"/>
    <n v="1"/>
    <x v="0"/>
    <n v="1.3"/>
    <x v="0"/>
    <x v="0"/>
    <x v="0"/>
    <x v="1"/>
    <x v="1"/>
    <x v="0"/>
    <s v="08_26"/>
    <x v="6"/>
    <n v="2"/>
    <x v="3"/>
    <n v="25"/>
    <x v="9"/>
    <s v="019_26"/>
    <s v="DIRECCIÓN ADMINISTRATIVA"/>
    <x v="1"/>
    <x v="1"/>
    <s v="2400"/>
    <x v="27"/>
    <x v="27"/>
    <n v="0"/>
    <s v="SIN DESCRIPCIÓN PARA DESTINOS 00"/>
    <n v="1000000"/>
    <n v="1000000"/>
    <n v="0"/>
    <n v="0"/>
    <n v="0"/>
    <n v="0"/>
    <n v="0"/>
    <n v="0"/>
    <n v="0"/>
    <n v="0"/>
    <n v="1000000"/>
    <m/>
    <n v="1000000"/>
  </r>
  <r>
    <s v="1.1-00-26"/>
    <x v="1"/>
    <n v="2"/>
    <x v="2"/>
    <n v="2.2000000000000002"/>
    <x v="7"/>
    <x v="10"/>
    <x v="10"/>
    <x v="1"/>
    <x v="1"/>
    <x v="0"/>
    <s v="10_26"/>
    <x v="10"/>
    <n v="6"/>
    <x v="2"/>
    <n v="43"/>
    <x v="22"/>
    <s v="031_26"/>
    <s v="DIRECCIÓN DE AGUA POTABLE E INFRAESTRUCT"/>
    <x v="1"/>
    <x v="1"/>
    <s v="2400"/>
    <x v="27"/>
    <x v="27"/>
    <n v="0"/>
    <s v="SIN DESCRIPCIÓN PARA DESTINOS 00"/>
    <n v="50000"/>
    <n v="50000"/>
    <n v="0"/>
    <n v="0"/>
    <n v="0"/>
    <n v="0"/>
    <n v="0"/>
    <n v="0"/>
    <n v="0"/>
    <n v="0"/>
    <n v="50000"/>
    <m/>
    <n v="50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s v="2400"/>
    <x v="28"/>
    <x v="28"/>
    <n v="0"/>
    <s v="SIN DESCRIPCIÓN PARA DESTINOS 00"/>
    <n v="80000"/>
    <n v="80000"/>
    <n v="0"/>
    <n v="0"/>
    <n v="0"/>
    <n v="0"/>
    <n v="0"/>
    <n v="0"/>
    <n v="0"/>
    <n v="0"/>
    <n v="80000"/>
    <m/>
    <n v="80000"/>
  </r>
  <r>
    <s v="1.1-00-26"/>
    <x v="1"/>
    <n v="1"/>
    <x v="0"/>
    <n v="1.3"/>
    <x v="0"/>
    <x v="0"/>
    <x v="0"/>
    <x v="1"/>
    <x v="1"/>
    <x v="0"/>
    <s v="08_26"/>
    <x v="6"/>
    <n v="2"/>
    <x v="3"/>
    <n v="25"/>
    <x v="9"/>
    <s v="019_26"/>
    <s v="DIRECCIÓN ADMINISTRATIVA"/>
    <x v="1"/>
    <x v="1"/>
    <s v="2400"/>
    <x v="28"/>
    <x v="28"/>
    <n v="0"/>
    <s v="SIN DESCRIPCIÓN PARA DESTINOS 00"/>
    <n v="5000000"/>
    <n v="5000000"/>
    <n v="0"/>
    <n v="0"/>
    <n v="0"/>
    <n v="0"/>
    <n v="0"/>
    <n v="0"/>
    <n v="0"/>
    <n v="0"/>
    <n v="5000000"/>
    <m/>
    <n v="5000000"/>
  </r>
  <r>
    <s v="1.1-00-26"/>
    <x v="1"/>
    <n v="2"/>
    <x v="2"/>
    <n v="2.2000000000000002"/>
    <x v="7"/>
    <x v="10"/>
    <x v="10"/>
    <x v="1"/>
    <x v="1"/>
    <x v="0"/>
    <s v="10_26"/>
    <x v="10"/>
    <n v="6"/>
    <x v="2"/>
    <n v="43"/>
    <x v="22"/>
    <s v="031_26"/>
    <s v="DIRECCIÓN DE AGUA POTABLE E INFRAESTRUCT"/>
    <x v="1"/>
    <x v="1"/>
    <s v="2400"/>
    <x v="28"/>
    <x v="28"/>
    <n v="0"/>
    <s v="SIN DESCRIPCIÓN PARA DESTINOS 00"/>
    <n v="900000"/>
    <n v="900000"/>
    <n v="0"/>
    <n v="0"/>
    <n v="0"/>
    <n v="0"/>
    <n v="0"/>
    <n v="0"/>
    <n v="0"/>
    <n v="0"/>
    <n v="900000"/>
    <m/>
    <n v="900000"/>
  </r>
  <r>
    <s v="1.1-00-26"/>
    <x v="1"/>
    <n v="1"/>
    <x v="0"/>
    <n v="1.3"/>
    <x v="0"/>
    <x v="0"/>
    <x v="0"/>
    <x v="1"/>
    <x v="1"/>
    <x v="0"/>
    <s v="04_26"/>
    <x v="3"/>
    <n v="4"/>
    <x v="0"/>
    <n v="6"/>
    <x v="4"/>
    <s v="005_26"/>
    <s v="DIRECCIÓN DE PROCESOS ADMINISTRATIVOS Y"/>
    <x v="1"/>
    <x v="1"/>
    <s v="2400"/>
    <x v="29"/>
    <x v="29"/>
    <n v="0"/>
    <s v="SIN DESCRIPCIÓN PARA DESTINOS 00"/>
    <n v="4000"/>
    <n v="4000"/>
    <n v="0"/>
    <n v="0"/>
    <n v="0"/>
    <n v="0"/>
    <n v="0"/>
    <n v="0"/>
    <n v="0"/>
    <n v="0"/>
    <n v="4000"/>
    <m/>
    <n v="4000"/>
  </r>
  <r>
    <s v="1.1-00-26"/>
    <x v="1"/>
    <n v="2"/>
    <x v="2"/>
    <n v="2.2000000000000002"/>
    <x v="7"/>
    <x v="11"/>
    <x v="11"/>
    <x v="1"/>
    <x v="1"/>
    <x v="0"/>
    <s v="11_26"/>
    <x v="8"/>
    <n v="5"/>
    <x v="5"/>
    <n v="49"/>
    <x v="23"/>
    <s v="034_26"/>
    <s v="DESPACHO DE LA COORDINACIÓN GENERAL DE D"/>
    <x v="1"/>
    <x v="1"/>
    <s v="2400"/>
    <x v="29"/>
    <x v="29"/>
    <n v="0"/>
    <s v="SIN DESCRIPCIÓN PARA DESTINOS 00"/>
    <n v="80000"/>
    <n v="80000"/>
    <n v="0"/>
    <n v="0"/>
    <n v="0"/>
    <n v="0"/>
    <n v="0"/>
    <n v="0"/>
    <n v="0"/>
    <n v="0"/>
    <n v="80000"/>
    <m/>
    <n v="80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s v="2400"/>
    <x v="30"/>
    <x v="30"/>
    <n v="0"/>
    <s v="SIN DESCRIPCIÓN PARA DESTINOS 00"/>
    <n v="25000"/>
    <n v="25000"/>
    <n v="0"/>
    <n v="0"/>
    <n v="0"/>
    <n v="0"/>
    <n v="0"/>
    <n v="0"/>
    <n v="0"/>
    <n v="0"/>
    <n v="25000"/>
    <m/>
    <n v="25000"/>
  </r>
  <r>
    <s v="1.1-00-26"/>
    <x v="1"/>
    <n v="3"/>
    <x v="1"/>
    <n v="3.8"/>
    <x v="1"/>
    <x v="2"/>
    <x v="2"/>
    <x v="2"/>
    <x v="2"/>
    <x v="0"/>
    <s v="12_26"/>
    <x v="4"/>
    <n v="4"/>
    <x v="0"/>
    <n v="66"/>
    <x v="6"/>
    <s v="038_26"/>
    <s v="DESPACHO DE LA COORDINACIÓN GENERAL DE I"/>
    <x v="1"/>
    <x v="1"/>
    <s v="2400"/>
    <x v="31"/>
    <x v="31"/>
    <n v="0"/>
    <s v="SIN DESCRIPCIÓN PARA DESTINOS 00"/>
    <n v="100000"/>
    <n v="100000"/>
    <n v="0"/>
    <n v="0"/>
    <n v="0"/>
    <n v="0"/>
    <n v="0"/>
    <n v="0"/>
    <n v="0"/>
    <n v="0"/>
    <n v="100000"/>
    <m/>
    <n v="100000"/>
  </r>
  <r>
    <s v="1.1-00-26"/>
    <x v="1"/>
    <n v="1"/>
    <x v="0"/>
    <n v="1.3"/>
    <x v="0"/>
    <x v="0"/>
    <x v="0"/>
    <x v="1"/>
    <x v="1"/>
    <x v="0"/>
    <s v="04_26"/>
    <x v="3"/>
    <n v="4"/>
    <x v="0"/>
    <n v="6"/>
    <x v="4"/>
    <s v="005_26"/>
    <s v="DIRECCIÓN DE PROCESOS ADMINISTRATIVOS Y"/>
    <x v="1"/>
    <x v="1"/>
    <s v="2400"/>
    <x v="31"/>
    <x v="31"/>
    <n v="0"/>
    <s v="SIN DESCRIPCIÓN PARA DESTINOS 00"/>
    <n v="500"/>
    <n v="500"/>
    <n v="259"/>
    <n v="259"/>
    <n v="0"/>
    <n v="259"/>
    <n v="0"/>
    <n v="259"/>
    <n v="0"/>
    <n v="259"/>
    <n v="241"/>
    <m/>
    <n v="5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s v="2400"/>
    <x v="31"/>
    <x v="31"/>
    <n v="0"/>
    <s v="SIN DESCRIPCIÓN PARA DESTINOS 00"/>
    <n v="3000"/>
    <n v="3000"/>
    <n v="0"/>
    <n v="0"/>
    <n v="0"/>
    <n v="0"/>
    <n v="0"/>
    <n v="0"/>
    <n v="0"/>
    <n v="0"/>
    <n v="3000"/>
    <m/>
    <n v="3000"/>
  </r>
  <r>
    <s v="1.1-00-26"/>
    <x v="1"/>
    <n v="1"/>
    <x v="0"/>
    <n v="1.3"/>
    <x v="0"/>
    <x v="0"/>
    <x v="0"/>
    <x v="1"/>
    <x v="1"/>
    <x v="0"/>
    <s v="06_26"/>
    <x v="9"/>
    <n v="4"/>
    <x v="0"/>
    <n v="14"/>
    <x v="17"/>
    <s v="009_26"/>
    <s v="DIRECCIÓN DE RELACIONES PÚBLICAS"/>
    <x v="1"/>
    <x v="1"/>
    <s v="2400"/>
    <x v="31"/>
    <x v="31"/>
    <n v="0"/>
    <s v="SIN DESCRIPCIÓN PARA DESTINOS 00"/>
    <n v="5000"/>
    <n v="5000"/>
    <n v="0"/>
    <n v="0"/>
    <n v="0"/>
    <n v="0"/>
    <n v="0"/>
    <n v="0"/>
    <n v="0"/>
    <n v="0"/>
    <n v="5000"/>
    <m/>
    <n v="5000"/>
  </r>
  <r>
    <s v="1.1-00-26"/>
    <x v="1"/>
    <n v="2"/>
    <x v="2"/>
    <n v="2.2000000000000002"/>
    <x v="7"/>
    <x v="10"/>
    <x v="10"/>
    <x v="1"/>
    <x v="1"/>
    <x v="0"/>
    <s v="10_26"/>
    <x v="10"/>
    <n v="6"/>
    <x v="2"/>
    <n v="43"/>
    <x v="22"/>
    <s v="031_26"/>
    <s v="DIRECCIÓN DE AGUA POTABLE E INFRAESTRUCT"/>
    <x v="1"/>
    <x v="1"/>
    <s v="2400"/>
    <x v="31"/>
    <x v="31"/>
    <n v="0"/>
    <s v="SIN DESCRIPCIÓN PARA DESTINOS 00"/>
    <n v="1000000"/>
    <n v="1000000"/>
    <n v="0"/>
    <n v="0"/>
    <n v="0"/>
    <n v="0"/>
    <n v="0"/>
    <n v="0"/>
    <n v="0"/>
    <n v="0"/>
    <n v="1000000"/>
    <m/>
    <n v="1000000"/>
  </r>
  <r>
    <s v="1.1-00-26"/>
    <x v="1"/>
    <n v="2"/>
    <x v="2"/>
    <n v="2.2000000000000002"/>
    <x v="7"/>
    <x v="12"/>
    <x v="12"/>
    <x v="1"/>
    <x v="1"/>
    <x v="0"/>
    <s v="08_26"/>
    <x v="6"/>
    <n v="3"/>
    <x v="4"/>
    <n v="26"/>
    <x v="24"/>
    <s v="020_26"/>
    <s v="DIRECCIÓN DE ALUMBRADO PÚBLICO"/>
    <x v="1"/>
    <x v="1"/>
    <s v="2400"/>
    <x v="31"/>
    <x v="31"/>
    <n v="0"/>
    <s v="SIN DESCRIPCIÓN PARA DESTINOS 00"/>
    <n v="10000000"/>
    <n v="10000000"/>
    <n v="0"/>
    <n v="0"/>
    <n v="0"/>
    <n v="0"/>
    <n v="0"/>
    <n v="0"/>
    <n v="0"/>
    <n v="0"/>
    <n v="10000000"/>
    <m/>
    <n v="10000000"/>
  </r>
  <r>
    <s v="1.1-00-26"/>
    <x v="1"/>
    <n v="2"/>
    <x v="2"/>
    <n v="2.2000000000000002"/>
    <x v="7"/>
    <x v="12"/>
    <x v="12"/>
    <x v="1"/>
    <x v="1"/>
    <x v="0"/>
    <s v="08_26"/>
    <x v="6"/>
    <n v="3"/>
    <x v="4"/>
    <n v="26"/>
    <x v="24"/>
    <s v="020_26"/>
    <s v="DIRECCIÓN DE ALUMBRADO PÚBLICO"/>
    <x v="1"/>
    <x v="1"/>
    <s v="2400"/>
    <x v="31"/>
    <x v="31"/>
    <n v="24"/>
    <s v="RENOVACIÓN DE LUMINARIAS LED"/>
    <n v="20180000"/>
    <n v="20179998.719999999"/>
    <n v="0"/>
    <n v="0"/>
    <n v="0"/>
    <n v="0"/>
    <n v="0"/>
    <n v="0"/>
    <n v="0"/>
    <n v="0"/>
    <n v="20180000"/>
    <m/>
    <n v="20180000"/>
  </r>
  <r>
    <s v="1.1-00-26"/>
    <x v="1"/>
    <n v="2"/>
    <x v="2"/>
    <n v="2.2000000000000002"/>
    <x v="7"/>
    <x v="12"/>
    <x v="12"/>
    <x v="1"/>
    <x v="1"/>
    <x v="0"/>
    <s v="08_26"/>
    <x v="6"/>
    <n v="3"/>
    <x v="4"/>
    <n v="26"/>
    <x v="24"/>
    <s v="020_26"/>
    <s v="DIRECCIÓN DE ALUMBRADO PÚBLICO"/>
    <x v="1"/>
    <x v="1"/>
    <s v="2400"/>
    <x v="31"/>
    <x v="31"/>
    <n v="25"/>
    <s v="POSTES PARA ALUMBRADO"/>
    <n v="1000000"/>
    <n v="1000001.28"/>
    <n v="0"/>
    <n v="0"/>
    <n v="0"/>
    <n v="0"/>
    <n v="0"/>
    <n v="0"/>
    <n v="0"/>
    <n v="0"/>
    <n v="1000000"/>
    <m/>
    <n v="1000000"/>
  </r>
  <r>
    <s v="1.1-00-26"/>
    <x v="1"/>
    <n v="1"/>
    <x v="0"/>
    <n v="1.3"/>
    <x v="0"/>
    <x v="0"/>
    <x v="0"/>
    <x v="1"/>
    <x v="1"/>
    <x v="0"/>
    <s v="04_26"/>
    <x v="3"/>
    <n v="4"/>
    <x v="0"/>
    <n v="6"/>
    <x v="4"/>
    <s v="005_26"/>
    <s v="DIRECCIÓN DE PROCESOS ADMINISTRATIVOS Y"/>
    <x v="1"/>
    <x v="1"/>
    <s v="2400"/>
    <x v="32"/>
    <x v="32"/>
    <n v="0"/>
    <s v="SIN DESCRIPCIÓN PARA DESTINOS 00"/>
    <n v="11000"/>
    <n v="11000"/>
    <n v="0"/>
    <n v="0"/>
    <n v="0"/>
    <n v="0"/>
    <n v="0"/>
    <n v="0"/>
    <n v="0"/>
    <n v="0"/>
    <n v="11000"/>
    <m/>
    <n v="11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s v="2400"/>
    <x v="32"/>
    <x v="32"/>
    <n v="0"/>
    <s v="SIN DESCRIPCIÓN PARA DESTINOS 00"/>
    <n v="150000"/>
    <n v="150000"/>
    <n v="0"/>
    <n v="0"/>
    <n v="0"/>
    <n v="0"/>
    <n v="0"/>
    <n v="0"/>
    <n v="0"/>
    <n v="0"/>
    <n v="150000"/>
    <m/>
    <n v="150000"/>
  </r>
  <r>
    <s v="1.1-00-26"/>
    <x v="1"/>
    <n v="1"/>
    <x v="0"/>
    <n v="1.3"/>
    <x v="0"/>
    <x v="0"/>
    <x v="0"/>
    <x v="1"/>
    <x v="1"/>
    <x v="0"/>
    <s v="08_26"/>
    <x v="6"/>
    <n v="2"/>
    <x v="3"/>
    <n v="25"/>
    <x v="9"/>
    <s v="019_26"/>
    <s v="DIRECCIÓN ADMINISTRATIVA"/>
    <x v="1"/>
    <x v="1"/>
    <s v="2400"/>
    <x v="32"/>
    <x v="32"/>
    <n v="0"/>
    <s v="SIN DESCRIPCIÓN PARA DESTINOS 00"/>
    <n v="800000"/>
    <n v="800000"/>
    <n v="0"/>
    <n v="0"/>
    <n v="0"/>
    <n v="0"/>
    <n v="0"/>
    <n v="0"/>
    <n v="0"/>
    <n v="0"/>
    <n v="800000"/>
    <m/>
    <n v="800000"/>
  </r>
  <r>
    <s v="1.1-00-26"/>
    <x v="1"/>
    <n v="2"/>
    <x v="2"/>
    <n v="2.2000000000000002"/>
    <x v="7"/>
    <x v="10"/>
    <x v="10"/>
    <x v="1"/>
    <x v="1"/>
    <x v="0"/>
    <s v="10_26"/>
    <x v="10"/>
    <n v="6"/>
    <x v="2"/>
    <n v="43"/>
    <x v="22"/>
    <s v="031_26"/>
    <s v="DIRECCIÓN DE AGUA POTABLE E INFRAESTRUCT"/>
    <x v="1"/>
    <x v="1"/>
    <s v="2400"/>
    <x v="32"/>
    <x v="32"/>
    <n v="0"/>
    <s v="SIN DESCRIPCIÓN PARA DESTINOS 00"/>
    <n v="2500000"/>
    <n v="2500000"/>
    <n v="0"/>
    <n v="0"/>
    <n v="0"/>
    <n v="0"/>
    <n v="0"/>
    <n v="0"/>
    <n v="0"/>
    <n v="0"/>
    <n v="2500000"/>
    <m/>
    <n v="2500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s v="2400"/>
    <x v="33"/>
    <x v="33"/>
    <n v="0"/>
    <s v="SIN DESCRIPCIÓN PARA DESTINOS 00"/>
    <n v="500000"/>
    <n v="500000"/>
    <n v="0"/>
    <n v="0"/>
    <n v="0"/>
    <n v="0"/>
    <n v="0"/>
    <n v="0"/>
    <n v="0"/>
    <n v="0"/>
    <n v="500000"/>
    <m/>
    <n v="500000"/>
  </r>
  <r>
    <s v="1.1-00-26"/>
    <x v="1"/>
    <n v="1"/>
    <x v="0"/>
    <n v="1.3"/>
    <x v="0"/>
    <x v="0"/>
    <x v="0"/>
    <x v="1"/>
    <x v="1"/>
    <x v="0"/>
    <s v="08_26"/>
    <x v="6"/>
    <n v="2"/>
    <x v="3"/>
    <n v="25"/>
    <x v="9"/>
    <s v="019_26"/>
    <s v="DIRECCIÓN ADMINISTRATIVA"/>
    <x v="1"/>
    <x v="1"/>
    <s v="2400"/>
    <x v="33"/>
    <x v="33"/>
    <n v="0"/>
    <s v="SIN DESCRIPCIÓN PARA DESTINOS 00"/>
    <n v="6500000"/>
    <n v="6500000"/>
    <n v="0"/>
    <n v="0"/>
    <n v="0"/>
    <n v="0"/>
    <n v="0"/>
    <n v="0"/>
    <n v="0"/>
    <n v="0"/>
    <n v="6500000"/>
    <m/>
    <n v="6500000"/>
  </r>
  <r>
    <s v="1.1-00-26"/>
    <x v="1"/>
    <n v="1"/>
    <x v="0"/>
    <n v="1.3"/>
    <x v="0"/>
    <x v="0"/>
    <x v="0"/>
    <x v="1"/>
    <x v="1"/>
    <x v="0"/>
    <s v="09_26"/>
    <x v="7"/>
    <n v="2"/>
    <x v="3"/>
    <n v="36"/>
    <x v="25"/>
    <s v="028_26"/>
    <s v="DIRECCIÓN DE EDUCACIÓN"/>
    <x v="1"/>
    <x v="1"/>
    <s v="2400"/>
    <x v="33"/>
    <x v="33"/>
    <n v="0"/>
    <s v="SIN DESCRIPCIÓN PARA DESTINOS 00"/>
    <n v="150000"/>
    <n v="150000"/>
    <n v="0"/>
    <n v="0"/>
    <n v="0"/>
    <n v="0"/>
    <n v="0"/>
    <n v="0"/>
    <n v="0"/>
    <n v="0"/>
    <n v="150000"/>
    <m/>
    <n v="150000"/>
  </r>
  <r>
    <s v="1.1-00-26"/>
    <x v="1"/>
    <n v="1"/>
    <x v="0"/>
    <n v="1.3"/>
    <x v="0"/>
    <x v="0"/>
    <x v="0"/>
    <x v="4"/>
    <x v="4"/>
    <x v="0"/>
    <s v="09_26"/>
    <x v="7"/>
    <n v="2"/>
    <x v="3"/>
    <n v="37"/>
    <x v="26"/>
    <s v="029_26"/>
    <s v="DIRECCIÓN DE POLÍTICA SOCIAL"/>
    <x v="1"/>
    <x v="1"/>
    <s v="2400"/>
    <x v="33"/>
    <x v="33"/>
    <n v="0"/>
    <s v="SIN DESCRIPCIÓN PARA DESTINOS 00"/>
    <n v="1175000"/>
    <n v="1175000"/>
    <n v="0"/>
    <n v="0"/>
    <n v="0"/>
    <n v="0"/>
    <n v="0"/>
    <n v="0"/>
    <n v="0"/>
    <n v="0"/>
    <n v="1175000"/>
    <m/>
    <n v="1175000"/>
  </r>
  <r>
    <s v="1.1-00-26"/>
    <x v="1"/>
    <n v="2"/>
    <x v="2"/>
    <n v="2.2000000000000002"/>
    <x v="7"/>
    <x v="10"/>
    <x v="10"/>
    <x v="1"/>
    <x v="1"/>
    <x v="0"/>
    <s v="10_26"/>
    <x v="10"/>
    <n v="6"/>
    <x v="2"/>
    <n v="43"/>
    <x v="22"/>
    <s v="031_26"/>
    <s v="DIRECCIÓN DE AGUA POTABLE E INFRAESTRUCT"/>
    <x v="1"/>
    <x v="1"/>
    <s v="2500"/>
    <x v="34"/>
    <x v="34"/>
    <n v="0"/>
    <s v="SIN DESCRIPCIÓN PARA DESTINOS 00"/>
    <n v="2000000"/>
    <n v="2000000"/>
    <n v="0"/>
    <n v="0"/>
    <n v="0"/>
    <n v="0"/>
    <n v="0"/>
    <n v="0"/>
    <n v="0"/>
    <n v="0"/>
    <n v="2000000"/>
    <m/>
    <n v="2000000"/>
  </r>
  <r>
    <s v="1.1-00-26"/>
    <x v="1"/>
    <n v="2"/>
    <x v="2"/>
    <n v="2.2999999999999998"/>
    <x v="2"/>
    <x v="3"/>
    <x v="3"/>
    <x v="1"/>
    <x v="1"/>
    <x v="0"/>
    <s v="07_26"/>
    <x v="5"/>
    <n v="2"/>
    <x v="3"/>
    <n v="24"/>
    <x v="7"/>
    <s v="018_26"/>
    <s v="DIRECCIÓN DE SALUD PÚBLICA"/>
    <x v="1"/>
    <x v="1"/>
    <s v="2500"/>
    <x v="35"/>
    <x v="35"/>
    <n v="0"/>
    <s v="SIN DESCRIPCIÓN PARA DESTINOS 00"/>
    <n v="900000"/>
    <n v="900000"/>
    <n v="0"/>
    <n v="0"/>
    <n v="0"/>
    <n v="0"/>
    <n v="0"/>
    <n v="0"/>
    <n v="0"/>
    <n v="0"/>
    <n v="900000"/>
    <m/>
    <n v="900000"/>
  </r>
  <r>
    <s v="1.1-00-26"/>
    <x v="1"/>
    <n v="1"/>
    <x v="0"/>
    <n v="1.3"/>
    <x v="0"/>
    <x v="0"/>
    <x v="0"/>
    <x v="1"/>
    <x v="1"/>
    <x v="0"/>
    <s v="08_26"/>
    <x v="6"/>
    <n v="2"/>
    <x v="3"/>
    <n v="29"/>
    <x v="10"/>
    <s v="023_26"/>
    <s v="DIRECCIÓN DE RASTROS MUNICIPALES"/>
    <x v="1"/>
    <x v="1"/>
    <s v="2500"/>
    <x v="35"/>
    <x v="35"/>
    <n v="0"/>
    <s v="SIN DESCRIPCIÓN PARA DESTINOS 00"/>
    <n v="40000"/>
    <n v="40000"/>
    <n v="0"/>
    <n v="0"/>
    <n v="0"/>
    <n v="0"/>
    <n v="0"/>
    <n v="0"/>
    <n v="0"/>
    <n v="0"/>
    <n v="40000"/>
    <m/>
    <n v="40000"/>
  </r>
  <r>
    <s v="1.1-00-26"/>
    <x v="1"/>
    <n v="1"/>
    <x v="0"/>
    <n v="1.3"/>
    <x v="0"/>
    <x v="0"/>
    <x v="0"/>
    <x v="1"/>
    <x v="1"/>
    <x v="0"/>
    <s v="09_26"/>
    <x v="7"/>
    <n v="2"/>
    <x v="3"/>
    <n v="36"/>
    <x v="25"/>
    <s v="028_26"/>
    <s v="DIRECCIÓN DE EDUCACIÓN"/>
    <x v="1"/>
    <x v="1"/>
    <s v="2500"/>
    <x v="35"/>
    <x v="35"/>
    <n v="0"/>
    <s v="SIN DESCRIPCIÓN PARA DESTINOS 00"/>
    <n v="50000"/>
    <n v="50000"/>
    <n v="0"/>
    <n v="0"/>
    <n v="0"/>
    <n v="0"/>
    <n v="0"/>
    <n v="0"/>
    <n v="0"/>
    <n v="0"/>
    <n v="50000"/>
    <m/>
    <n v="50000"/>
  </r>
  <r>
    <s v="1.1-00-26"/>
    <x v="1"/>
    <n v="1"/>
    <x v="0"/>
    <n v="1.7"/>
    <x v="4"/>
    <x v="6"/>
    <x v="6"/>
    <x v="1"/>
    <x v="1"/>
    <x v="0"/>
    <s v="07_26"/>
    <x v="5"/>
    <n v="6"/>
    <x v="2"/>
    <n v="23"/>
    <x v="14"/>
    <s v="017_26"/>
    <s v="DIRECCIÓN DE PROTECCIÓN CIVIL Y BOMBEROS"/>
    <x v="1"/>
    <x v="1"/>
    <s v="2500"/>
    <x v="36"/>
    <x v="36"/>
    <n v="0"/>
    <s v="SIN DESCRIPCIÓN PARA DESTINOS 00"/>
    <n v="40000"/>
    <n v="40000"/>
    <n v="0"/>
    <n v="0"/>
    <n v="0"/>
    <n v="0"/>
    <n v="0"/>
    <n v="0"/>
    <n v="0"/>
    <n v="0"/>
    <n v="40000"/>
    <m/>
    <n v="40000"/>
  </r>
  <r>
    <s v="1.1-00-26"/>
    <x v="1"/>
    <n v="2"/>
    <x v="2"/>
    <n v="2.2999999999999998"/>
    <x v="2"/>
    <x v="3"/>
    <x v="3"/>
    <x v="1"/>
    <x v="1"/>
    <x v="0"/>
    <s v="07_26"/>
    <x v="5"/>
    <n v="2"/>
    <x v="3"/>
    <n v="24"/>
    <x v="7"/>
    <s v="018_26"/>
    <s v="DIRECCIÓN DE SALUD PÚBLICA"/>
    <x v="1"/>
    <x v="1"/>
    <s v="2500"/>
    <x v="36"/>
    <x v="36"/>
    <n v="0"/>
    <s v="SIN DESCRIPCIÓN PARA DESTINOS 00"/>
    <n v="5000000"/>
    <n v="5000000"/>
    <n v="668004.21"/>
    <n v="0"/>
    <n v="0"/>
    <n v="0"/>
    <n v="0"/>
    <n v="0"/>
    <n v="0"/>
    <n v="0"/>
    <n v="4331995.79"/>
    <m/>
    <n v="5000000"/>
  </r>
  <r>
    <s v="1.1-00-26"/>
    <x v="1"/>
    <n v="2"/>
    <x v="2"/>
    <n v="2.1"/>
    <x v="3"/>
    <x v="8"/>
    <x v="8"/>
    <x v="3"/>
    <x v="3"/>
    <x v="0"/>
    <s v="08_26"/>
    <x v="6"/>
    <n v="6"/>
    <x v="2"/>
    <n v="30"/>
    <x v="19"/>
    <s v="024_26"/>
    <s v="UNIDAD DE ACOPIO Y SALUD ANIMAL TLAJOMUL"/>
    <x v="1"/>
    <x v="1"/>
    <s v="2500"/>
    <x v="36"/>
    <x v="36"/>
    <n v="0"/>
    <s v="SIN DESCRIPCIÓN PARA DESTINOS 00"/>
    <n v="1000000"/>
    <n v="1000000"/>
    <n v="0"/>
    <n v="0"/>
    <n v="0"/>
    <n v="0"/>
    <n v="0"/>
    <n v="0"/>
    <n v="0"/>
    <n v="0"/>
    <n v="1000000"/>
    <m/>
    <n v="1000000"/>
  </r>
  <r>
    <s v="1.1-00-26"/>
    <x v="1"/>
    <n v="1"/>
    <x v="0"/>
    <n v="1.7"/>
    <x v="4"/>
    <x v="6"/>
    <x v="6"/>
    <x v="1"/>
    <x v="1"/>
    <x v="0"/>
    <s v="07_26"/>
    <x v="5"/>
    <n v="6"/>
    <x v="2"/>
    <n v="23"/>
    <x v="14"/>
    <s v="017_26"/>
    <s v="DIRECCIÓN DE PROTECCIÓN CIVIL Y BOMBEROS"/>
    <x v="1"/>
    <x v="1"/>
    <s v="2500"/>
    <x v="37"/>
    <x v="37"/>
    <n v="0"/>
    <s v="SIN DESCRIPCIÓN PARA DESTINOS 00"/>
    <n v="40000"/>
    <n v="40000"/>
    <n v="0"/>
    <n v="0"/>
    <n v="0"/>
    <n v="0"/>
    <n v="0"/>
    <n v="0"/>
    <n v="0"/>
    <n v="0"/>
    <n v="40000"/>
    <m/>
    <n v="40000"/>
  </r>
  <r>
    <s v="1.1-00-26"/>
    <x v="1"/>
    <n v="2"/>
    <x v="2"/>
    <n v="2.2999999999999998"/>
    <x v="2"/>
    <x v="3"/>
    <x v="3"/>
    <x v="1"/>
    <x v="1"/>
    <x v="0"/>
    <s v="07_26"/>
    <x v="5"/>
    <n v="2"/>
    <x v="3"/>
    <n v="24"/>
    <x v="7"/>
    <s v="018_26"/>
    <s v="DIRECCIÓN DE SALUD PÚBLICA"/>
    <x v="1"/>
    <x v="1"/>
    <s v="2500"/>
    <x v="37"/>
    <x v="37"/>
    <n v="0"/>
    <s v="SIN DESCRIPCIÓN PARA DESTINOS 00"/>
    <n v="5200000"/>
    <n v="5200000"/>
    <n v="2369332.59"/>
    <n v="0"/>
    <n v="0"/>
    <n v="0"/>
    <n v="0"/>
    <n v="0"/>
    <n v="0"/>
    <n v="0"/>
    <n v="2830667.41"/>
    <m/>
    <n v="5200000"/>
  </r>
  <r>
    <s v="1.1-00-26"/>
    <x v="1"/>
    <n v="2"/>
    <x v="2"/>
    <n v="2.1"/>
    <x v="3"/>
    <x v="8"/>
    <x v="8"/>
    <x v="3"/>
    <x v="3"/>
    <x v="0"/>
    <s v="08_26"/>
    <x v="6"/>
    <n v="6"/>
    <x v="2"/>
    <n v="30"/>
    <x v="19"/>
    <s v="024_26"/>
    <s v="UNIDAD DE ACOPIO Y SALUD ANIMAL TLAJOMUL"/>
    <x v="1"/>
    <x v="1"/>
    <s v="2500"/>
    <x v="37"/>
    <x v="37"/>
    <n v="0"/>
    <s v="SIN DESCRIPCIÓN PARA DESTINOS 00"/>
    <n v="500000"/>
    <n v="500000"/>
    <n v="0"/>
    <n v="0"/>
    <n v="0"/>
    <n v="0"/>
    <n v="0"/>
    <n v="0"/>
    <n v="0"/>
    <n v="0"/>
    <n v="500000"/>
    <m/>
    <n v="500000"/>
  </r>
  <r>
    <s v="1.1-00-26"/>
    <x v="1"/>
    <n v="2"/>
    <x v="2"/>
    <n v="2.2000000000000002"/>
    <x v="7"/>
    <x v="10"/>
    <x v="10"/>
    <x v="1"/>
    <x v="1"/>
    <x v="0"/>
    <s v="10_26"/>
    <x v="10"/>
    <n v="6"/>
    <x v="2"/>
    <n v="43"/>
    <x v="22"/>
    <s v="031_26"/>
    <s v="DIRECCIÓN DE AGUA POTABLE E INFRAESTRUCT"/>
    <x v="1"/>
    <x v="1"/>
    <s v="2500"/>
    <x v="38"/>
    <x v="38"/>
    <n v="0"/>
    <s v="SIN DESCRIPCIÓN PARA DESTINOS 00"/>
    <n v="2500000"/>
    <n v="2500000"/>
    <n v="0"/>
    <n v="0"/>
    <n v="0"/>
    <n v="0"/>
    <n v="0"/>
    <n v="0"/>
    <n v="0"/>
    <n v="0"/>
    <n v="2500000"/>
    <m/>
    <n v="2500000"/>
  </r>
  <r>
    <s v="1.1-00-26"/>
    <x v="1"/>
    <n v="1"/>
    <x v="0"/>
    <n v="1.3"/>
    <x v="0"/>
    <x v="0"/>
    <x v="0"/>
    <x v="1"/>
    <x v="1"/>
    <x v="0"/>
    <s v="06_26"/>
    <x v="9"/>
    <n v="6"/>
    <x v="2"/>
    <n v="19"/>
    <x v="27"/>
    <s v="014_26"/>
    <s v="COORDINACION GENERAL DE PROYECTOS ESTRAT"/>
    <x v="1"/>
    <x v="1"/>
    <s v="2500"/>
    <x v="39"/>
    <x v="39"/>
    <n v="14"/>
    <s v="COBRE IONIZADO"/>
    <n v="4000000"/>
    <n v="4000000"/>
    <n v="3997279.38"/>
    <n v="0"/>
    <n v="0"/>
    <n v="0"/>
    <n v="0"/>
    <n v="0"/>
    <n v="0"/>
    <n v="0"/>
    <n v="2720.6200000001118"/>
    <m/>
    <n v="4000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s v="2600"/>
    <x v="40"/>
    <x v="40"/>
    <n v="0"/>
    <s v="SIN DESCRIPCIÓN PARA DESTINOS 00"/>
    <n v="40000000"/>
    <n v="40000000"/>
    <n v="2029972.21"/>
    <n v="1973131.01"/>
    <n v="0"/>
    <n v="1973131.01"/>
    <n v="0"/>
    <n v="1973131.01"/>
    <n v="0"/>
    <n v="1973131.01"/>
    <n v="37970027.789999999"/>
    <n v="1600000"/>
    <n v="41600000"/>
  </r>
  <r>
    <s v="1.1-00-26"/>
    <x v="1"/>
    <n v="1"/>
    <x v="0"/>
    <n v="1.3"/>
    <x v="0"/>
    <x v="0"/>
    <x v="0"/>
    <x v="1"/>
    <x v="1"/>
    <x v="0"/>
    <s v="05_26"/>
    <x v="0"/>
    <n v="6"/>
    <x v="2"/>
    <n v="11"/>
    <x v="28"/>
    <s v="007_26"/>
    <s v="DIRECCIÓN DE ADMINISTRACIÓN"/>
    <x v="1"/>
    <x v="1"/>
    <s v="2600"/>
    <x v="40"/>
    <x v="40"/>
    <n v="0"/>
    <s v="SIN DESCRIPCIÓN PARA DESTINOS 00"/>
    <n v="4800000"/>
    <n v="4800000"/>
    <n v="272895.34000000003"/>
    <n v="272895.34000000003"/>
    <n v="0"/>
    <n v="272895.34000000003"/>
    <n v="0"/>
    <n v="272895.34000000003"/>
    <n v="0"/>
    <n v="272895.34000000003"/>
    <n v="4527104.66"/>
    <m/>
    <n v="4800000"/>
  </r>
  <r>
    <s v="2.5-02-26"/>
    <x v="3"/>
    <n v="1"/>
    <x v="0"/>
    <n v="1.3"/>
    <x v="0"/>
    <x v="0"/>
    <x v="0"/>
    <x v="1"/>
    <x v="1"/>
    <x v="0"/>
    <s v="05_26"/>
    <x v="0"/>
    <n v="1"/>
    <x v="1"/>
    <n v="10"/>
    <x v="1"/>
    <s v="007_26"/>
    <s v="DIRECCIÓN DE ADMINISTRACIÓN"/>
    <x v="1"/>
    <x v="1"/>
    <s v="2600"/>
    <x v="40"/>
    <x v="40"/>
    <n v="0"/>
    <s v="SIN DESCRIPCIÓN PARA DESTINOS 00"/>
    <n v="20300000"/>
    <n v="20300000"/>
    <n v="0"/>
    <n v="0"/>
    <n v="0"/>
    <n v="0"/>
    <n v="0"/>
    <n v="0"/>
    <n v="0"/>
    <n v="0"/>
    <n v="20300000"/>
    <n v="8400000"/>
    <n v="28700000"/>
  </r>
  <r>
    <s v="1.1-00-26"/>
    <x v="1"/>
    <n v="1"/>
    <x v="0"/>
    <n v="1.7"/>
    <x v="4"/>
    <x v="6"/>
    <x v="6"/>
    <x v="1"/>
    <x v="1"/>
    <x v="0"/>
    <s v="07_26"/>
    <x v="5"/>
    <n v="6"/>
    <x v="2"/>
    <n v="23"/>
    <x v="14"/>
    <s v="017_26"/>
    <s v="DIRECCIÓN DE PROTECCIÓN CIVIL Y BOMBEROS"/>
    <x v="1"/>
    <x v="1"/>
    <s v="2700"/>
    <x v="41"/>
    <x v="41"/>
    <n v="0"/>
    <s v="SIN DESCRIPCIÓN PARA DESTINOS 00"/>
    <n v="3700000"/>
    <n v="3700000"/>
    <n v="0"/>
    <n v="0"/>
    <n v="0"/>
    <n v="0"/>
    <n v="0"/>
    <n v="0"/>
    <n v="0"/>
    <n v="0"/>
    <n v="3700000"/>
    <m/>
    <n v="3700000"/>
  </r>
  <r>
    <s v="1.1-00-26"/>
    <x v="1"/>
    <n v="2"/>
    <x v="2"/>
    <n v="2.2999999999999998"/>
    <x v="2"/>
    <x v="3"/>
    <x v="3"/>
    <x v="1"/>
    <x v="1"/>
    <x v="0"/>
    <s v="07_26"/>
    <x v="5"/>
    <n v="2"/>
    <x v="3"/>
    <n v="24"/>
    <x v="7"/>
    <s v="018_26"/>
    <s v="DIRECCIÓN DE SALUD PÚBLICA"/>
    <x v="1"/>
    <x v="1"/>
    <s v="2700"/>
    <x v="41"/>
    <x v="41"/>
    <n v="0"/>
    <s v="SIN DESCRIPCIÓN PARA DESTINOS 00"/>
    <n v="500000"/>
    <n v="500000"/>
    <n v="0"/>
    <n v="0"/>
    <n v="0"/>
    <n v="0"/>
    <n v="0"/>
    <n v="0"/>
    <n v="0"/>
    <n v="0"/>
    <n v="500000"/>
    <m/>
    <n v="500000"/>
  </r>
  <r>
    <s v="1.1-00-26"/>
    <x v="1"/>
    <n v="1"/>
    <x v="0"/>
    <n v="1.7"/>
    <x v="4"/>
    <x v="5"/>
    <x v="5"/>
    <x v="1"/>
    <x v="1"/>
    <x v="0"/>
    <s v="07_26"/>
    <x v="5"/>
    <n v="1"/>
    <x v="1"/>
    <n v="20"/>
    <x v="29"/>
    <s v="015_26"/>
    <s v="COMISARIA DE LA POLICIA PREVENTIVA MUNIC"/>
    <x v="1"/>
    <x v="1"/>
    <s v="2700"/>
    <x v="41"/>
    <x v="41"/>
    <n v="0"/>
    <s v="SIN DESCRIPCIÓN PARA DESTINOS 00"/>
    <n v="1200000"/>
    <n v="1200000"/>
    <n v="0"/>
    <n v="0"/>
    <n v="0"/>
    <n v="0"/>
    <n v="0"/>
    <n v="0"/>
    <n v="0"/>
    <n v="0"/>
    <n v="1200000"/>
    <m/>
    <n v="1200000"/>
  </r>
  <r>
    <s v="1.1-00-26"/>
    <x v="1"/>
    <n v="2"/>
    <x v="2"/>
    <n v="2.1"/>
    <x v="3"/>
    <x v="8"/>
    <x v="8"/>
    <x v="1"/>
    <x v="1"/>
    <x v="0"/>
    <s v="07_26"/>
    <x v="5"/>
    <n v="6"/>
    <x v="2"/>
    <n v="73"/>
    <x v="30"/>
    <s v="045_26"/>
    <s v="DIRECCIÓN DE MOVILIDAD Y CULTURA VIAL"/>
    <x v="1"/>
    <x v="1"/>
    <s v="2700"/>
    <x v="41"/>
    <x v="41"/>
    <n v="0"/>
    <s v="SIN DESCRIPCIÓN PARA DESTINOS 00"/>
    <n v="0"/>
    <n v="0"/>
    <n v="0"/>
    <n v="0"/>
    <n v="0"/>
    <n v="0"/>
    <n v="0"/>
    <n v="0"/>
    <n v="0"/>
    <n v="0"/>
    <n v="0"/>
    <n v="1500000"/>
    <n v="1500000"/>
  </r>
  <r>
    <s v="1.1-00-26"/>
    <x v="1"/>
    <n v="2"/>
    <x v="2"/>
    <n v="2.1"/>
    <x v="3"/>
    <x v="8"/>
    <x v="8"/>
    <x v="1"/>
    <x v="1"/>
    <x v="0"/>
    <s v="08_26"/>
    <x v="6"/>
    <n v="6"/>
    <x v="2"/>
    <n v="28"/>
    <x v="30"/>
    <s v="022_26"/>
    <s v="DIRECCIÓN DE MOVILIDAD"/>
    <x v="1"/>
    <x v="1"/>
    <s v="2700"/>
    <x v="41"/>
    <x v="41"/>
    <n v="0"/>
    <s v="SIN DESCRIPCIÓN PARA DESTINOS 00"/>
    <n v="1500000"/>
    <n v="1500000"/>
    <n v="0"/>
    <n v="0"/>
    <n v="0"/>
    <n v="0"/>
    <n v="0"/>
    <n v="0"/>
    <n v="0"/>
    <n v="0"/>
    <n v="1500000"/>
    <n v="-1500000"/>
    <n v="0"/>
  </r>
  <r>
    <s v="1.1-00-26"/>
    <x v="1"/>
    <n v="1"/>
    <x v="0"/>
    <n v="1.3"/>
    <x v="0"/>
    <x v="0"/>
    <x v="0"/>
    <x v="1"/>
    <x v="1"/>
    <x v="0"/>
    <s v="06_26"/>
    <x v="9"/>
    <n v="4"/>
    <x v="0"/>
    <n v="17"/>
    <x v="31"/>
    <s v="012_26"/>
    <s v="DESPACHO DE LA JEFATURA DE GABINETE"/>
    <x v="1"/>
    <x v="1"/>
    <s v="2700"/>
    <x v="41"/>
    <x v="41"/>
    <n v="0"/>
    <s v="SIN DESCRIPCIÓN PARA DESTINOS 00"/>
    <n v="1000000"/>
    <n v="1000000"/>
    <n v="0"/>
    <n v="0"/>
    <n v="0"/>
    <n v="0"/>
    <n v="0"/>
    <n v="0"/>
    <n v="0"/>
    <n v="0"/>
    <n v="1000000"/>
    <m/>
    <n v="1000000"/>
  </r>
  <r>
    <s v="1.1-00-26"/>
    <x v="1"/>
    <n v="1"/>
    <x v="0"/>
    <n v="1.3"/>
    <x v="0"/>
    <x v="0"/>
    <x v="0"/>
    <x v="1"/>
    <x v="1"/>
    <x v="0"/>
    <s v="06_26"/>
    <x v="9"/>
    <n v="6"/>
    <x v="2"/>
    <n v="19"/>
    <x v="27"/>
    <s v="014_26"/>
    <s v="COORDINACION GENERAL DE PROYECTOS ESTRAT"/>
    <x v="1"/>
    <x v="1"/>
    <s v="2700"/>
    <x v="41"/>
    <x v="41"/>
    <n v="0"/>
    <s v="SIN DESCRIPCIÓN PARA DESTINOS 00"/>
    <n v="100000"/>
    <n v="100000"/>
    <n v="0"/>
    <n v="0"/>
    <n v="0"/>
    <n v="0"/>
    <n v="0"/>
    <n v="0"/>
    <n v="0"/>
    <n v="0"/>
    <n v="100000"/>
    <m/>
    <n v="100000"/>
  </r>
  <r>
    <s v="1.1-00-26"/>
    <x v="1"/>
    <n v="1"/>
    <x v="0"/>
    <n v="1.7"/>
    <x v="4"/>
    <x v="6"/>
    <x v="6"/>
    <x v="1"/>
    <x v="1"/>
    <x v="0"/>
    <s v="07_26"/>
    <x v="5"/>
    <n v="6"/>
    <x v="2"/>
    <n v="23"/>
    <x v="14"/>
    <s v="017_26"/>
    <s v="DIRECCIÓN DE PROTECCIÓN CIVIL Y BOMBEROS"/>
    <x v="1"/>
    <x v="1"/>
    <s v="2700"/>
    <x v="42"/>
    <x v="42"/>
    <n v="0"/>
    <s v="SIN DESCRIPCIÓN PARA DESTINOS 00"/>
    <n v="2400000"/>
    <n v="2400000"/>
    <n v="0"/>
    <n v="0"/>
    <n v="0"/>
    <n v="0"/>
    <n v="0"/>
    <n v="0"/>
    <n v="0"/>
    <n v="0"/>
    <n v="2400000"/>
    <m/>
    <n v="2400000"/>
  </r>
  <r>
    <s v="1.1-00-26"/>
    <x v="1"/>
    <n v="2"/>
    <x v="2"/>
    <n v="2.2999999999999998"/>
    <x v="2"/>
    <x v="3"/>
    <x v="3"/>
    <x v="1"/>
    <x v="1"/>
    <x v="0"/>
    <s v="07_26"/>
    <x v="5"/>
    <n v="2"/>
    <x v="3"/>
    <n v="24"/>
    <x v="7"/>
    <s v="018_26"/>
    <s v="DIRECCIÓN DE SALUD PÚBLICA"/>
    <x v="1"/>
    <x v="1"/>
    <s v="2700"/>
    <x v="42"/>
    <x v="42"/>
    <n v="0"/>
    <s v="SIN DESCRIPCIÓN PARA DESTINOS 00"/>
    <n v="250000"/>
    <n v="250000"/>
    <n v="0"/>
    <n v="0"/>
    <n v="0"/>
    <n v="0"/>
    <n v="0"/>
    <n v="0"/>
    <n v="0"/>
    <n v="0"/>
    <n v="250000"/>
    <m/>
    <n v="250000"/>
  </r>
  <r>
    <s v="1.1-00-26"/>
    <x v="1"/>
    <n v="2"/>
    <x v="2"/>
    <n v="2.1"/>
    <x v="3"/>
    <x v="4"/>
    <x v="4"/>
    <x v="1"/>
    <x v="1"/>
    <x v="0"/>
    <s v="08_26"/>
    <x v="6"/>
    <n v="3"/>
    <x v="4"/>
    <n v="27"/>
    <x v="8"/>
    <s v="021_26"/>
    <s v="DIRECCIÓN DE ASEO PÚBLICO"/>
    <x v="1"/>
    <x v="1"/>
    <s v="2700"/>
    <x v="42"/>
    <x v="42"/>
    <n v="0"/>
    <s v="SIN DESCRIPCIÓN PARA DESTINOS 00"/>
    <n v="100000"/>
    <n v="100000"/>
    <n v="0"/>
    <n v="0"/>
    <n v="0"/>
    <n v="0"/>
    <n v="0"/>
    <n v="0"/>
    <n v="0"/>
    <n v="0"/>
    <n v="100000"/>
    <m/>
    <n v="100000"/>
  </r>
  <r>
    <s v="1.1-00-26"/>
    <x v="1"/>
    <n v="2"/>
    <x v="2"/>
    <n v="2.1"/>
    <x v="3"/>
    <x v="8"/>
    <x v="8"/>
    <x v="3"/>
    <x v="3"/>
    <x v="0"/>
    <s v="08_26"/>
    <x v="6"/>
    <n v="6"/>
    <x v="2"/>
    <n v="30"/>
    <x v="19"/>
    <s v="024_26"/>
    <s v="UNIDAD DE ACOPIO Y SALUD ANIMAL TLAJOMUL"/>
    <x v="1"/>
    <x v="1"/>
    <s v="2700"/>
    <x v="42"/>
    <x v="42"/>
    <n v="0"/>
    <s v="SIN DESCRIPCIÓN PARA DESTINOS 00"/>
    <n v="50000"/>
    <n v="50000"/>
    <n v="0"/>
    <n v="0"/>
    <n v="0"/>
    <n v="0"/>
    <n v="0"/>
    <n v="0"/>
    <n v="0"/>
    <n v="0"/>
    <n v="50000"/>
    <m/>
    <n v="50000"/>
  </r>
  <r>
    <s v="1.1-00-26"/>
    <x v="1"/>
    <n v="1"/>
    <x v="0"/>
    <n v="1.3"/>
    <x v="0"/>
    <x v="0"/>
    <x v="0"/>
    <x v="1"/>
    <x v="1"/>
    <x v="0"/>
    <s v="04_26"/>
    <x v="3"/>
    <n v="4"/>
    <x v="0"/>
    <n v="6"/>
    <x v="4"/>
    <s v="005_26"/>
    <s v="DIRECCIÓN DE PROCESOS ADMINISTRATIVOS Y"/>
    <x v="1"/>
    <x v="1"/>
    <s v="2700"/>
    <x v="42"/>
    <x v="42"/>
    <n v="0"/>
    <s v="SIN DESCRIPCIÓN PARA DESTINOS 00"/>
    <n v="15000"/>
    <n v="15000"/>
    <n v="0"/>
    <n v="0"/>
    <n v="0"/>
    <n v="0"/>
    <n v="0"/>
    <n v="0"/>
    <n v="0"/>
    <n v="0"/>
    <n v="15000"/>
    <m/>
    <n v="15000"/>
  </r>
  <r>
    <s v="1.1-00-26"/>
    <x v="1"/>
    <n v="1"/>
    <x v="0"/>
    <n v="1.3"/>
    <x v="0"/>
    <x v="0"/>
    <x v="0"/>
    <x v="1"/>
    <x v="1"/>
    <x v="0"/>
    <s v="08_26"/>
    <x v="6"/>
    <n v="2"/>
    <x v="3"/>
    <n v="25"/>
    <x v="9"/>
    <s v="019_26"/>
    <s v="DIRECCIÓN ADMINISTRATIVA"/>
    <x v="1"/>
    <x v="1"/>
    <s v="2700"/>
    <x v="42"/>
    <x v="42"/>
    <n v="0"/>
    <s v="SIN DESCRIPCIÓN PARA DESTINOS 00"/>
    <n v="750000"/>
    <n v="750000"/>
    <n v="0"/>
    <n v="0"/>
    <n v="0"/>
    <n v="0"/>
    <n v="0"/>
    <n v="0"/>
    <n v="0"/>
    <n v="0"/>
    <n v="750000"/>
    <m/>
    <n v="750000"/>
  </r>
  <r>
    <s v="1.1-00-26"/>
    <x v="1"/>
    <n v="1"/>
    <x v="0"/>
    <n v="1.3"/>
    <x v="0"/>
    <x v="0"/>
    <x v="0"/>
    <x v="1"/>
    <x v="1"/>
    <x v="0"/>
    <s v="08_26"/>
    <x v="6"/>
    <n v="2"/>
    <x v="3"/>
    <n v="29"/>
    <x v="10"/>
    <s v="023_26"/>
    <s v="DIRECCIÓN DE RASTROS MUNICIPALES"/>
    <x v="1"/>
    <x v="1"/>
    <s v="2700"/>
    <x v="42"/>
    <x v="42"/>
    <n v="0"/>
    <s v="SIN DESCRIPCIÓN PARA DESTINOS 00"/>
    <n v="90000"/>
    <n v="90000"/>
    <n v="0"/>
    <n v="0"/>
    <n v="0"/>
    <n v="0"/>
    <n v="0"/>
    <n v="0"/>
    <n v="0"/>
    <n v="0"/>
    <n v="90000"/>
    <m/>
    <n v="90000"/>
  </r>
  <r>
    <s v="1.1-00-26"/>
    <x v="1"/>
    <n v="3"/>
    <x v="1"/>
    <n v="3.2"/>
    <x v="6"/>
    <x v="9"/>
    <x v="9"/>
    <x v="1"/>
    <x v="1"/>
    <x v="0"/>
    <s v="11_26"/>
    <x v="8"/>
    <n v="5"/>
    <x v="5"/>
    <n v="59"/>
    <x v="32"/>
    <s v="035_26"/>
    <s v="DIRECCIÓN DE DESARROLLO RURAL"/>
    <x v="1"/>
    <x v="1"/>
    <s v="2700"/>
    <x v="42"/>
    <x v="42"/>
    <n v="0"/>
    <s v="SIN DESCRIPCIÓN PARA DESTINOS 00"/>
    <n v="320000"/>
    <n v="320000"/>
    <n v="0"/>
    <n v="0"/>
    <n v="0"/>
    <n v="0"/>
    <n v="0"/>
    <n v="0"/>
    <n v="0"/>
    <n v="0"/>
    <n v="320000"/>
    <m/>
    <n v="320000"/>
  </r>
  <r>
    <s v="1.1-00-26"/>
    <x v="1"/>
    <n v="2"/>
    <x v="2"/>
    <n v="2.2000000000000002"/>
    <x v="7"/>
    <x v="10"/>
    <x v="10"/>
    <x v="1"/>
    <x v="1"/>
    <x v="0"/>
    <s v="10_26"/>
    <x v="10"/>
    <n v="6"/>
    <x v="2"/>
    <n v="43"/>
    <x v="22"/>
    <s v="031_26"/>
    <s v="DIRECCIÓN DE AGUA POTABLE E INFRAESTRUCT"/>
    <x v="1"/>
    <x v="1"/>
    <s v="2700"/>
    <x v="42"/>
    <x v="42"/>
    <n v="0"/>
    <s v="SIN DESCRIPCIÓN PARA DESTINOS 00"/>
    <n v="400000"/>
    <n v="400000"/>
    <n v="0"/>
    <n v="0"/>
    <n v="0"/>
    <n v="0"/>
    <n v="0"/>
    <n v="0"/>
    <n v="0"/>
    <n v="0"/>
    <n v="400000"/>
    <m/>
    <n v="400000"/>
  </r>
  <r>
    <s v="1.1-00-26"/>
    <x v="1"/>
    <n v="2"/>
    <x v="2"/>
    <n v="2.2000000000000002"/>
    <x v="7"/>
    <x v="12"/>
    <x v="12"/>
    <x v="1"/>
    <x v="1"/>
    <x v="0"/>
    <s v="08_26"/>
    <x v="6"/>
    <n v="3"/>
    <x v="4"/>
    <n v="26"/>
    <x v="24"/>
    <s v="020_26"/>
    <s v="DIRECCIÓN DE ALUMBRADO PÚBLICO"/>
    <x v="1"/>
    <x v="1"/>
    <s v="2700"/>
    <x v="42"/>
    <x v="42"/>
    <n v="0"/>
    <s v="SIN DESCRIPCIÓN PARA DESTINOS 00"/>
    <n v="200000"/>
    <n v="200000"/>
    <n v="0"/>
    <n v="0"/>
    <n v="0"/>
    <n v="0"/>
    <n v="0"/>
    <n v="0"/>
    <n v="0"/>
    <n v="0"/>
    <n v="200000"/>
    <m/>
    <n v="200000"/>
  </r>
  <r>
    <s v="1.1-00-26"/>
    <x v="1"/>
    <n v="1"/>
    <x v="0"/>
    <n v="1.7"/>
    <x v="4"/>
    <x v="5"/>
    <x v="5"/>
    <x v="1"/>
    <x v="1"/>
    <x v="0"/>
    <s v="07_26"/>
    <x v="5"/>
    <n v="1"/>
    <x v="1"/>
    <n v="21"/>
    <x v="12"/>
    <s v="015_26"/>
    <s v="COMISARIA DE LA POLICIA PREVENTIVA MUNIC"/>
    <x v="1"/>
    <x v="1"/>
    <s v="2800"/>
    <x v="43"/>
    <x v="43"/>
    <n v="0"/>
    <s v="SIN DESCRIPCIÓN PARA DESTINOS 00"/>
    <n v="500000"/>
    <n v="500000"/>
    <n v="0"/>
    <n v="0"/>
    <n v="0"/>
    <n v="0"/>
    <n v="0"/>
    <n v="0"/>
    <n v="0"/>
    <n v="0"/>
    <n v="500000"/>
    <m/>
    <n v="500000"/>
  </r>
  <r>
    <s v="2.5-02-26"/>
    <x v="3"/>
    <n v="1"/>
    <x v="0"/>
    <n v="1.7"/>
    <x v="4"/>
    <x v="5"/>
    <x v="5"/>
    <x v="1"/>
    <x v="1"/>
    <x v="0"/>
    <s v="07_26"/>
    <x v="5"/>
    <n v="1"/>
    <x v="1"/>
    <n v="20"/>
    <x v="29"/>
    <s v="015_26"/>
    <s v="COMISARIA DE LA POLICIA PREVENTIVA MUNIC"/>
    <x v="1"/>
    <x v="1"/>
    <s v="2800"/>
    <x v="44"/>
    <x v="44"/>
    <n v="0"/>
    <s v="SIN DESCRIPCIÓN PARA DESTINOS 00"/>
    <n v="7200000"/>
    <n v="7200000"/>
    <n v="0"/>
    <n v="0"/>
    <n v="0"/>
    <n v="0"/>
    <n v="0"/>
    <n v="0"/>
    <n v="0"/>
    <n v="0"/>
    <n v="7200000"/>
    <n v="5170884.4400000004"/>
    <n v="12370884.440000001"/>
  </r>
  <r>
    <s v="1.1-00-26"/>
    <x v="1"/>
    <n v="1"/>
    <x v="0"/>
    <n v="1.7"/>
    <x v="4"/>
    <x v="6"/>
    <x v="6"/>
    <x v="1"/>
    <x v="1"/>
    <x v="0"/>
    <s v="07_26"/>
    <x v="5"/>
    <n v="6"/>
    <x v="2"/>
    <n v="23"/>
    <x v="14"/>
    <s v="017_26"/>
    <s v="DIRECCIÓN DE PROTECCIÓN CIVIL Y BOMBEROS"/>
    <x v="1"/>
    <x v="1"/>
    <s v="2900"/>
    <x v="45"/>
    <x v="45"/>
    <n v="0"/>
    <s v="SIN DESCRIPCIÓN PARA DESTINOS 00"/>
    <n v="50000"/>
    <n v="50000"/>
    <n v="0"/>
    <n v="0"/>
    <n v="0"/>
    <n v="0"/>
    <n v="0"/>
    <n v="0"/>
    <n v="0"/>
    <n v="0"/>
    <n v="50000"/>
    <m/>
    <n v="50000"/>
  </r>
  <r>
    <s v="1.1-00-26"/>
    <x v="1"/>
    <n v="2"/>
    <x v="2"/>
    <n v="2.1"/>
    <x v="3"/>
    <x v="4"/>
    <x v="4"/>
    <x v="1"/>
    <x v="1"/>
    <x v="0"/>
    <s v="08_26"/>
    <x v="6"/>
    <n v="3"/>
    <x v="4"/>
    <n v="27"/>
    <x v="8"/>
    <s v="021_26"/>
    <s v="DIRECCIÓN DE ASEO PÚBLICO"/>
    <x v="1"/>
    <x v="1"/>
    <s v="2900"/>
    <x v="45"/>
    <x v="45"/>
    <n v="0"/>
    <s v="SIN DESCRIPCIÓN PARA DESTINOS 00"/>
    <n v="100000"/>
    <n v="100000"/>
    <n v="0"/>
    <n v="0"/>
    <n v="0"/>
    <n v="0"/>
    <n v="0"/>
    <n v="0"/>
    <n v="0"/>
    <n v="0"/>
    <n v="100000"/>
    <m/>
    <n v="100000"/>
  </r>
  <r>
    <s v="1.1-00-26"/>
    <x v="1"/>
    <n v="2"/>
    <x v="2"/>
    <n v="2.1"/>
    <x v="3"/>
    <x v="8"/>
    <x v="8"/>
    <x v="3"/>
    <x v="3"/>
    <x v="0"/>
    <s v="08_26"/>
    <x v="6"/>
    <n v="6"/>
    <x v="2"/>
    <n v="30"/>
    <x v="19"/>
    <s v="024_26"/>
    <s v="UNIDAD DE ACOPIO Y SALUD ANIMAL TLAJOMUL"/>
    <x v="1"/>
    <x v="1"/>
    <s v="2900"/>
    <x v="45"/>
    <x v="45"/>
    <n v="0"/>
    <s v="SIN DESCRIPCIÓN PARA DESTINOS 00"/>
    <n v="50000"/>
    <n v="50000"/>
    <n v="0"/>
    <n v="0"/>
    <n v="0"/>
    <n v="0"/>
    <n v="0"/>
    <n v="0"/>
    <n v="0"/>
    <n v="0"/>
    <n v="50000"/>
    <m/>
    <n v="50000"/>
  </r>
  <r>
    <s v="1.1-00-26"/>
    <x v="1"/>
    <n v="1"/>
    <x v="0"/>
    <n v="1.3"/>
    <x v="0"/>
    <x v="0"/>
    <x v="0"/>
    <x v="1"/>
    <x v="1"/>
    <x v="0"/>
    <s v="04_26"/>
    <x v="3"/>
    <n v="4"/>
    <x v="0"/>
    <n v="6"/>
    <x v="4"/>
    <s v="005_26"/>
    <s v="DIRECCIÓN DE PROCESOS ADMINISTRATIVOS Y"/>
    <x v="1"/>
    <x v="1"/>
    <s v="2900"/>
    <x v="45"/>
    <x v="45"/>
    <n v="0"/>
    <s v="SIN DESCRIPCIÓN PARA DESTINOS 00"/>
    <n v="10000"/>
    <n v="0"/>
    <n v="499.01"/>
    <n v="499.01"/>
    <n v="0"/>
    <n v="499.01"/>
    <n v="0"/>
    <n v="499.01"/>
    <n v="0"/>
    <n v="499.01"/>
    <n v="9500.99"/>
    <m/>
    <n v="10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s v="2900"/>
    <x v="45"/>
    <x v="45"/>
    <n v="0"/>
    <s v="SIN DESCRIPCIÓN PARA DESTINOS 00"/>
    <n v="94975"/>
    <n v="100000"/>
    <n v="0"/>
    <n v="0"/>
    <n v="0"/>
    <n v="0"/>
    <n v="0"/>
    <n v="0"/>
    <n v="0"/>
    <n v="0"/>
    <n v="94975"/>
    <m/>
    <n v="94975"/>
  </r>
  <r>
    <s v="1.1-00-26"/>
    <x v="1"/>
    <n v="1"/>
    <x v="0"/>
    <n v="1.3"/>
    <x v="0"/>
    <x v="0"/>
    <x v="0"/>
    <x v="1"/>
    <x v="1"/>
    <x v="0"/>
    <s v="06_26"/>
    <x v="9"/>
    <n v="6"/>
    <x v="2"/>
    <n v="19"/>
    <x v="27"/>
    <s v="014_26"/>
    <s v="COORDINACION GENERAL DE PROYECTOS ESTRAT"/>
    <x v="1"/>
    <x v="1"/>
    <s v="2900"/>
    <x v="45"/>
    <x v="45"/>
    <n v="0"/>
    <s v="SIN DESCRIPCIÓN PARA DESTINOS 00"/>
    <n v="300000"/>
    <n v="300000"/>
    <n v="0"/>
    <n v="0"/>
    <n v="0"/>
    <n v="0"/>
    <n v="0"/>
    <n v="0"/>
    <n v="0"/>
    <n v="0"/>
    <n v="300000"/>
    <m/>
    <n v="300000"/>
  </r>
  <r>
    <s v="1.1-00-26"/>
    <x v="1"/>
    <n v="1"/>
    <x v="0"/>
    <n v="1.3"/>
    <x v="0"/>
    <x v="0"/>
    <x v="0"/>
    <x v="1"/>
    <x v="1"/>
    <x v="0"/>
    <s v="08_26"/>
    <x v="6"/>
    <n v="2"/>
    <x v="3"/>
    <n v="25"/>
    <x v="9"/>
    <s v="019_26"/>
    <s v="DIRECCIÓN ADMINISTRATIVA"/>
    <x v="1"/>
    <x v="1"/>
    <s v="2900"/>
    <x v="45"/>
    <x v="45"/>
    <n v="0"/>
    <s v="SIN DESCRIPCIÓN PARA DESTINOS 00"/>
    <n v="500000"/>
    <n v="500000"/>
    <n v="0"/>
    <n v="0"/>
    <n v="0"/>
    <n v="0"/>
    <n v="0"/>
    <n v="0"/>
    <n v="0"/>
    <n v="0"/>
    <n v="500000"/>
    <m/>
    <n v="500000"/>
  </r>
  <r>
    <s v="1.1-00-26"/>
    <x v="1"/>
    <n v="1"/>
    <x v="0"/>
    <n v="1.3"/>
    <x v="0"/>
    <x v="0"/>
    <x v="0"/>
    <x v="1"/>
    <x v="1"/>
    <x v="0"/>
    <s v="08_26"/>
    <x v="6"/>
    <n v="2"/>
    <x v="3"/>
    <n v="29"/>
    <x v="10"/>
    <s v="023_26"/>
    <s v="DIRECCIÓN DE RASTROS MUNICIPALES"/>
    <x v="1"/>
    <x v="1"/>
    <s v="2900"/>
    <x v="45"/>
    <x v="45"/>
    <n v="0"/>
    <s v="SIN DESCRIPCIÓN PARA DESTINOS 00"/>
    <n v="200000"/>
    <n v="200000"/>
    <n v="0"/>
    <n v="0"/>
    <n v="0"/>
    <n v="0"/>
    <n v="0"/>
    <n v="0"/>
    <n v="0"/>
    <n v="0"/>
    <n v="200000"/>
    <m/>
    <n v="200000"/>
  </r>
  <r>
    <s v="1.1-00-26"/>
    <x v="1"/>
    <n v="3"/>
    <x v="1"/>
    <n v="3.2"/>
    <x v="6"/>
    <x v="9"/>
    <x v="9"/>
    <x v="1"/>
    <x v="1"/>
    <x v="0"/>
    <s v="11_26"/>
    <x v="8"/>
    <n v="5"/>
    <x v="5"/>
    <n v="59"/>
    <x v="32"/>
    <s v="035_26"/>
    <s v="DIRECCIÓN DE DESARROLLO RURAL"/>
    <x v="1"/>
    <x v="1"/>
    <s v="2900"/>
    <x v="45"/>
    <x v="45"/>
    <n v="0"/>
    <s v="SIN DESCRIPCIÓN PARA DESTINOS 00"/>
    <n v="55000"/>
    <n v="55000"/>
    <n v="0"/>
    <n v="0"/>
    <n v="0"/>
    <n v="0"/>
    <n v="0"/>
    <n v="0"/>
    <n v="0"/>
    <n v="0"/>
    <n v="55000"/>
    <m/>
    <n v="55000"/>
  </r>
  <r>
    <s v="1.1-00-26"/>
    <x v="1"/>
    <n v="2"/>
    <x v="2"/>
    <n v="2.2000000000000002"/>
    <x v="7"/>
    <x v="10"/>
    <x v="10"/>
    <x v="1"/>
    <x v="1"/>
    <x v="0"/>
    <s v="10_26"/>
    <x v="10"/>
    <n v="6"/>
    <x v="2"/>
    <n v="43"/>
    <x v="22"/>
    <s v="031_26"/>
    <s v="DIRECCIÓN DE AGUA POTABLE E INFRAESTRUCT"/>
    <x v="1"/>
    <x v="1"/>
    <s v="2900"/>
    <x v="45"/>
    <x v="45"/>
    <n v="0"/>
    <s v="SIN DESCRIPCIÓN PARA DESTINOS 00"/>
    <n v="500000"/>
    <n v="500000"/>
    <n v="0"/>
    <n v="0"/>
    <n v="0"/>
    <n v="0"/>
    <n v="0"/>
    <n v="0"/>
    <n v="0"/>
    <n v="0"/>
    <n v="500000"/>
    <m/>
    <n v="500000"/>
  </r>
  <r>
    <s v="1.1-00-26"/>
    <x v="1"/>
    <n v="2"/>
    <x v="2"/>
    <n v="2.2000000000000002"/>
    <x v="7"/>
    <x v="12"/>
    <x v="12"/>
    <x v="1"/>
    <x v="1"/>
    <x v="0"/>
    <s v="08_26"/>
    <x v="6"/>
    <n v="3"/>
    <x v="4"/>
    <n v="26"/>
    <x v="24"/>
    <s v="020_26"/>
    <s v="DIRECCIÓN DE ALUMBRADO PÚBLICO"/>
    <x v="1"/>
    <x v="1"/>
    <s v="2900"/>
    <x v="45"/>
    <x v="45"/>
    <n v="0"/>
    <s v="SIN DESCRIPCIÓN PARA DESTINOS 00"/>
    <n v="200000"/>
    <n v="200000"/>
    <n v="0"/>
    <n v="0"/>
    <n v="0"/>
    <n v="0"/>
    <n v="0"/>
    <n v="0"/>
    <n v="0"/>
    <n v="0"/>
    <n v="200000"/>
    <m/>
    <n v="200000"/>
  </r>
  <r>
    <s v="1.1-00-26"/>
    <x v="1"/>
    <n v="1"/>
    <x v="0"/>
    <n v="1.3"/>
    <x v="0"/>
    <x v="0"/>
    <x v="0"/>
    <x v="1"/>
    <x v="1"/>
    <x v="0"/>
    <s v="04_26"/>
    <x v="3"/>
    <n v="4"/>
    <x v="0"/>
    <n v="6"/>
    <x v="4"/>
    <s v="005_26"/>
    <s v="DIRECCIÓN DE PROCESOS ADMINISTRATIVOS Y"/>
    <x v="1"/>
    <x v="1"/>
    <s v="2900"/>
    <x v="46"/>
    <x v="46"/>
    <n v="0"/>
    <s v="SIN DESCRIPCIÓN PARA DESTINOS 00"/>
    <n v="3000"/>
    <n v="3000"/>
    <n v="0"/>
    <n v="0"/>
    <n v="0"/>
    <n v="0"/>
    <n v="0"/>
    <n v="0"/>
    <n v="0"/>
    <n v="0"/>
    <n v="3000"/>
    <m/>
    <n v="3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s v="2900"/>
    <x v="46"/>
    <x v="46"/>
    <n v="0"/>
    <s v="SIN DESCRIPCIÓN PARA DESTINOS 00"/>
    <n v="120000"/>
    <n v="120000"/>
    <n v="0"/>
    <n v="0"/>
    <n v="0"/>
    <n v="0"/>
    <n v="0"/>
    <n v="0"/>
    <n v="0"/>
    <n v="0"/>
    <n v="120000"/>
    <m/>
    <n v="120000"/>
  </r>
  <r>
    <s v="1.1-00-26"/>
    <x v="1"/>
    <n v="3"/>
    <x v="1"/>
    <n v="3.8"/>
    <x v="1"/>
    <x v="2"/>
    <x v="2"/>
    <x v="2"/>
    <x v="2"/>
    <x v="0"/>
    <s v="12_26"/>
    <x v="4"/>
    <n v="4"/>
    <x v="0"/>
    <n v="66"/>
    <x v="6"/>
    <s v="038_26"/>
    <s v="DESPACHO DE LA COORDINACIÓN GENERAL DE I"/>
    <x v="1"/>
    <x v="1"/>
    <s v="2900"/>
    <x v="47"/>
    <x v="47"/>
    <n v="0"/>
    <s v="SIN DESCRIPCIÓN PARA DESTINOS 00"/>
    <n v="500000"/>
    <n v="500000"/>
    <n v="0"/>
    <n v="0"/>
    <n v="0"/>
    <n v="0"/>
    <n v="0"/>
    <n v="0"/>
    <n v="0"/>
    <n v="0"/>
    <n v="500000"/>
    <m/>
    <n v="500000"/>
  </r>
  <r>
    <s v="1.1-00-26"/>
    <x v="1"/>
    <n v="1"/>
    <x v="0"/>
    <n v="1.3"/>
    <x v="0"/>
    <x v="0"/>
    <x v="0"/>
    <x v="1"/>
    <x v="1"/>
    <x v="0"/>
    <s v="04_26"/>
    <x v="3"/>
    <n v="4"/>
    <x v="0"/>
    <n v="6"/>
    <x v="4"/>
    <s v="005_26"/>
    <s v="DIRECCIÓN DE PROCESOS ADMINISTRATIVOS Y"/>
    <x v="1"/>
    <x v="1"/>
    <s v="2900"/>
    <x v="47"/>
    <x v="47"/>
    <n v="0"/>
    <s v="SIN DESCRIPCIÓN PARA DESTINOS 00"/>
    <n v="15000"/>
    <n v="15000"/>
    <n v="0"/>
    <n v="0"/>
    <n v="0"/>
    <n v="0"/>
    <n v="0"/>
    <n v="0"/>
    <n v="0"/>
    <n v="0"/>
    <n v="15000"/>
    <m/>
    <n v="15000"/>
  </r>
  <r>
    <s v="1.1-00-26"/>
    <x v="1"/>
    <n v="1"/>
    <x v="0"/>
    <n v="1.7"/>
    <x v="4"/>
    <x v="6"/>
    <x v="6"/>
    <x v="1"/>
    <x v="1"/>
    <x v="0"/>
    <s v="07_26"/>
    <x v="5"/>
    <n v="6"/>
    <x v="2"/>
    <n v="23"/>
    <x v="14"/>
    <s v="017_26"/>
    <s v="DIRECCIÓN DE PROTECCIÓN CIVIL Y BOMBEROS"/>
    <x v="1"/>
    <x v="1"/>
    <s v="2900"/>
    <x v="48"/>
    <x v="48"/>
    <n v="0"/>
    <s v="SIN DESCRIPCIÓN PARA DESTINOS 00"/>
    <n v="25000"/>
    <n v="25000"/>
    <n v="0"/>
    <n v="0"/>
    <n v="0"/>
    <n v="0"/>
    <n v="0"/>
    <n v="0"/>
    <n v="0"/>
    <n v="0"/>
    <n v="25000"/>
    <m/>
    <n v="25000"/>
  </r>
  <r>
    <s v="1.1-00-26"/>
    <x v="1"/>
    <n v="1"/>
    <x v="0"/>
    <n v="1.3"/>
    <x v="0"/>
    <x v="0"/>
    <x v="0"/>
    <x v="1"/>
    <x v="1"/>
    <x v="0"/>
    <s v="04_26"/>
    <x v="3"/>
    <n v="4"/>
    <x v="0"/>
    <n v="6"/>
    <x v="4"/>
    <s v="005_26"/>
    <s v="DIRECCIÓN DE PROCESOS ADMINISTRATIVOS Y"/>
    <x v="1"/>
    <x v="1"/>
    <s v="2900"/>
    <x v="48"/>
    <x v="48"/>
    <n v="0"/>
    <s v="SIN DESCRIPCIÓN PARA DESTINOS 00"/>
    <n v="8000"/>
    <n v="8000"/>
    <n v="0"/>
    <n v="0"/>
    <n v="0"/>
    <n v="0"/>
    <n v="0"/>
    <n v="0"/>
    <n v="0"/>
    <n v="0"/>
    <n v="8000"/>
    <m/>
    <n v="8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s v="2900"/>
    <x v="48"/>
    <x v="48"/>
    <n v="0"/>
    <s v="SIN DESCRIPCIÓN PARA DESTINOS 00"/>
    <n v="1900000"/>
    <n v="1900000"/>
    <n v="0"/>
    <n v="0"/>
    <n v="0"/>
    <n v="0"/>
    <n v="0"/>
    <n v="0"/>
    <n v="0"/>
    <n v="0"/>
    <n v="1900000"/>
    <m/>
    <n v="1900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s v="2900"/>
    <x v="49"/>
    <x v="49"/>
    <n v="0"/>
    <s v="SIN DESCRIPCIÓN PARA DESTINOS 00"/>
    <n v="500000"/>
    <n v="500000"/>
    <n v="0"/>
    <n v="0"/>
    <n v="0"/>
    <n v="0"/>
    <n v="0"/>
    <n v="0"/>
    <n v="0"/>
    <n v="0"/>
    <n v="500000"/>
    <m/>
    <n v="500000"/>
  </r>
  <r>
    <s v="1.1-00-26"/>
    <x v="1"/>
    <n v="1"/>
    <x v="0"/>
    <n v="1.3"/>
    <x v="0"/>
    <x v="0"/>
    <x v="0"/>
    <x v="1"/>
    <x v="1"/>
    <x v="0"/>
    <s v="08_26"/>
    <x v="6"/>
    <n v="2"/>
    <x v="3"/>
    <n v="25"/>
    <x v="9"/>
    <s v="019_26"/>
    <s v="DIRECCIÓN ADMINISTRATIVA"/>
    <x v="1"/>
    <x v="1"/>
    <s v="2900"/>
    <x v="49"/>
    <x v="49"/>
    <n v="0"/>
    <s v="SIN DESCRIPCIÓN PARA DESTINOS 00"/>
    <n v="500000"/>
    <n v="500000"/>
    <n v="0"/>
    <n v="0"/>
    <n v="0"/>
    <n v="0"/>
    <n v="0"/>
    <n v="0"/>
    <n v="0"/>
    <n v="0"/>
    <n v="500000"/>
    <m/>
    <n v="500000"/>
  </r>
  <r>
    <s v="1.1-00-26"/>
    <x v="1"/>
    <n v="2"/>
    <x v="2"/>
    <n v="2.2000000000000002"/>
    <x v="7"/>
    <x v="10"/>
    <x v="10"/>
    <x v="1"/>
    <x v="1"/>
    <x v="0"/>
    <s v="10_26"/>
    <x v="10"/>
    <n v="6"/>
    <x v="2"/>
    <n v="43"/>
    <x v="22"/>
    <s v="031_26"/>
    <s v="DIRECCIÓN DE AGUA POTABLE E INFRAESTRUCT"/>
    <x v="1"/>
    <x v="1"/>
    <s v="2900"/>
    <x v="49"/>
    <x v="49"/>
    <n v="0"/>
    <s v="SIN DESCRIPCIÓN PARA DESTINOS 00"/>
    <n v="500000"/>
    <n v="500000"/>
    <n v="0"/>
    <n v="0"/>
    <n v="0"/>
    <n v="0"/>
    <n v="0"/>
    <n v="0"/>
    <n v="0"/>
    <n v="0"/>
    <n v="500000"/>
    <m/>
    <n v="500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s v="3100"/>
    <x v="50"/>
    <x v="50"/>
    <n v="0"/>
    <s v="SIN DESCRIPCIÓN PARA DESTINOS 00"/>
    <n v="9000000"/>
    <n v="9000000"/>
    <n v="1500849"/>
    <n v="1500849"/>
    <n v="0"/>
    <n v="1500849"/>
    <n v="0"/>
    <n v="1500849"/>
    <n v="0"/>
    <n v="1500849"/>
    <n v="7499151"/>
    <m/>
    <n v="9000000"/>
  </r>
  <r>
    <s v="1.1-00-26"/>
    <x v="1"/>
    <n v="1"/>
    <x v="0"/>
    <n v="1.3"/>
    <x v="0"/>
    <x v="0"/>
    <x v="0"/>
    <x v="5"/>
    <x v="5"/>
    <x v="0"/>
    <s v="18_26"/>
    <x v="11"/>
    <n v="4"/>
    <x v="0"/>
    <n v="72"/>
    <x v="33"/>
    <s v="044_26"/>
    <s v="ORGANO INTERNO DE CONTROL"/>
    <x v="2"/>
    <x v="2"/>
    <s v="3300"/>
    <x v="51"/>
    <x v="51"/>
    <n v="0"/>
    <s v="SIN DESCRIPCIÓN PARA DESTINOS 00"/>
    <n v="0"/>
    <n v="0"/>
    <n v="0"/>
    <n v="0"/>
    <n v="0"/>
    <n v="0"/>
    <n v="0"/>
    <n v="0"/>
    <n v="-40814490"/>
    <n v="40814490"/>
    <n v="0"/>
    <n v="1500000"/>
    <n v="1500000"/>
  </r>
  <r>
    <s v="1.1-00-26"/>
    <x v="1"/>
    <n v="1"/>
    <x v="0"/>
    <n v="1.3"/>
    <x v="0"/>
    <x v="0"/>
    <x v="0"/>
    <x v="5"/>
    <x v="5"/>
    <x v="0"/>
    <s v="18_26"/>
    <x v="11"/>
    <n v="4"/>
    <x v="0"/>
    <n v="72"/>
    <x v="33"/>
    <s v="044_26"/>
    <s v="ORGANO INTERNO DE CONTROL"/>
    <x v="2"/>
    <x v="2"/>
    <s v="3300"/>
    <x v="52"/>
    <x v="52"/>
    <n v="0"/>
    <s v="SIN DESCRIPCIÓN PARA DESTINOS 00"/>
    <n v="0"/>
    <n v="0"/>
    <n v="0"/>
    <n v="0"/>
    <n v="0"/>
    <n v="0"/>
    <n v="0"/>
    <n v="0"/>
    <n v="0"/>
    <n v="0"/>
    <n v="0"/>
    <n v="500000"/>
    <n v="500000"/>
  </r>
  <r>
    <s v="1.1-00-26"/>
    <x v="1"/>
    <n v="2"/>
    <x v="2"/>
    <n v="2.2000000000000002"/>
    <x v="7"/>
    <x v="10"/>
    <x v="10"/>
    <x v="1"/>
    <x v="1"/>
    <x v="0"/>
    <s v="10_26"/>
    <x v="10"/>
    <n v="6"/>
    <x v="2"/>
    <n v="43"/>
    <x v="22"/>
    <s v="031_26"/>
    <s v="DIRECCIÓN DE AGUA POTABLE E INFRAESTRUCT"/>
    <x v="2"/>
    <x v="2"/>
    <s v="3100"/>
    <x v="50"/>
    <x v="50"/>
    <n v="0"/>
    <s v="SIN DESCRIPCIÓN PARA DESTINOS 00"/>
    <n v="43803489.280000001"/>
    <n v="43803497.159999996"/>
    <n v="40814490"/>
    <n v="40814490"/>
    <n v="0"/>
    <n v="40814490"/>
    <n v="0"/>
    <n v="40814490"/>
    <n v="0"/>
    <n v="40814490"/>
    <n v="2988999.2800000012"/>
    <n v="201121269.78"/>
    <n v="244924759.06"/>
  </r>
  <r>
    <s v="2.5-02-26"/>
    <x v="3"/>
    <n v="2"/>
    <x v="2"/>
    <n v="2.2000000000000002"/>
    <x v="7"/>
    <x v="10"/>
    <x v="10"/>
    <x v="1"/>
    <x v="1"/>
    <x v="0"/>
    <s v="10_26"/>
    <x v="10"/>
    <n v="6"/>
    <x v="2"/>
    <n v="43"/>
    <x v="22"/>
    <s v="031_26"/>
    <s v="DIRECCIÓN DE AGUA POTABLE E INFRAESTRUCT"/>
    <x v="2"/>
    <x v="2"/>
    <s v="3100"/>
    <x v="50"/>
    <x v="50"/>
    <n v="0"/>
    <s v="SIN DESCRIPCIÓN PARA DESTINOS 00"/>
    <n v="164121269.78"/>
    <n v="164121261.90000001"/>
    <n v="0"/>
    <n v="0"/>
    <n v="0"/>
    <n v="0"/>
    <n v="0"/>
    <n v="0"/>
    <n v="0"/>
    <n v="0"/>
    <n v="164121269.78"/>
    <n v="-164121269.78"/>
    <n v="0"/>
  </r>
  <r>
    <s v="2.5-02-26"/>
    <x v="3"/>
    <n v="2"/>
    <x v="2"/>
    <n v="2.2000000000000002"/>
    <x v="7"/>
    <x v="12"/>
    <x v="12"/>
    <x v="1"/>
    <x v="1"/>
    <x v="0"/>
    <s v="08_26"/>
    <x v="6"/>
    <n v="3"/>
    <x v="4"/>
    <n v="26"/>
    <x v="24"/>
    <s v="020_26"/>
    <s v="DIRECCIÓN DE ALUMBRADO PÚBLICO"/>
    <x v="2"/>
    <x v="2"/>
    <s v="3100"/>
    <x v="50"/>
    <x v="50"/>
    <n v="0"/>
    <s v="SIN DESCRIPCIÓN PARA DESTINOS 00"/>
    <n v="60000000"/>
    <n v="60000000"/>
    <n v="10944067"/>
    <n v="10944067"/>
    <n v="0"/>
    <n v="10944067"/>
    <n v="0"/>
    <n v="10944067"/>
    <n v="0"/>
    <n v="10944067"/>
    <n v="49055933"/>
    <n v="3000000"/>
    <n v="63000000"/>
  </r>
  <r>
    <s v="1.1-00-26"/>
    <x v="1"/>
    <n v="3"/>
    <x v="1"/>
    <n v="3.8"/>
    <x v="1"/>
    <x v="2"/>
    <x v="2"/>
    <x v="2"/>
    <x v="2"/>
    <x v="0"/>
    <s v="12_26"/>
    <x v="4"/>
    <n v="4"/>
    <x v="0"/>
    <n v="66"/>
    <x v="6"/>
    <s v="038_26"/>
    <s v="DESPACHO DE LA COORDINACIÓN GENERAL DE I"/>
    <x v="2"/>
    <x v="2"/>
    <s v="3100"/>
    <x v="53"/>
    <x v="53"/>
    <n v="0"/>
    <s v="SIN DESCRIPCIÓN PARA DESTINOS 00"/>
    <n v="120000"/>
    <n v="120000"/>
    <n v="0"/>
    <n v="0"/>
    <n v="0"/>
    <n v="0"/>
    <n v="0"/>
    <n v="0"/>
    <n v="0"/>
    <n v="0"/>
    <n v="120000"/>
    <m/>
    <n v="120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s v="3100"/>
    <x v="53"/>
    <x v="53"/>
    <n v="0"/>
    <s v="SIN DESCRIPCIÓN PARA DESTINOS 00"/>
    <n v="700000"/>
    <n v="700000"/>
    <n v="0"/>
    <n v="0"/>
    <n v="0"/>
    <n v="0"/>
    <n v="0"/>
    <n v="0"/>
    <n v="0"/>
    <n v="0"/>
    <n v="700000"/>
    <m/>
    <n v="700000"/>
  </r>
  <r>
    <s v="1.1-00-26"/>
    <x v="1"/>
    <n v="3"/>
    <x v="1"/>
    <n v="3.8"/>
    <x v="1"/>
    <x v="2"/>
    <x v="2"/>
    <x v="2"/>
    <x v="2"/>
    <x v="0"/>
    <s v="12_26"/>
    <x v="4"/>
    <n v="4"/>
    <x v="0"/>
    <n v="66"/>
    <x v="6"/>
    <s v="038_26"/>
    <s v="DESPACHO DE LA COORDINACIÓN GENERAL DE I"/>
    <x v="2"/>
    <x v="2"/>
    <s v="3100"/>
    <x v="54"/>
    <x v="54"/>
    <n v="0"/>
    <s v="SIN DESCRIPCIÓN PARA DESTINOS 00"/>
    <n v="1150000"/>
    <n v="1150000"/>
    <n v="0"/>
    <n v="0"/>
    <n v="0"/>
    <n v="0"/>
    <n v="0"/>
    <n v="0"/>
    <n v="0"/>
    <n v="0"/>
    <n v="1150000"/>
    <m/>
    <n v="1150000"/>
  </r>
  <r>
    <s v="1.1-00-26"/>
    <x v="1"/>
    <n v="1"/>
    <x v="0"/>
    <n v="1.7"/>
    <x v="4"/>
    <x v="5"/>
    <x v="5"/>
    <x v="1"/>
    <x v="1"/>
    <x v="0"/>
    <s v="07_26"/>
    <x v="5"/>
    <n v="1"/>
    <x v="1"/>
    <n v="21"/>
    <x v="12"/>
    <s v="015_26"/>
    <s v="COMISARIA DE LA POLICIA PREVENTIVA MUNIC"/>
    <x v="2"/>
    <x v="2"/>
    <s v="3100"/>
    <x v="54"/>
    <x v="54"/>
    <n v="0"/>
    <s v="SIN DESCRIPCIÓN PARA DESTINOS 00"/>
    <n v="591000"/>
    <n v="591000"/>
    <n v="0"/>
    <n v="0"/>
    <n v="0"/>
    <n v="0"/>
    <n v="0"/>
    <n v="0"/>
    <n v="0"/>
    <n v="0"/>
    <n v="591000"/>
    <m/>
    <n v="591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s v="3100"/>
    <x v="54"/>
    <x v="54"/>
    <n v="0"/>
    <s v="SIN DESCRIPCIÓN PARA DESTINOS 00"/>
    <n v="2800000"/>
    <n v="2800000"/>
    <n v="2881314.72"/>
    <n v="2881314.72"/>
    <n v="2641205.16"/>
    <n v="240109.56"/>
    <n v="240109.56"/>
    <n v="0"/>
    <n v="0"/>
    <n v="0"/>
    <n v="-81314.720000000205"/>
    <n v="81314.740000000005"/>
    <n v="2881314.74"/>
  </r>
  <r>
    <s v="1.1-00-26"/>
    <x v="1"/>
    <n v="3"/>
    <x v="1"/>
    <n v="3.8"/>
    <x v="1"/>
    <x v="2"/>
    <x v="2"/>
    <x v="2"/>
    <x v="2"/>
    <x v="0"/>
    <s v="12_26"/>
    <x v="4"/>
    <n v="4"/>
    <x v="0"/>
    <n v="66"/>
    <x v="6"/>
    <s v="038_26"/>
    <s v="DESPACHO DE LA COORDINACIÓN GENERAL DE I"/>
    <x v="2"/>
    <x v="2"/>
    <s v="3100"/>
    <x v="55"/>
    <x v="55"/>
    <n v="61"/>
    <s v="C4"/>
    <n v="6000000"/>
    <n v="5999997.7199999997"/>
    <n v="0"/>
    <n v="0"/>
    <n v="0"/>
    <n v="0"/>
    <n v="0"/>
    <n v="0"/>
    <n v="0"/>
    <n v="0"/>
    <n v="6000000"/>
    <m/>
    <n v="6000000"/>
  </r>
  <r>
    <s v="2.5-02-26"/>
    <x v="3"/>
    <n v="3"/>
    <x v="1"/>
    <n v="3.8"/>
    <x v="1"/>
    <x v="2"/>
    <x v="2"/>
    <x v="2"/>
    <x v="2"/>
    <x v="0"/>
    <s v="12_26"/>
    <x v="4"/>
    <n v="4"/>
    <x v="0"/>
    <n v="66"/>
    <x v="6"/>
    <s v="038_26"/>
    <s v="DESPACHO DE LA COORDINACIÓN GENERAL DE I"/>
    <x v="2"/>
    <x v="2"/>
    <s v="3100"/>
    <x v="55"/>
    <x v="55"/>
    <n v="64"/>
    <s v="C4"/>
    <n v="40000000"/>
    <n v="40000002.280000001"/>
    <n v="23851715.170000002"/>
    <n v="0"/>
    <n v="0"/>
    <n v="0"/>
    <n v="0"/>
    <n v="0"/>
    <n v="0"/>
    <n v="0"/>
    <n v="16148284.829999998"/>
    <m/>
    <n v="40000000"/>
  </r>
  <r>
    <s v="1.1-00-26"/>
    <x v="1"/>
    <n v="1"/>
    <x v="0"/>
    <n v="1.3"/>
    <x v="0"/>
    <x v="0"/>
    <x v="0"/>
    <x v="1"/>
    <x v="1"/>
    <x v="0"/>
    <s v="04_26"/>
    <x v="3"/>
    <n v="4"/>
    <x v="0"/>
    <n v="6"/>
    <x v="4"/>
    <s v="005_26"/>
    <s v="DIRECCIÓN DE PROCESOS ADMINISTRATIVOS Y"/>
    <x v="2"/>
    <x v="2"/>
    <s v="3100"/>
    <x v="56"/>
    <x v="56"/>
    <n v="0"/>
    <s v="SIN DESCRIPCIÓN PARA DESTINOS 00"/>
    <n v="7000"/>
    <n v="7000"/>
    <n v="0"/>
    <n v="0"/>
    <n v="0"/>
    <n v="0"/>
    <n v="0"/>
    <n v="0"/>
    <n v="0"/>
    <n v="0"/>
    <n v="7000"/>
    <m/>
    <n v="7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s v="3200"/>
    <x v="57"/>
    <x v="57"/>
    <n v="0"/>
    <s v="SIN DESCRIPCIÓN PARA DESTINOS 00"/>
    <n v="5820000"/>
    <n v="5820000"/>
    <n v="5780486.5700000003"/>
    <n v="5752646.5700000003"/>
    <n v="5752646.5700000003"/>
    <n v="0"/>
    <n v="0"/>
    <n v="0"/>
    <n v="0"/>
    <n v="0"/>
    <n v="39513.429999999702"/>
    <n v="700000"/>
    <n v="6520000"/>
  </r>
  <r>
    <s v="1.1-00-26"/>
    <x v="1"/>
    <n v="3"/>
    <x v="1"/>
    <n v="3.8"/>
    <x v="1"/>
    <x v="2"/>
    <x v="2"/>
    <x v="2"/>
    <x v="2"/>
    <x v="0"/>
    <s v="12_26"/>
    <x v="4"/>
    <n v="4"/>
    <x v="0"/>
    <n v="66"/>
    <x v="6"/>
    <s v="038_26"/>
    <s v="DESPACHO DE LA COORDINACIÓN GENERAL DE I"/>
    <x v="2"/>
    <x v="2"/>
    <s v="3200"/>
    <x v="58"/>
    <x v="58"/>
    <n v="60"/>
    <s v="MULTIANUAL 11"/>
    <n v="37000000"/>
    <n v="37000001.960000001"/>
    <n v="19479204.859999999"/>
    <n v="19479204.859999999"/>
    <n v="12986136.579999998"/>
    <n v="6493068.2800000003"/>
    <n v="0"/>
    <n v="6493068.2800000003"/>
    <n v="0"/>
    <n v="6493068.2800000003"/>
    <n v="17520795.140000001"/>
    <m/>
    <n v="37000000"/>
  </r>
  <r>
    <s v="1.1-00-26"/>
    <x v="1"/>
    <n v="3"/>
    <x v="1"/>
    <n v="3.8"/>
    <x v="1"/>
    <x v="2"/>
    <x v="2"/>
    <x v="2"/>
    <x v="2"/>
    <x v="0"/>
    <s v="12_26"/>
    <x v="4"/>
    <n v="4"/>
    <x v="0"/>
    <n v="66"/>
    <x v="6"/>
    <s v="038_26"/>
    <s v="DESPACHO DE LA COORDINACIÓN GENERAL DE I"/>
    <x v="2"/>
    <x v="2"/>
    <s v="3200"/>
    <x v="58"/>
    <x v="58"/>
    <n v="62"/>
    <s v="MULTIANUAL 16"/>
    <n v="4200000"/>
    <n v="4199998.04"/>
    <n v="0"/>
    <n v="0"/>
    <n v="0"/>
    <n v="0"/>
    <n v="0"/>
    <n v="0"/>
    <n v="0"/>
    <n v="0"/>
    <n v="4200000"/>
    <m/>
    <n v="4200000"/>
  </r>
  <r>
    <s v="2.5-02-26"/>
    <x v="3"/>
    <n v="1"/>
    <x v="0"/>
    <n v="1.7"/>
    <x v="4"/>
    <x v="6"/>
    <x v="6"/>
    <x v="1"/>
    <x v="1"/>
    <x v="0"/>
    <s v="07_26"/>
    <x v="5"/>
    <n v="6"/>
    <x v="2"/>
    <n v="23"/>
    <x v="14"/>
    <s v="017_26"/>
    <s v="DIRECCIÓN DE PROTECCIÓN CIVIL Y BOMBEROS"/>
    <x v="2"/>
    <x v="2"/>
    <s v="3200"/>
    <x v="59"/>
    <x v="59"/>
    <n v="22"/>
    <s v="ARRENDAMIENTO DE HELICOPTERO"/>
    <n v="7000000"/>
    <n v="7000000"/>
    <n v="6963053.1200000001"/>
    <n v="0"/>
    <n v="0"/>
    <n v="0"/>
    <n v="0"/>
    <n v="0"/>
    <n v="0"/>
    <n v="0"/>
    <n v="36946.879999999888"/>
    <m/>
    <n v="7000000"/>
  </r>
  <r>
    <s v="2.5-02-26"/>
    <x v="3"/>
    <n v="1"/>
    <x v="0"/>
    <n v="1.3"/>
    <x v="0"/>
    <x v="0"/>
    <x v="0"/>
    <x v="1"/>
    <x v="1"/>
    <x v="0"/>
    <s v="05_26"/>
    <x v="0"/>
    <n v="1"/>
    <x v="1"/>
    <n v="10"/>
    <x v="1"/>
    <s v="007_26"/>
    <s v="DIRECCIÓN DE ADMINISTRACIÓN"/>
    <x v="2"/>
    <x v="2"/>
    <s v="3200"/>
    <x v="59"/>
    <x v="59"/>
    <n v="0"/>
    <s v="SIN DESCRIPCIÓN PARA DESTINOS 00"/>
    <n v="68958396.959999993"/>
    <n v="68958396.959999993"/>
    <n v="68958396.859999999"/>
    <n v="68958396.859999999"/>
    <n v="63211863.780000001"/>
    <n v="5746533.0800000001"/>
    <n v="5746533.0800000001"/>
    <n v="0"/>
    <n v="0"/>
    <n v="0"/>
    <n v="9.9999994039535522E-2"/>
    <m/>
    <n v="68958396.959999993"/>
  </r>
  <r>
    <s v="2.5-02-26"/>
    <x v="3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s v="3200"/>
    <x v="59"/>
    <x v="59"/>
    <n v="0"/>
    <s v="SIN DESCRIPCIÓN PARA DESTINOS 00"/>
    <n v="44329640"/>
    <n v="44329640"/>
    <n v="45808851.789999999"/>
    <n v="44680411.82"/>
    <n v="40957044.159999996"/>
    <n v="3723367.66"/>
    <n v="0"/>
    <n v="3723367.66"/>
    <n v="0"/>
    <n v="3723367.66"/>
    <n v="-1479211.7899999991"/>
    <n v="7150771.9200000018"/>
    <n v="51480411.920000002"/>
  </r>
  <r>
    <s v="1.1-00-26"/>
    <x v="1"/>
    <n v="3"/>
    <x v="1"/>
    <n v="3.7"/>
    <x v="5"/>
    <x v="7"/>
    <x v="7"/>
    <x v="1"/>
    <x v="1"/>
    <x v="0"/>
    <s v="11_26"/>
    <x v="8"/>
    <n v="5"/>
    <x v="5"/>
    <n v="65"/>
    <x v="16"/>
    <s v="037_26"/>
    <s v="DIRECCIÓN DE TURISMO Y PROMOCIÓN A LAS T"/>
    <x v="2"/>
    <x v="2"/>
    <s v="3200"/>
    <x v="60"/>
    <x v="60"/>
    <n v="44"/>
    <s v="LIMPIEZA DE MINAS DE BASALTO"/>
    <n v="560000"/>
    <n v="560000"/>
    <n v="0"/>
    <n v="0"/>
    <n v="0"/>
    <n v="0"/>
    <n v="0"/>
    <n v="0"/>
    <n v="0"/>
    <n v="0"/>
    <n v="560000"/>
    <m/>
    <n v="560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s v="3200"/>
    <x v="60"/>
    <x v="60"/>
    <n v="0"/>
    <s v="SIN DESCRIPCIÓN PARA DESTINOS 00"/>
    <n v="109386058.31999999"/>
    <n v="109386058.31999999"/>
    <n v="109859590.91"/>
    <n v="109859590.91"/>
    <n v="100704624.98999999"/>
    <n v="9154965.9199999999"/>
    <n v="0"/>
    <n v="9154965.9199999999"/>
    <n v="0"/>
    <n v="9154965.9199999999"/>
    <n v="-473532.59000000358"/>
    <n v="12000000"/>
    <n v="121386058.31999999"/>
  </r>
  <r>
    <s v="1.1-00-26"/>
    <x v="1"/>
    <n v="2"/>
    <x v="2"/>
    <n v="2.2000000000000002"/>
    <x v="7"/>
    <x v="10"/>
    <x v="10"/>
    <x v="1"/>
    <x v="1"/>
    <x v="0"/>
    <s v="10_26"/>
    <x v="10"/>
    <n v="6"/>
    <x v="2"/>
    <n v="43"/>
    <x v="22"/>
    <s v="031_26"/>
    <s v="DIRECCIÓN DE AGUA POTABLE E INFRAESTRUCT"/>
    <x v="2"/>
    <x v="2"/>
    <s v="3200"/>
    <x v="60"/>
    <x v="60"/>
    <n v="0"/>
    <s v="SIN DESCRIPCIÓN PARA DESTINOS 00"/>
    <n v="50000000"/>
    <n v="50000000"/>
    <n v="50000000"/>
    <n v="0"/>
    <n v="0"/>
    <n v="0"/>
    <n v="0"/>
    <n v="0"/>
    <n v="0"/>
    <n v="0"/>
    <n v="0"/>
    <n v="20000000"/>
    <n v="70000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s v="3200"/>
    <x v="61"/>
    <x v="61"/>
    <n v="0"/>
    <s v="SIN DESCRIPCIÓN PARA DESTINOS 00"/>
    <n v="25000"/>
    <n v="25000"/>
    <n v="0"/>
    <n v="0"/>
    <n v="0"/>
    <n v="0"/>
    <n v="0"/>
    <n v="0"/>
    <n v="0"/>
    <n v="0"/>
    <n v="25000"/>
    <m/>
    <n v="25000"/>
  </r>
  <r>
    <s v="1.1-00-26"/>
    <x v="1"/>
    <n v="1"/>
    <x v="0"/>
    <n v="1.3"/>
    <x v="0"/>
    <x v="0"/>
    <x v="0"/>
    <x v="1"/>
    <x v="1"/>
    <x v="0"/>
    <s v="06_26"/>
    <x v="9"/>
    <n v="4"/>
    <x v="0"/>
    <n v="14"/>
    <x v="17"/>
    <s v="009_26"/>
    <s v="DIRECCIÓN DE RELACIONES PÚBLICAS"/>
    <x v="2"/>
    <x v="2"/>
    <s v="3200"/>
    <x v="61"/>
    <x v="61"/>
    <n v="0"/>
    <s v="SIN DESCRIPCIÓN PARA DESTINOS 00"/>
    <n v="0"/>
    <n v="0"/>
    <n v="0"/>
    <n v="0"/>
    <n v="0"/>
    <n v="0"/>
    <n v="0"/>
    <n v="0"/>
    <n v="0"/>
    <n v="0"/>
    <n v="0"/>
    <m/>
    <n v="0"/>
  </r>
  <r>
    <s v="1.1-00-26"/>
    <x v="1"/>
    <n v="1"/>
    <x v="0"/>
    <n v="1.3"/>
    <x v="0"/>
    <x v="1"/>
    <x v="1"/>
    <x v="1"/>
    <x v="1"/>
    <x v="0"/>
    <s v="03_26"/>
    <x v="1"/>
    <n v="6"/>
    <x v="2"/>
    <n v="4"/>
    <x v="2"/>
    <s v="003_26"/>
    <s v="DESPACHO DE LA SINDICATURA"/>
    <x v="2"/>
    <x v="2"/>
    <s v="3300"/>
    <x v="51"/>
    <x v="51"/>
    <n v="0"/>
    <s v="SIN DESCRIPCIÓN PARA DESTINOS 00"/>
    <n v="3200000"/>
    <n v="3200000"/>
    <n v="0"/>
    <n v="0"/>
    <n v="0"/>
    <n v="0"/>
    <n v="0"/>
    <n v="0"/>
    <n v="0"/>
    <n v="0"/>
    <n v="3200000"/>
    <m/>
    <n v="3200000"/>
  </r>
  <r>
    <s v="1.1-00-26"/>
    <x v="1"/>
    <n v="1"/>
    <x v="0"/>
    <n v="1.3"/>
    <x v="0"/>
    <x v="0"/>
    <x v="0"/>
    <x v="1"/>
    <x v="1"/>
    <x v="0"/>
    <s v="04_26"/>
    <x v="3"/>
    <n v="4"/>
    <x v="0"/>
    <n v="6"/>
    <x v="4"/>
    <s v="005_26"/>
    <s v="DIRECCIÓN DE PROCESOS ADMINISTRATIVOS Y"/>
    <x v="2"/>
    <x v="2"/>
    <s v="3300"/>
    <x v="51"/>
    <x v="51"/>
    <n v="0"/>
    <s v="SIN DESCRIPCIÓN PARA DESTINOS 00"/>
    <n v="550000"/>
    <n v="550000"/>
    <n v="0"/>
    <n v="0"/>
    <n v="0"/>
    <n v="0"/>
    <n v="0"/>
    <n v="0"/>
    <n v="0"/>
    <n v="0"/>
    <n v="550000"/>
    <n v="1400000"/>
    <n v="1950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s v="3300"/>
    <x v="51"/>
    <x v="51"/>
    <n v="0"/>
    <s v="SIN DESCRIPCIÓN PARA DESTINOS 00"/>
    <n v="1800000"/>
    <n v="1800000"/>
    <n v="0"/>
    <n v="0"/>
    <n v="0"/>
    <n v="0"/>
    <n v="0"/>
    <n v="0"/>
    <n v="0"/>
    <n v="0"/>
    <n v="1800000"/>
    <m/>
    <n v="1800000"/>
  </r>
  <r>
    <s v="1.1-00-26"/>
    <x v="1"/>
    <n v="2"/>
    <x v="2"/>
    <n v="2.2000000000000002"/>
    <x v="7"/>
    <x v="10"/>
    <x v="10"/>
    <x v="1"/>
    <x v="1"/>
    <x v="0"/>
    <s v="10_26"/>
    <x v="10"/>
    <n v="6"/>
    <x v="2"/>
    <n v="43"/>
    <x v="22"/>
    <s v="031_26"/>
    <s v="DIRECCIÓN DE AGUA POTABLE E INFRAESTRUCT"/>
    <x v="2"/>
    <x v="2"/>
    <s v="3300"/>
    <x v="51"/>
    <x v="51"/>
    <n v="0"/>
    <s v="SIN DESCRIPCIÓN PARA DESTINOS 00"/>
    <n v="2000000"/>
    <n v="2000000"/>
    <n v="0"/>
    <n v="0"/>
    <n v="0"/>
    <n v="0"/>
    <n v="0"/>
    <n v="0"/>
    <n v="0"/>
    <n v="0"/>
    <n v="2000000"/>
    <m/>
    <n v="2000000"/>
  </r>
  <r>
    <s v="1.1-00-26"/>
    <x v="1"/>
    <n v="2"/>
    <x v="2"/>
    <n v="2.2000000000000002"/>
    <x v="7"/>
    <x v="10"/>
    <x v="10"/>
    <x v="1"/>
    <x v="1"/>
    <x v="0"/>
    <s v="10_26"/>
    <x v="10"/>
    <n v="6"/>
    <x v="2"/>
    <n v="43"/>
    <x v="22"/>
    <s v="031_26"/>
    <s v="DIRECCIÓN DE AGUA POTABLE E INFRAESTRUCT"/>
    <x v="2"/>
    <x v="2"/>
    <s v="3300"/>
    <x v="62"/>
    <x v="62"/>
    <n v="0"/>
    <s v="SIN DESCRIPCIÓN PARA DESTINOS 00"/>
    <n v="8500000"/>
    <n v="8500000"/>
    <n v="0"/>
    <n v="0"/>
    <n v="0"/>
    <n v="0"/>
    <n v="0"/>
    <n v="0"/>
    <n v="0"/>
    <n v="0"/>
    <n v="8500000"/>
    <m/>
    <n v="8500000"/>
  </r>
  <r>
    <s v="1.1-00-26"/>
    <x v="1"/>
    <n v="3"/>
    <x v="1"/>
    <n v="3.8"/>
    <x v="1"/>
    <x v="2"/>
    <x v="2"/>
    <x v="2"/>
    <x v="2"/>
    <x v="0"/>
    <s v="12_26"/>
    <x v="4"/>
    <n v="4"/>
    <x v="0"/>
    <n v="66"/>
    <x v="6"/>
    <s v="038_26"/>
    <s v="DESPACHO DE LA COORDINACIÓN GENERAL DE I"/>
    <x v="2"/>
    <x v="2"/>
    <s v="3300"/>
    <x v="63"/>
    <x v="63"/>
    <n v="0"/>
    <s v="SIN DESCRIPCIÓN PARA DESTINOS 00"/>
    <n v="5150000"/>
    <n v="5150000"/>
    <n v="2000000"/>
    <n v="0"/>
    <n v="0"/>
    <n v="0"/>
    <n v="0"/>
    <n v="0"/>
    <n v="0"/>
    <n v="0"/>
    <n v="3150000"/>
    <m/>
    <n v="5150000"/>
  </r>
  <r>
    <s v="1.1-00-26"/>
    <x v="1"/>
    <n v="1"/>
    <x v="0"/>
    <n v="1.3"/>
    <x v="0"/>
    <x v="0"/>
    <x v="0"/>
    <x v="1"/>
    <x v="1"/>
    <x v="0"/>
    <s v="04_26"/>
    <x v="3"/>
    <n v="4"/>
    <x v="0"/>
    <n v="6"/>
    <x v="4"/>
    <s v="005_26"/>
    <s v="DIRECCIÓN DE PROCESOS ADMINISTRATIVOS Y"/>
    <x v="2"/>
    <x v="2"/>
    <s v="3300"/>
    <x v="63"/>
    <x v="63"/>
    <n v="0"/>
    <s v="SIN DESCRIPCIÓN PARA DESTINOS 00"/>
    <n v="500000"/>
    <n v="500000"/>
    <n v="0"/>
    <n v="0"/>
    <n v="0"/>
    <n v="0"/>
    <n v="0"/>
    <n v="0"/>
    <n v="0"/>
    <n v="0"/>
    <n v="500000"/>
    <m/>
    <n v="500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s v="3300"/>
    <x v="63"/>
    <x v="63"/>
    <n v="0"/>
    <s v="SIN DESCRIPCIÓN PARA DESTINOS 00"/>
    <n v="950000"/>
    <n v="950000"/>
    <n v="0"/>
    <n v="0"/>
    <n v="0"/>
    <n v="0"/>
    <n v="0"/>
    <n v="0"/>
    <n v="0"/>
    <n v="0"/>
    <n v="950000"/>
    <m/>
    <n v="950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s v="3300"/>
    <x v="52"/>
    <x v="52"/>
    <n v="0"/>
    <s v="SIN DESCRIPCIÓN PARA DESTINOS 00"/>
    <n v="1600000"/>
    <n v="1600000"/>
    <n v="0"/>
    <n v="0"/>
    <n v="0"/>
    <n v="0"/>
    <n v="0"/>
    <n v="0"/>
    <n v="0"/>
    <n v="0"/>
    <n v="1600000"/>
    <n v="2300000"/>
    <n v="3900000"/>
  </r>
  <r>
    <s v="1.1-00-26"/>
    <x v="1"/>
    <n v="2"/>
    <x v="2"/>
    <n v="2.4"/>
    <x v="8"/>
    <x v="13"/>
    <x v="13"/>
    <x v="1"/>
    <x v="1"/>
    <x v="0"/>
    <s v="09_26"/>
    <x v="7"/>
    <n v="2"/>
    <x v="3"/>
    <n v="33"/>
    <x v="34"/>
    <s v="026_26"/>
    <s v="DIRECCIÓN DE CULTURA"/>
    <x v="2"/>
    <x v="2"/>
    <s v="3300"/>
    <x v="52"/>
    <x v="52"/>
    <n v="0"/>
    <s v="SIN DESCRIPCIÓN PARA DESTINOS 00"/>
    <n v="230000"/>
    <n v="230000"/>
    <n v="0"/>
    <n v="0"/>
    <n v="0"/>
    <n v="0"/>
    <n v="0"/>
    <n v="0"/>
    <n v="0"/>
    <n v="0"/>
    <n v="230000"/>
    <m/>
    <n v="230000"/>
  </r>
  <r>
    <s v="2.5-02-26"/>
    <x v="3"/>
    <n v="1"/>
    <x v="0"/>
    <n v="1.7"/>
    <x v="4"/>
    <x v="5"/>
    <x v="5"/>
    <x v="1"/>
    <x v="1"/>
    <x v="0"/>
    <s v="07_26"/>
    <x v="5"/>
    <n v="1"/>
    <x v="1"/>
    <n v="20"/>
    <x v="29"/>
    <s v="015_26"/>
    <s v="COMISARIA DE LA POLICIA PREVENTIVA MUNIC"/>
    <x v="2"/>
    <x v="2"/>
    <s v="3300"/>
    <x v="52"/>
    <x v="52"/>
    <n v="0"/>
    <s v="SIN DESCRIPCIÓN PARA DESTINOS 00"/>
    <n v="3000000"/>
    <n v="3000000"/>
    <n v="0"/>
    <n v="0"/>
    <n v="0"/>
    <n v="0"/>
    <n v="0"/>
    <n v="0"/>
    <n v="0"/>
    <n v="0"/>
    <n v="3000000"/>
    <m/>
    <n v="3000000"/>
  </r>
  <r>
    <s v="1.1-00-26"/>
    <x v="1"/>
    <n v="1"/>
    <x v="0"/>
    <n v="1.7"/>
    <x v="4"/>
    <x v="5"/>
    <x v="5"/>
    <x v="1"/>
    <x v="1"/>
    <x v="0"/>
    <s v="07_26"/>
    <x v="5"/>
    <n v="1"/>
    <x v="1"/>
    <n v="21"/>
    <x v="12"/>
    <s v="015_26"/>
    <s v="COMISARIA DE LA POLICIA PREVENTIVA MUNIC"/>
    <x v="2"/>
    <x v="2"/>
    <s v="3300"/>
    <x v="64"/>
    <x v="64"/>
    <n v="21"/>
    <s v="FORMATOS IPH"/>
    <n v="1050000"/>
    <n v="1050000"/>
    <n v="0"/>
    <n v="0"/>
    <n v="0"/>
    <n v="0"/>
    <n v="0"/>
    <n v="0"/>
    <n v="0"/>
    <n v="0"/>
    <n v="1050000"/>
    <m/>
    <n v="1050000"/>
  </r>
  <r>
    <s v="1.1-00-26"/>
    <x v="1"/>
    <n v="1"/>
    <x v="0"/>
    <n v="1.3"/>
    <x v="0"/>
    <x v="0"/>
    <x v="0"/>
    <x v="1"/>
    <x v="1"/>
    <x v="0"/>
    <s v="04_26"/>
    <x v="3"/>
    <n v="4"/>
    <x v="0"/>
    <n v="6"/>
    <x v="4"/>
    <s v="005_26"/>
    <s v="DIRECCIÓN DE PROCESOS ADMINISTRATIVOS Y"/>
    <x v="2"/>
    <x v="2"/>
    <s v="3500"/>
    <x v="65"/>
    <x v="65"/>
    <n v="73"/>
    <s v="MEDIDORES"/>
    <m/>
    <n v="0"/>
    <n v="0"/>
    <n v="0"/>
    <n v="0"/>
    <n v="0"/>
    <n v="0"/>
    <n v="0"/>
    <n v="0"/>
    <n v="0"/>
    <n v="0"/>
    <n v="10000000"/>
    <n v="10000000"/>
  </r>
  <r>
    <s v="1.1-00-26"/>
    <x v="1"/>
    <n v="1"/>
    <x v="0"/>
    <n v="1.3"/>
    <x v="0"/>
    <x v="0"/>
    <x v="0"/>
    <x v="1"/>
    <x v="1"/>
    <x v="0"/>
    <s v="04_26"/>
    <x v="3"/>
    <n v="4"/>
    <x v="0"/>
    <n v="6"/>
    <x v="4"/>
    <s v="005_26"/>
    <s v="DIRECCIÓN DE PROCESOS ADMINISTRATIVOS Y"/>
    <x v="2"/>
    <x v="2"/>
    <s v="3300"/>
    <x v="64"/>
    <x v="64"/>
    <n v="0"/>
    <s v="SIN DESCRIPCIÓN PARA DESTINOS 00"/>
    <n v="4323"/>
    <n v="0"/>
    <n v="0"/>
    <n v="0"/>
    <n v="0"/>
    <n v="0"/>
    <n v="0"/>
    <n v="0"/>
    <n v="0"/>
    <n v="0"/>
    <n v="4323"/>
    <m/>
    <n v="4323"/>
  </r>
  <r>
    <s v="1.1-00-26"/>
    <x v="1"/>
    <n v="1"/>
    <x v="0"/>
    <n v="1.3"/>
    <x v="0"/>
    <x v="0"/>
    <x v="0"/>
    <x v="1"/>
    <x v="1"/>
    <x v="0"/>
    <s v="06_26"/>
    <x v="9"/>
    <n v="4"/>
    <x v="0"/>
    <n v="17"/>
    <x v="31"/>
    <s v="012_26"/>
    <s v="DESPACHO DE LA JEFATURA DE GABINETE"/>
    <x v="2"/>
    <x v="2"/>
    <s v="3300"/>
    <x v="64"/>
    <x v="64"/>
    <n v="0"/>
    <s v="SIN DESCRIPCIÓN PARA DESTINOS 00"/>
    <n v="10000000"/>
    <n v="10000000"/>
    <n v="0"/>
    <n v="0"/>
    <n v="0"/>
    <n v="0"/>
    <n v="0"/>
    <n v="0"/>
    <n v="0"/>
    <n v="0"/>
    <n v="10000000"/>
    <m/>
    <n v="10000000"/>
  </r>
  <r>
    <s v="1.1-00-26"/>
    <x v="1"/>
    <n v="1"/>
    <x v="0"/>
    <n v="1.3"/>
    <x v="0"/>
    <x v="0"/>
    <x v="0"/>
    <x v="1"/>
    <x v="1"/>
    <x v="0"/>
    <s v="06_26"/>
    <x v="9"/>
    <n v="6"/>
    <x v="2"/>
    <n v="19"/>
    <x v="27"/>
    <s v="014_26"/>
    <s v="COORDINACION GENERAL DE PROYECTOS ESTRAT"/>
    <x v="2"/>
    <x v="2"/>
    <s v="3300"/>
    <x v="64"/>
    <x v="64"/>
    <n v="65"/>
    <s v="SEÑALETICA"/>
    <n v="500000"/>
    <n v="500000"/>
    <n v="0"/>
    <n v="0"/>
    <n v="0"/>
    <n v="0"/>
    <n v="0"/>
    <n v="0"/>
    <n v="0"/>
    <n v="0"/>
    <n v="500000"/>
    <m/>
    <n v="500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s v="3300"/>
    <x v="66"/>
    <x v="66"/>
    <n v="0"/>
    <s v="SIN DESCRIPCIÓN PARA DESTINOS 00"/>
    <n v="77442266.879999995"/>
    <n v="77442266.879999995"/>
    <n v="16670731.199999999"/>
    <n v="16670731.199999999"/>
    <n v="8509365.5999999996"/>
    <n v="8161365.5999999996"/>
    <n v="8161365.5999999996"/>
    <n v="0"/>
    <n v="0"/>
    <n v="0"/>
    <n v="60771535.679999992"/>
    <m/>
    <n v="77442266.879999995"/>
  </r>
  <r>
    <s v="1.1-00-26"/>
    <x v="1"/>
    <n v="3"/>
    <x v="1"/>
    <n v="3.8"/>
    <x v="1"/>
    <x v="2"/>
    <x v="2"/>
    <x v="2"/>
    <x v="2"/>
    <x v="0"/>
    <s v="12_26"/>
    <x v="4"/>
    <n v="4"/>
    <x v="0"/>
    <n v="66"/>
    <x v="6"/>
    <s v="038_26"/>
    <s v="DESPACHO DE LA COORDINACIÓN GENERAL DE I"/>
    <x v="2"/>
    <x v="2"/>
    <s v="3300"/>
    <x v="67"/>
    <x v="67"/>
    <n v="0"/>
    <s v="SIN DESCRIPCIÓN PARA DESTINOS 00"/>
    <n v="1800000"/>
    <n v="1800000"/>
    <n v="0"/>
    <n v="0"/>
    <n v="0"/>
    <n v="0"/>
    <n v="0"/>
    <n v="0"/>
    <n v="0"/>
    <n v="0"/>
    <n v="1800000"/>
    <m/>
    <n v="1800000"/>
  </r>
  <r>
    <s v="1.1-00-26"/>
    <x v="1"/>
    <n v="2"/>
    <x v="2"/>
    <n v="2.2999999999999998"/>
    <x v="2"/>
    <x v="3"/>
    <x v="3"/>
    <x v="1"/>
    <x v="1"/>
    <x v="0"/>
    <s v="07_26"/>
    <x v="5"/>
    <n v="2"/>
    <x v="3"/>
    <n v="24"/>
    <x v="7"/>
    <s v="018_26"/>
    <s v="DIRECCIÓN DE SALUD PÚBLICA"/>
    <x v="2"/>
    <x v="2"/>
    <s v="3300"/>
    <x v="67"/>
    <x v="67"/>
    <n v="0"/>
    <s v="SIN DESCRIPCIÓN PARA DESTINOS 00"/>
    <n v="10000000"/>
    <n v="10000000"/>
    <n v="0"/>
    <n v="0"/>
    <n v="0"/>
    <n v="0"/>
    <n v="0"/>
    <n v="0"/>
    <n v="0"/>
    <n v="0"/>
    <n v="10000000"/>
    <n v="4500000"/>
    <n v="14500000"/>
  </r>
  <r>
    <s v="1.1-00-26"/>
    <x v="1"/>
    <n v="1"/>
    <x v="0"/>
    <n v="1.7"/>
    <x v="4"/>
    <x v="5"/>
    <x v="5"/>
    <x v="1"/>
    <x v="1"/>
    <x v="0"/>
    <s v="07_26"/>
    <x v="5"/>
    <n v="1"/>
    <x v="1"/>
    <n v="21"/>
    <x v="12"/>
    <s v="015_26"/>
    <s v="COMISARIA DE LA POLICIA PREVENTIVA MUNIC"/>
    <x v="2"/>
    <x v="2"/>
    <s v="3300"/>
    <x v="67"/>
    <x v="67"/>
    <n v="74"/>
    <s v="ATLAS DE RIESGO"/>
    <n v="0"/>
    <n v="0"/>
    <n v="0"/>
    <n v="0"/>
    <n v="0"/>
    <n v="0"/>
    <n v="0"/>
    <n v="0"/>
    <n v="0"/>
    <n v="0"/>
    <n v="0"/>
    <n v="3000000"/>
    <n v="3000000"/>
  </r>
  <r>
    <s v="1.1-00-26"/>
    <x v="1"/>
    <n v="1"/>
    <x v="0"/>
    <n v="1.7"/>
    <x v="4"/>
    <x v="5"/>
    <x v="5"/>
    <x v="1"/>
    <x v="1"/>
    <x v="0"/>
    <s v="07_26"/>
    <x v="5"/>
    <n v="1"/>
    <x v="1"/>
    <n v="21"/>
    <x v="12"/>
    <s v="015_26"/>
    <s v="COMISARIA DE LA POLICIA PREVENTIVA MUNIC"/>
    <x v="2"/>
    <x v="2"/>
    <s v="3300"/>
    <x v="67"/>
    <x v="67"/>
    <n v="0"/>
    <s v="SIN DESCRIPCIÓN PARA DESTINOS 00"/>
    <n v="2300000"/>
    <n v="2300000"/>
    <n v="0"/>
    <n v="0"/>
    <n v="0"/>
    <n v="0"/>
    <n v="0"/>
    <n v="0"/>
    <n v="0"/>
    <n v="0"/>
    <n v="2300000"/>
    <m/>
    <n v="2300000"/>
  </r>
  <r>
    <s v="1.1-00-26"/>
    <x v="1"/>
    <n v="1"/>
    <x v="0"/>
    <n v="1.3"/>
    <x v="0"/>
    <x v="0"/>
    <x v="0"/>
    <x v="1"/>
    <x v="1"/>
    <x v="0"/>
    <s v="04_26"/>
    <x v="3"/>
    <n v="4"/>
    <x v="0"/>
    <n v="7"/>
    <x v="35"/>
    <s v="005_26"/>
    <s v="DIRECCIÓN DE PROCESOS ADMINISTRATIVOS Y"/>
    <x v="2"/>
    <x v="2"/>
    <s v="3300"/>
    <x v="67"/>
    <x v="67"/>
    <n v="0"/>
    <s v="SIN DESCRIPCIÓN PARA DESTINOS 00"/>
    <n v="17000000"/>
    <n v="17000000"/>
    <n v="17000000"/>
    <n v="17000000"/>
    <n v="15583333.33"/>
    <n v="1416666.67"/>
    <n v="1416666.67"/>
    <n v="0"/>
    <n v="0"/>
    <n v="0"/>
    <n v="0"/>
    <m/>
    <n v="17000000"/>
  </r>
  <r>
    <s v="1.1-00-26"/>
    <x v="1"/>
    <n v="1"/>
    <x v="0"/>
    <n v="1.3"/>
    <x v="0"/>
    <x v="0"/>
    <x v="0"/>
    <x v="1"/>
    <x v="1"/>
    <x v="0"/>
    <s v="06_26"/>
    <x v="9"/>
    <n v="4"/>
    <x v="0"/>
    <n v="16"/>
    <x v="36"/>
    <s v="011_26"/>
    <s v="DIRECCIÓN DE CENSOS Y ESTADISTICAS"/>
    <x v="2"/>
    <x v="2"/>
    <s v="3300"/>
    <x v="67"/>
    <x v="67"/>
    <n v="0"/>
    <s v="SIN DESCRIPCIÓN PARA DESTINOS 00"/>
    <n v="3985000"/>
    <n v="3985000"/>
    <n v="0"/>
    <n v="0"/>
    <n v="0"/>
    <n v="0"/>
    <n v="0"/>
    <n v="0"/>
    <n v="0"/>
    <n v="0"/>
    <n v="3985000"/>
    <n v="3300000"/>
    <n v="7285000"/>
  </r>
  <r>
    <s v="1.1-00-26"/>
    <x v="1"/>
    <n v="1"/>
    <x v="0"/>
    <n v="1.3"/>
    <x v="0"/>
    <x v="1"/>
    <x v="1"/>
    <x v="1"/>
    <x v="1"/>
    <x v="0"/>
    <s v="03_26"/>
    <x v="1"/>
    <n v="6"/>
    <x v="2"/>
    <n v="4"/>
    <x v="2"/>
    <s v="003_26"/>
    <s v="DESPACHO DE LA SINDICATURA"/>
    <x v="2"/>
    <x v="2"/>
    <s v="3400"/>
    <x v="68"/>
    <x v="68"/>
    <n v="0"/>
    <s v="SIN DESCRIPCIÓN PARA DESTINOS 00"/>
    <n v="50000"/>
    <n v="50000"/>
    <n v="0"/>
    <n v="0"/>
    <n v="0"/>
    <n v="0"/>
    <n v="0"/>
    <n v="0"/>
    <n v="0"/>
    <n v="0"/>
    <n v="50000"/>
    <m/>
    <n v="50000"/>
  </r>
  <r>
    <s v="1.1-00-26"/>
    <x v="1"/>
    <n v="1"/>
    <x v="0"/>
    <n v="1.3"/>
    <x v="0"/>
    <x v="0"/>
    <x v="0"/>
    <x v="1"/>
    <x v="1"/>
    <x v="0"/>
    <s v="02_26"/>
    <x v="2"/>
    <n v="4"/>
    <x v="0"/>
    <n v="2"/>
    <x v="3"/>
    <s v="002_26"/>
    <s v="DIRECCIÓN EJECUTIVA DE LA SECRETARIA GEN"/>
    <x v="2"/>
    <x v="2"/>
    <s v="3300"/>
    <x v="51"/>
    <x v="51"/>
    <n v="0"/>
    <s v="SIN DESCRIPCIÓN PARA DESTINOS 00"/>
    <n v="0"/>
    <n v="0"/>
    <n v="0"/>
    <n v="0"/>
    <n v="0"/>
    <n v="0"/>
    <n v="0"/>
    <n v="0"/>
    <n v="0"/>
    <n v="0"/>
    <n v="0"/>
    <n v="500000"/>
    <n v="500000"/>
  </r>
  <r>
    <s v="1.1-00-26"/>
    <x v="1"/>
    <n v="1"/>
    <x v="0"/>
    <n v="1.3"/>
    <x v="0"/>
    <x v="0"/>
    <x v="0"/>
    <x v="1"/>
    <x v="1"/>
    <x v="0"/>
    <s v="02_26"/>
    <x v="2"/>
    <n v="4"/>
    <x v="0"/>
    <n v="2"/>
    <x v="3"/>
    <s v="002_26"/>
    <s v="DIRECCIÓN EJECUTIVA DE LA SECRETARIA GEN"/>
    <x v="2"/>
    <x v="2"/>
    <s v="3400"/>
    <x v="68"/>
    <x v="68"/>
    <n v="0"/>
    <s v="SIN DESCRIPCIÓN PARA DESTINOS 00"/>
    <n v="2000000"/>
    <n v="2000000"/>
    <n v="1992655"/>
    <n v="20655"/>
    <n v="0"/>
    <n v="20655"/>
    <n v="20655"/>
    <n v="0"/>
    <n v="0"/>
    <n v="0"/>
    <n v="7345"/>
    <n v="500000"/>
    <n v="2500000"/>
  </r>
  <r>
    <s v="1.1-00-26"/>
    <x v="1"/>
    <n v="1"/>
    <x v="0"/>
    <n v="1.3"/>
    <x v="0"/>
    <x v="0"/>
    <x v="0"/>
    <x v="1"/>
    <x v="1"/>
    <x v="0"/>
    <s v="04_26"/>
    <x v="3"/>
    <n v="4"/>
    <x v="0"/>
    <n v="6"/>
    <x v="4"/>
    <s v="005_26"/>
    <s v="DIRECCIÓN DE PROCESOS ADMINISTRATIVOS Y"/>
    <x v="2"/>
    <x v="2"/>
    <s v="3400"/>
    <x v="68"/>
    <x v="68"/>
    <n v="0"/>
    <s v="SIN DESCRIPCIÓN PARA DESTINOS 00"/>
    <n v="22880677"/>
    <n v="23700000"/>
    <n v="17256.39"/>
    <n v="17256.39"/>
    <n v="0"/>
    <n v="17256.39"/>
    <n v="0"/>
    <n v="17256.39"/>
    <n v="0"/>
    <n v="17256.39"/>
    <n v="22863420.609999999"/>
    <m/>
    <n v="22880677"/>
  </r>
  <r>
    <s v="1.1-00-26"/>
    <x v="1"/>
    <n v="1"/>
    <x v="0"/>
    <n v="1.3"/>
    <x v="0"/>
    <x v="0"/>
    <x v="0"/>
    <x v="1"/>
    <x v="1"/>
    <x v="0"/>
    <s v="04_26"/>
    <x v="3"/>
    <n v="4"/>
    <x v="0"/>
    <n v="6"/>
    <x v="4"/>
    <s v="005_26"/>
    <s v="DIRECCIÓN DE PROCESOS ADMINISTRATIVOS Y"/>
    <x v="2"/>
    <x v="2"/>
    <s v="3400"/>
    <x v="69"/>
    <x v="69"/>
    <n v="0"/>
    <s v="SIN DESCRIPCIÓN PARA DESTINOS 00"/>
    <n v="40000000"/>
    <n v="40000000"/>
    <n v="4347788.2"/>
    <n v="4347788.2"/>
    <n v="0"/>
    <n v="4347788.2"/>
    <n v="2351848.88"/>
    <n v="1995939.32"/>
    <n v="0"/>
    <n v="1995939.32"/>
    <n v="35652211.799999997"/>
    <m/>
    <n v="40000000"/>
  </r>
  <r>
    <s v="1.1-00-26"/>
    <x v="1"/>
    <n v="1"/>
    <x v="0"/>
    <n v="1.3"/>
    <x v="0"/>
    <x v="0"/>
    <x v="0"/>
    <x v="1"/>
    <x v="1"/>
    <x v="0"/>
    <s v="04_26"/>
    <x v="3"/>
    <n v="4"/>
    <x v="0"/>
    <n v="6"/>
    <x v="4"/>
    <s v="005_26"/>
    <s v="DIRECCIÓN DE PROCESOS ADMINISTRATIVOS Y"/>
    <x v="2"/>
    <x v="2"/>
    <s v="3400"/>
    <x v="70"/>
    <x v="70"/>
    <n v="0"/>
    <s v="SIN DESCRIPCIÓN PARA DESTINOS 00"/>
    <n v="4100000"/>
    <n v="4100000"/>
    <n v="169552.15"/>
    <n v="169552.15"/>
    <n v="169552.15"/>
    <n v="0"/>
    <n v="0"/>
    <n v="0"/>
    <n v="0"/>
    <n v="0"/>
    <n v="3930447.85"/>
    <m/>
    <n v="4100000"/>
  </r>
  <r>
    <s v="1.1-00-26"/>
    <x v="1"/>
    <n v="1"/>
    <x v="0"/>
    <n v="1.3"/>
    <x v="0"/>
    <x v="1"/>
    <x v="1"/>
    <x v="1"/>
    <x v="1"/>
    <x v="0"/>
    <s v="03_26"/>
    <x v="1"/>
    <n v="6"/>
    <x v="2"/>
    <n v="4"/>
    <x v="2"/>
    <s v="003_26"/>
    <s v="DESPACHO DE LA SINDICATURA"/>
    <x v="2"/>
    <x v="2"/>
    <s v="3400"/>
    <x v="71"/>
    <x v="71"/>
    <n v="0"/>
    <s v="SIN DESCRIPCIÓN PARA DESTINOS 00"/>
    <n v="5000"/>
    <n v="5000"/>
    <n v="0"/>
    <n v="0"/>
    <n v="0"/>
    <n v="0"/>
    <n v="0"/>
    <n v="0"/>
    <n v="0"/>
    <n v="0"/>
    <n v="5000"/>
    <m/>
    <n v="5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s v="3400"/>
    <x v="71"/>
    <x v="71"/>
    <n v="0"/>
    <s v="SIN DESCRIPCIÓN PARA DESTINOS 00"/>
    <n v="300000"/>
    <n v="300000"/>
    <n v="0"/>
    <n v="0"/>
    <n v="0"/>
    <n v="0"/>
    <n v="0"/>
    <n v="0"/>
    <n v="0"/>
    <n v="0"/>
    <n v="300000"/>
    <m/>
    <n v="300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s v="3400"/>
    <x v="72"/>
    <x v="72"/>
    <n v="0"/>
    <s v="SIN DESCRIPCIÓN PARA DESTINOS 00"/>
    <n v="8732945.1600000001"/>
    <n v="8732945.1600000001"/>
    <n v="8124776.4299999997"/>
    <n v="8124776.4299999997"/>
    <n v="0"/>
    <n v="8124776.4299999997"/>
    <n v="8124776.4299999997"/>
    <n v="0"/>
    <n v="0"/>
    <n v="0"/>
    <n v="608168.73000000045"/>
    <m/>
    <n v="8732945.1600000001"/>
  </r>
  <r>
    <s v="1.1-00-26"/>
    <x v="1"/>
    <n v="3"/>
    <x v="1"/>
    <n v="3.2"/>
    <x v="6"/>
    <x v="9"/>
    <x v="9"/>
    <x v="1"/>
    <x v="1"/>
    <x v="0"/>
    <s v="11_26"/>
    <x v="8"/>
    <n v="5"/>
    <x v="5"/>
    <n v="59"/>
    <x v="32"/>
    <s v="035_26"/>
    <s v="DIRECCIÓN DE DESARROLLO RURAL"/>
    <x v="2"/>
    <x v="2"/>
    <s v="3400"/>
    <x v="72"/>
    <x v="72"/>
    <n v="0"/>
    <s v="SIN DESCRIPCIÓN PARA DESTINOS 00"/>
    <n v="400000"/>
    <n v="400000"/>
    <n v="0"/>
    <n v="0"/>
    <n v="0"/>
    <n v="0"/>
    <n v="0"/>
    <n v="0"/>
    <n v="0"/>
    <n v="0"/>
    <n v="400000"/>
    <m/>
    <n v="400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s v="3400"/>
    <x v="73"/>
    <x v="73"/>
    <n v="0"/>
    <s v="SIN DESCRIPCIÓN PARA DESTINOS 00"/>
    <n v="350000"/>
    <n v="350000"/>
    <n v="0"/>
    <n v="0"/>
    <n v="0"/>
    <n v="0"/>
    <n v="0"/>
    <n v="0"/>
    <n v="0"/>
    <n v="0"/>
    <n v="350000"/>
    <m/>
    <n v="350000"/>
  </r>
  <r>
    <s v="1.1-00-26"/>
    <x v="1"/>
    <n v="1"/>
    <x v="0"/>
    <n v="1.3"/>
    <x v="0"/>
    <x v="0"/>
    <x v="0"/>
    <x v="1"/>
    <x v="1"/>
    <x v="0"/>
    <s v="04_26"/>
    <x v="3"/>
    <n v="4"/>
    <x v="0"/>
    <n v="6"/>
    <x v="4"/>
    <s v="005_26"/>
    <s v="DIRECCIÓN DE PROCESOS ADMINISTRATIVOS Y"/>
    <x v="2"/>
    <x v="2"/>
    <s v="3500"/>
    <x v="74"/>
    <x v="74"/>
    <n v="12"/>
    <s v="CAT"/>
    <n v="21000000"/>
    <n v="21000000"/>
    <n v="3418049.81"/>
    <n v="3418049.81"/>
    <n v="0"/>
    <n v="3418049.81"/>
    <n v="0"/>
    <n v="3418049.81"/>
    <n v="0"/>
    <n v="3418049.81"/>
    <n v="17581950.190000001"/>
    <m/>
    <n v="21000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s v="3500"/>
    <x v="74"/>
    <x v="74"/>
    <n v="0"/>
    <s v="SIN DESCRIPCIÓN PARA DESTINOS 00"/>
    <n v="8250000"/>
    <n v="8250000"/>
    <n v="131654.81"/>
    <n v="131654.81"/>
    <n v="131654.81"/>
    <n v="0"/>
    <n v="0"/>
    <n v="0"/>
    <n v="0"/>
    <n v="0"/>
    <n v="8118345.1900000004"/>
    <m/>
    <n v="8250000"/>
  </r>
  <r>
    <s v="1.1-00-26"/>
    <x v="1"/>
    <n v="1"/>
    <x v="0"/>
    <n v="1.3"/>
    <x v="0"/>
    <x v="0"/>
    <x v="0"/>
    <x v="1"/>
    <x v="1"/>
    <x v="0"/>
    <s v="08_26"/>
    <x v="6"/>
    <n v="2"/>
    <x v="3"/>
    <n v="25"/>
    <x v="9"/>
    <s v="019_26"/>
    <s v="DIRECCIÓN ADMINISTRATIVA"/>
    <x v="2"/>
    <x v="2"/>
    <s v="3500"/>
    <x v="74"/>
    <x v="74"/>
    <n v="0"/>
    <s v="SIN DESCRIPCIÓN PARA DESTINOS 00"/>
    <n v="3797564.8"/>
    <n v="5000000"/>
    <n v="0"/>
    <n v="0"/>
    <n v="0"/>
    <n v="0"/>
    <n v="0"/>
    <n v="0"/>
    <n v="0"/>
    <n v="0"/>
    <n v="3797564.8"/>
    <n v="28000000"/>
    <n v="31797564.800000001"/>
  </r>
  <r>
    <s v="1.1-00-26"/>
    <x v="1"/>
    <n v="1"/>
    <x v="0"/>
    <n v="1.3"/>
    <x v="0"/>
    <x v="0"/>
    <x v="0"/>
    <x v="1"/>
    <x v="1"/>
    <x v="0"/>
    <s v="09_26"/>
    <x v="7"/>
    <n v="1"/>
    <x v="1"/>
    <n v="34"/>
    <x v="37"/>
    <s v="027_26"/>
    <s v="DIRECCION DE DESARROLLO Y CERCANIA SOCIA"/>
    <x v="2"/>
    <x v="2"/>
    <s v="3500"/>
    <x v="74"/>
    <x v="74"/>
    <n v="0"/>
    <s v="SIN DESCRIPCIÓN PARA DESTINOS 00"/>
    <n v="29232000"/>
    <n v="29232000"/>
    <n v="2436000"/>
    <n v="2436000"/>
    <n v="2436000"/>
    <n v="0"/>
    <n v="0"/>
    <n v="0"/>
    <n v="0"/>
    <n v="0"/>
    <n v="26796000"/>
    <m/>
    <n v="29232000"/>
  </r>
  <r>
    <s v="1.1-00-26"/>
    <x v="1"/>
    <n v="1"/>
    <x v="0"/>
    <n v="1.7"/>
    <x v="4"/>
    <x v="6"/>
    <x v="6"/>
    <x v="1"/>
    <x v="1"/>
    <x v="0"/>
    <s v="07_26"/>
    <x v="5"/>
    <n v="6"/>
    <x v="2"/>
    <n v="23"/>
    <x v="14"/>
    <s v="017_26"/>
    <s v="DIRECCIÓN DE PROTECCIÓN CIVIL Y BOMBEROS"/>
    <x v="2"/>
    <x v="2"/>
    <s v="3500"/>
    <x v="75"/>
    <x v="75"/>
    <n v="0"/>
    <s v="SIN DESCRIPCIÓN PARA DESTINOS 00"/>
    <n v="15000"/>
    <n v="15000"/>
    <n v="0"/>
    <n v="0"/>
    <n v="0"/>
    <n v="0"/>
    <n v="0"/>
    <n v="0"/>
    <n v="0"/>
    <n v="0"/>
    <n v="15000"/>
    <m/>
    <n v="15000"/>
  </r>
  <r>
    <s v="1.1-00-26"/>
    <x v="1"/>
    <n v="3"/>
    <x v="1"/>
    <n v="3.8"/>
    <x v="1"/>
    <x v="2"/>
    <x v="2"/>
    <x v="2"/>
    <x v="2"/>
    <x v="0"/>
    <s v="12_26"/>
    <x v="4"/>
    <n v="4"/>
    <x v="0"/>
    <n v="66"/>
    <x v="6"/>
    <s v="038_26"/>
    <s v="DESPACHO DE LA COORDINACIÓN GENERAL DE I"/>
    <x v="2"/>
    <x v="2"/>
    <s v="3500"/>
    <x v="75"/>
    <x v="75"/>
    <n v="0"/>
    <s v="SIN DESCRIPCIÓN PARA DESTINOS 00"/>
    <n v="30000"/>
    <n v="30000"/>
    <n v="0"/>
    <n v="0"/>
    <n v="0"/>
    <n v="0"/>
    <n v="0"/>
    <n v="0"/>
    <n v="0"/>
    <n v="0"/>
    <n v="30000"/>
    <m/>
    <n v="30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s v="3500"/>
    <x v="75"/>
    <x v="75"/>
    <n v="0"/>
    <s v="SIN DESCRIPCIÓN PARA DESTINOS 00"/>
    <n v="40000"/>
    <n v="40000"/>
    <n v="0"/>
    <n v="0"/>
    <n v="0"/>
    <n v="0"/>
    <n v="0"/>
    <n v="0"/>
    <n v="0"/>
    <n v="0"/>
    <n v="40000"/>
    <m/>
    <n v="40000"/>
  </r>
  <r>
    <s v="1.1-00-26"/>
    <x v="1"/>
    <n v="3"/>
    <x v="1"/>
    <n v="3.8"/>
    <x v="1"/>
    <x v="2"/>
    <x v="2"/>
    <x v="2"/>
    <x v="2"/>
    <x v="0"/>
    <s v="12_26"/>
    <x v="4"/>
    <n v="4"/>
    <x v="0"/>
    <n v="66"/>
    <x v="6"/>
    <s v="038_26"/>
    <s v="DESPACHO DE LA COORDINACIÓN GENERAL DE I"/>
    <x v="2"/>
    <x v="2"/>
    <s v="3500"/>
    <x v="76"/>
    <x v="76"/>
    <n v="0"/>
    <s v="SIN DESCRIPCIÓN PARA DESTINOS 00"/>
    <n v="1500000"/>
    <n v="1500000"/>
    <n v="0"/>
    <n v="0"/>
    <n v="0"/>
    <n v="0"/>
    <n v="0"/>
    <n v="0"/>
    <n v="0"/>
    <n v="0"/>
    <n v="1500000"/>
    <m/>
    <n v="1500000"/>
  </r>
  <r>
    <s v="1.1-00-26"/>
    <x v="1"/>
    <n v="2"/>
    <x v="2"/>
    <n v="2.2999999999999998"/>
    <x v="2"/>
    <x v="3"/>
    <x v="3"/>
    <x v="1"/>
    <x v="1"/>
    <x v="0"/>
    <s v="07_26"/>
    <x v="5"/>
    <n v="2"/>
    <x v="3"/>
    <n v="24"/>
    <x v="7"/>
    <s v="018_26"/>
    <s v="DIRECCIÓN DE SALUD PÚBLICA"/>
    <x v="2"/>
    <x v="2"/>
    <s v="3500"/>
    <x v="77"/>
    <x v="77"/>
    <n v="0"/>
    <s v="SIN DESCRIPCIÓN PARA DESTINOS 00"/>
    <n v="685000"/>
    <n v="700000"/>
    <n v="0"/>
    <n v="0"/>
    <n v="0"/>
    <n v="0"/>
    <n v="0"/>
    <n v="0"/>
    <n v="0"/>
    <n v="0"/>
    <n v="685000"/>
    <m/>
    <n v="685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s v="3500"/>
    <x v="78"/>
    <x v="78"/>
    <n v="0"/>
    <s v="SIN DESCRIPCIÓN PARA DESTINOS 00"/>
    <n v="20000000"/>
    <n v="20000000"/>
    <n v="0"/>
    <n v="0"/>
    <n v="0"/>
    <n v="0"/>
    <n v="0"/>
    <n v="0"/>
    <n v="0"/>
    <n v="0"/>
    <n v="20000000"/>
    <n v="2000000"/>
    <n v="22000000"/>
  </r>
  <r>
    <s v="1.1-00-26"/>
    <x v="1"/>
    <n v="1"/>
    <x v="0"/>
    <n v="1.7"/>
    <x v="4"/>
    <x v="6"/>
    <x v="6"/>
    <x v="1"/>
    <x v="1"/>
    <x v="0"/>
    <s v="07_26"/>
    <x v="5"/>
    <n v="6"/>
    <x v="2"/>
    <n v="23"/>
    <x v="14"/>
    <s v="017_26"/>
    <s v="DIRECCIÓN DE PROTECCIÓN CIVIL Y BOMBEROS"/>
    <x v="2"/>
    <x v="2"/>
    <s v="3500"/>
    <x v="65"/>
    <x v="65"/>
    <n v="0"/>
    <s v="SIN DESCRIPCIÓN PARA DESTINOS 00"/>
    <n v="100000"/>
    <n v="100000"/>
    <n v="0"/>
    <n v="0"/>
    <n v="0"/>
    <n v="0"/>
    <n v="0"/>
    <n v="0"/>
    <n v="0"/>
    <n v="0"/>
    <n v="100000"/>
    <m/>
    <n v="100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s v="3500"/>
    <x v="65"/>
    <x v="65"/>
    <n v="0"/>
    <s v="SIN DESCRIPCIÓN PARA DESTINOS 00"/>
    <n v="20000000"/>
    <n v="20000000"/>
    <n v="0"/>
    <n v="0"/>
    <n v="0"/>
    <n v="0"/>
    <n v="0"/>
    <n v="0"/>
    <n v="0"/>
    <n v="0"/>
    <n v="20000000"/>
    <n v="2000000"/>
    <n v="22000000"/>
  </r>
  <r>
    <s v="1.1-00-26"/>
    <x v="1"/>
    <n v="1"/>
    <x v="0"/>
    <n v="1.3"/>
    <x v="0"/>
    <x v="0"/>
    <x v="0"/>
    <x v="1"/>
    <x v="1"/>
    <x v="0"/>
    <s v="08_26"/>
    <x v="6"/>
    <n v="2"/>
    <x v="3"/>
    <n v="25"/>
    <x v="9"/>
    <s v="019_26"/>
    <s v="DIRECCIÓN ADMINISTRATIVA"/>
    <x v="2"/>
    <x v="2"/>
    <s v="3500"/>
    <x v="65"/>
    <x v="65"/>
    <n v="0"/>
    <s v="SIN DESCRIPCIÓN PARA DESTINOS 00"/>
    <n v="0"/>
    <n v="2000000"/>
    <n v="0"/>
    <n v="0"/>
    <n v="0"/>
    <n v="0"/>
    <n v="0"/>
    <n v="0"/>
    <n v="0"/>
    <n v="0"/>
    <n v="0"/>
    <m/>
    <n v="0"/>
  </r>
  <r>
    <s v="1.1-00-26"/>
    <x v="1"/>
    <n v="1"/>
    <x v="0"/>
    <n v="1.3"/>
    <x v="0"/>
    <x v="0"/>
    <x v="0"/>
    <x v="1"/>
    <x v="1"/>
    <x v="0"/>
    <s v="08_26"/>
    <x v="6"/>
    <n v="2"/>
    <x v="3"/>
    <n v="29"/>
    <x v="10"/>
    <s v="023_26"/>
    <s v="DIRECCIÓN DE RASTROS MUNICIPALES"/>
    <x v="2"/>
    <x v="2"/>
    <s v="3500"/>
    <x v="65"/>
    <x v="65"/>
    <n v="0"/>
    <s v="SIN DESCRIPCIÓN PARA DESTINOS 00"/>
    <n v="400000"/>
    <n v="400000"/>
    <n v="0"/>
    <n v="0"/>
    <n v="0"/>
    <n v="0"/>
    <n v="0"/>
    <n v="0"/>
    <n v="0"/>
    <n v="0"/>
    <n v="400000"/>
    <m/>
    <n v="400000"/>
  </r>
  <r>
    <s v="1.1-00-26"/>
    <x v="1"/>
    <n v="2"/>
    <x v="2"/>
    <n v="2.2000000000000002"/>
    <x v="7"/>
    <x v="10"/>
    <x v="10"/>
    <x v="1"/>
    <x v="1"/>
    <x v="0"/>
    <s v="10_26"/>
    <x v="10"/>
    <n v="6"/>
    <x v="2"/>
    <n v="43"/>
    <x v="22"/>
    <s v="031_26"/>
    <s v="DIRECCIÓN DE AGUA POTABLE E INFRAESTRUCT"/>
    <x v="2"/>
    <x v="2"/>
    <s v="3500"/>
    <x v="65"/>
    <x v="65"/>
    <n v="0"/>
    <s v="SIN DESCRIPCIÓN PARA DESTINOS 00"/>
    <n v="170000000"/>
    <n v="170000010"/>
    <n v="0"/>
    <n v="0"/>
    <n v="0"/>
    <n v="0"/>
    <n v="0"/>
    <n v="0"/>
    <n v="0"/>
    <n v="0"/>
    <n v="170000000"/>
    <m/>
    <n v="170000000"/>
  </r>
  <r>
    <s v="1.1-00-26"/>
    <x v="1"/>
    <n v="2"/>
    <x v="2"/>
    <n v="2.2000000000000002"/>
    <x v="7"/>
    <x v="10"/>
    <x v="10"/>
    <x v="1"/>
    <x v="1"/>
    <x v="0"/>
    <s v="10_26"/>
    <x v="10"/>
    <n v="6"/>
    <x v="2"/>
    <n v="43"/>
    <x v="22"/>
    <s v="031_26"/>
    <s v="DIRECCIÓN DE AGUA POTABLE E INFRAESTRUCT"/>
    <x v="2"/>
    <x v="2"/>
    <s v="3500"/>
    <x v="65"/>
    <x v="65"/>
    <n v="33"/>
    <s v="CORRECTIVOS"/>
    <n v="50000000"/>
    <n v="49999995"/>
    <n v="0"/>
    <n v="0"/>
    <n v="0"/>
    <n v="0"/>
    <n v="0"/>
    <n v="0"/>
    <n v="0"/>
    <n v="0"/>
    <n v="50000000"/>
    <n v="10000000"/>
    <n v="60000000"/>
  </r>
  <r>
    <s v="1.1-00-26"/>
    <x v="1"/>
    <n v="2"/>
    <x v="2"/>
    <n v="2.2000000000000002"/>
    <x v="7"/>
    <x v="12"/>
    <x v="12"/>
    <x v="1"/>
    <x v="1"/>
    <x v="0"/>
    <s v="08_26"/>
    <x v="6"/>
    <n v="3"/>
    <x v="4"/>
    <n v="26"/>
    <x v="24"/>
    <s v="020_26"/>
    <s v="DIRECCIÓN DE ALUMBRADO PÚBLICO"/>
    <x v="2"/>
    <x v="2"/>
    <s v="3500"/>
    <x v="65"/>
    <x v="65"/>
    <n v="0"/>
    <s v="SIN DESCRIPCIÓN PARA DESTINOS 00"/>
    <n v="2100000"/>
    <n v="2100000"/>
    <n v="0"/>
    <n v="0"/>
    <n v="0"/>
    <n v="0"/>
    <n v="0"/>
    <n v="0"/>
    <n v="0"/>
    <n v="0"/>
    <n v="2100000"/>
    <m/>
    <n v="2100000"/>
  </r>
  <r>
    <s v="1.1-00-26"/>
    <x v="1"/>
    <n v="2"/>
    <x v="2"/>
    <n v="2.2000000000000002"/>
    <x v="7"/>
    <x v="10"/>
    <x v="10"/>
    <x v="1"/>
    <x v="1"/>
    <x v="0"/>
    <s v="10_26"/>
    <x v="10"/>
    <n v="6"/>
    <x v="2"/>
    <n v="43"/>
    <x v="22"/>
    <s v="031_26"/>
    <s v="DIRECCIÓN DE AGUA POTABLE E INFRAESTRUCT"/>
    <x v="2"/>
    <x v="2"/>
    <s v="3500"/>
    <x v="65"/>
    <x v="65"/>
    <n v="32"/>
    <s v="PREVENTIVO"/>
    <n v="0"/>
    <n v="0"/>
    <n v="0"/>
    <n v="0"/>
    <n v="0"/>
    <n v="0"/>
    <n v="0"/>
    <n v="0"/>
    <n v="0"/>
    <n v="0"/>
    <n v="0"/>
    <n v="50000000"/>
    <n v="50000000"/>
  </r>
  <r>
    <s v="2.5-02-26"/>
    <x v="3"/>
    <n v="2"/>
    <x v="2"/>
    <n v="2.2000000000000002"/>
    <x v="7"/>
    <x v="10"/>
    <x v="10"/>
    <x v="1"/>
    <x v="1"/>
    <x v="0"/>
    <s v="10_26"/>
    <x v="10"/>
    <n v="6"/>
    <x v="2"/>
    <n v="43"/>
    <x v="22"/>
    <s v="031_26"/>
    <s v="DIRECCIÓN DE AGUA POTABLE E INFRAESTRUCT"/>
    <x v="2"/>
    <x v="2"/>
    <s v="3500"/>
    <x v="65"/>
    <x v="65"/>
    <n v="32"/>
    <s v="CORRECTIVOS"/>
    <n v="50000000"/>
    <n v="49999995"/>
    <n v="0"/>
    <n v="9947466.7300000004"/>
    <n v="9947466.7300000004"/>
    <n v="0"/>
    <n v="0"/>
    <n v="0"/>
    <n v="0"/>
    <n v="0"/>
    <n v="50000000"/>
    <n v="-50000000"/>
    <n v="0"/>
  </r>
  <r>
    <s v="1.1-00-26"/>
    <x v="1"/>
    <n v="2"/>
    <x v="2"/>
    <n v="2.2999999999999998"/>
    <x v="2"/>
    <x v="3"/>
    <x v="3"/>
    <x v="1"/>
    <x v="1"/>
    <x v="0"/>
    <s v="07_26"/>
    <x v="5"/>
    <n v="2"/>
    <x v="3"/>
    <n v="24"/>
    <x v="7"/>
    <s v="018_26"/>
    <s v="DIRECCIÓN DE SALUD PÚBLICA"/>
    <x v="2"/>
    <x v="2"/>
    <s v="3500"/>
    <x v="79"/>
    <x v="79"/>
    <n v="0"/>
    <s v="SIN DESCRIPCIÓN PARA DESTINOS 00"/>
    <n v="1217000"/>
    <n v="1202000"/>
    <n v="1214735.2"/>
    <n v="0"/>
    <n v="0"/>
    <n v="0"/>
    <n v="0"/>
    <n v="0"/>
    <n v="0"/>
    <n v="0"/>
    <n v="2264.8000000000466"/>
    <m/>
    <n v="1217000"/>
  </r>
  <r>
    <s v="1.1-00-26"/>
    <x v="1"/>
    <n v="1"/>
    <x v="0"/>
    <n v="1.3"/>
    <x v="0"/>
    <x v="0"/>
    <x v="0"/>
    <x v="1"/>
    <x v="1"/>
    <x v="0"/>
    <s v="06_26"/>
    <x v="9"/>
    <n v="4"/>
    <x v="0"/>
    <n v="15"/>
    <x v="38"/>
    <s v="010_26"/>
    <s v="DIRECCIÓN DE PROTOCOLO"/>
    <x v="2"/>
    <x v="2"/>
    <s v="3500"/>
    <x v="79"/>
    <x v="79"/>
    <n v="20"/>
    <s v="LIMPIEZA DE MOBILIARIO"/>
    <n v="3000"/>
    <n v="3000"/>
    <n v="0"/>
    <n v="0"/>
    <n v="0"/>
    <n v="0"/>
    <n v="0"/>
    <n v="0"/>
    <n v="0"/>
    <n v="0"/>
    <n v="3000"/>
    <m/>
    <n v="3000"/>
  </r>
  <r>
    <s v="2.5-02-26"/>
    <x v="3"/>
    <n v="2"/>
    <x v="2"/>
    <n v="2.1"/>
    <x v="3"/>
    <x v="4"/>
    <x v="4"/>
    <x v="1"/>
    <x v="1"/>
    <x v="0"/>
    <s v="08_26"/>
    <x v="6"/>
    <n v="3"/>
    <x v="4"/>
    <n v="27"/>
    <x v="8"/>
    <s v="021_26"/>
    <s v="DIRECCIÓN DE ASEO PÚBLICO"/>
    <x v="2"/>
    <x v="2"/>
    <s v="3500"/>
    <x v="79"/>
    <x v="79"/>
    <n v="0"/>
    <s v="SIN DESCRIPCIÓN PARA DESTINOS 00"/>
    <n v="216425740"/>
    <n v="216425740"/>
    <n v="45408519.740000002"/>
    <n v="45408519.740000002"/>
    <n v="0"/>
    <n v="45408519.740000002"/>
    <n v="26102154.410000004"/>
    <n v="19306365.329999998"/>
    <n v="0"/>
    <n v="19306365.329999998"/>
    <n v="171017220.25999999"/>
    <n v="40000000"/>
    <n v="256425740"/>
  </r>
  <r>
    <s v="1.1-00-26"/>
    <x v="1"/>
    <n v="1"/>
    <x v="0"/>
    <n v="1.3"/>
    <x v="0"/>
    <x v="0"/>
    <x v="0"/>
    <x v="1"/>
    <x v="1"/>
    <x v="0"/>
    <s v="06_26"/>
    <x v="9"/>
    <n v="4"/>
    <x v="0"/>
    <n v="18"/>
    <x v="39"/>
    <s v="013_26"/>
    <s v="COORDINACION GENERAL DE COMUNICACIÓN EST"/>
    <x v="2"/>
    <x v="2"/>
    <s v="3600"/>
    <x v="80"/>
    <x v="80"/>
    <n v="0"/>
    <s v="SIN DESCRIPCIÓN PARA DESTINOS 00"/>
    <n v="32506735.879999999"/>
    <n v="32506735.879999999"/>
    <n v="0"/>
    <n v="0"/>
    <n v="0"/>
    <n v="0"/>
    <n v="0"/>
    <n v="0"/>
    <n v="0"/>
    <n v="0"/>
    <n v="32506735.879999999"/>
    <m/>
    <n v="32506735.879999999"/>
  </r>
  <r>
    <s v="1.1-00-26"/>
    <x v="1"/>
    <n v="1"/>
    <x v="0"/>
    <n v="1.3"/>
    <x v="0"/>
    <x v="0"/>
    <x v="0"/>
    <x v="1"/>
    <x v="1"/>
    <x v="0"/>
    <s v="06_26"/>
    <x v="9"/>
    <n v="4"/>
    <x v="0"/>
    <n v="18"/>
    <x v="39"/>
    <s v="013_26"/>
    <s v="COORDINACION GENERAL DE COMUNICACIÓN EST"/>
    <x v="2"/>
    <x v="2"/>
    <s v="3600"/>
    <x v="81"/>
    <x v="81"/>
    <n v="0"/>
    <s v="SIN DESCRIPCIÓN PARA DESTINOS 00"/>
    <n v="7460000"/>
    <n v="6600000"/>
    <n v="7460000"/>
    <n v="0"/>
    <n v="0"/>
    <n v="0"/>
    <n v="0"/>
    <n v="0"/>
    <n v="0"/>
    <n v="0"/>
    <n v="0"/>
    <m/>
    <n v="7460000"/>
  </r>
  <r>
    <s v="1.1-00-26"/>
    <x v="1"/>
    <n v="1"/>
    <x v="0"/>
    <n v="1.3"/>
    <x v="0"/>
    <x v="0"/>
    <x v="0"/>
    <x v="1"/>
    <x v="1"/>
    <x v="0"/>
    <s v="06_26"/>
    <x v="9"/>
    <n v="4"/>
    <x v="0"/>
    <n v="18"/>
    <x v="39"/>
    <s v="013_26"/>
    <s v="COORDINACION GENERAL DE COMUNICACIÓN EST"/>
    <x v="2"/>
    <x v="2"/>
    <s v="3600"/>
    <x v="82"/>
    <x v="82"/>
    <n v="0"/>
    <s v="SIN DESCRIPCIÓN PARA DESTINOS 00"/>
    <n v="4200000"/>
    <n v="4200000"/>
    <n v="4000560"/>
    <n v="0"/>
    <n v="0"/>
    <n v="0"/>
    <n v="0"/>
    <n v="0"/>
    <n v="0"/>
    <n v="0"/>
    <n v="199440"/>
    <m/>
    <n v="4200000"/>
  </r>
  <r>
    <s v="1.1-00-26"/>
    <x v="1"/>
    <n v="1"/>
    <x v="0"/>
    <n v="1.3"/>
    <x v="0"/>
    <x v="0"/>
    <x v="0"/>
    <x v="1"/>
    <x v="1"/>
    <x v="0"/>
    <s v="06_26"/>
    <x v="9"/>
    <n v="4"/>
    <x v="0"/>
    <n v="18"/>
    <x v="39"/>
    <s v="013_26"/>
    <s v="COORDINACION GENERAL DE COMUNICACIÓN EST"/>
    <x v="2"/>
    <x v="2"/>
    <s v="3600"/>
    <x v="83"/>
    <x v="83"/>
    <n v="0"/>
    <s v="SIN DESCRIPCIÓN PARA DESTINOS 00"/>
    <n v="5363395"/>
    <n v="6223395"/>
    <n v="5044559.4000000004"/>
    <n v="0"/>
    <n v="0"/>
    <n v="0"/>
    <n v="0"/>
    <n v="0"/>
    <n v="0"/>
    <n v="0"/>
    <n v="318835.59999999963"/>
    <m/>
    <n v="5363395"/>
  </r>
  <r>
    <s v="1.1-00-26"/>
    <x v="1"/>
    <n v="1"/>
    <x v="0"/>
    <n v="1.3"/>
    <x v="0"/>
    <x v="0"/>
    <x v="0"/>
    <x v="1"/>
    <x v="1"/>
    <x v="0"/>
    <s v="04_26"/>
    <x v="3"/>
    <n v="4"/>
    <x v="0"/>
    <n v="6"/>
    <x v="4"/>
    <s v="005_26"/>
    <s v="DIRECCIÓN DE PROCESOS ADMINISTRATIVOS Y"/>
    <x v="2"/>
    <x v="2"/>
    <s v="3700"/>
    <x v="84"/>
    <x v="84"/>
    <n v="0"/>
    <s v="SIN DESCRIPCIÓN PARA DESTINOS 00"/>
    <n v="15000"/>
    <n v="0"/>
    <n v="6796"/>
    <n v="6796"/>
    <n v="0"/>
    <n v="6796"/>
    <n v="0"/>
    <n v="6796"/>
    <n v="0"/>
    <n v="6796"/>
    <n v="8204"/>
    <m/>
    <n v="15000"/>
  </r>
  <r>
    <s v="1.1-00-26"/>
    <x v="1"/>
    <n v="1"/>
    <x v="0"/>
    <n v="1.3"/>
    <x v="0"/>
    <x v="0"/>
    <x v="0"/>
    <x v="1"/>
    <x v="1"/>
    <x v="0"/>
    <s v="06_26"/>
    <x v="9"/>
    <n v="4"/>
    <x v="0"/>
    <n v="17"/>
    <x v="31"/>
    <s v="012_26"/>
    <s v="DESPACHO DE LA JEFATURA DE GABINETE"/>
    <x v="2"/>
    <x v="2"/>
    <s v="3700"/>
    <x v="84"/>
    <x v="84"/>
    <n v="0"/>
    <s v="SIN DESCRIPCIÓN PARA DESTINOS 00"/>
    <n v="30000"/>
    <n v="30000"/>
    <n v="0"/>
    <n v="0"/>
    <n v="0"/>
    <n v="0"/>
    <n v="0"/>
    <n v="0"/>
    <n v="0"/>
    <n v="0"/>
    <n v="30000"/>
    <m/>
    <n v="30000"/>
  </r>
  <r>
    <s v="1.1-00-26"/>
    <x v="1"/>
    <n v="1"/>
    <x v="0"/>
    <n v="1.3"/>
    <x v="0"/>
    <x v="0"/>
    <x v="0"/>
    <x v="1"/>
    <x v="1"/>
    <x v="0"/>
    <s v="04_26"/>
    <x v="3"/>
    <n v="4"/>
    <x v="0"/>
    <n v="6"/>
    <x v="4"/>
    <s v="005_26"/>
    <s v="DIRECCIÓN DE PROCESOS ADMINISTRATIVOS Y"/>
    <x v="2"/>
    <x v="2"/>
    <s v="3700"/>
    <x v="85"/>
    <x v="85"/>
    <n v="0"/>
    <s v="SIN DESCRIPCIÓN PARA DESTINOS 00"/>
    <n v="0"/>
    <n v="0"/>
    <n v="0"/>
    <n v="0"/>
    <n v="0"/>
    <n v="0"/>
    <n v="0"/>
    <n v="0"/>
    <n v="0"/>
    <n v="0"/>
    <n v="0"/>
    <m/>
    <n v="0"/>
  </r>
  <r>
    <s v="1.1-00-26"/>
    <x v="1"/>
    <n v="1"/>
    <x v="0"/>
    <n v="1.3"/>
    <x v="0"/>
    <x v="0"/>
    <x v="0"/>
    <x v="1"/>
    <x v="1"/>
    <x v="0"/>
    <s v="06_26"/>
    <x v="9"/>
    <n v="4"/>
    <x v="0"/>
    <n v="17"/>
    <x v="31"/>
    <s v="012_26"/>
    <s v="DESPACHO DE LA JEFATURA DE GABINETE"/>
    <x v="2"/>
    <x v="2"/>
    <s v="3700"/>
    <x v="85"/>
    <x v="85"/>
    <n v="0"/>
    <s v="SIN DESCRIPCIÓN PARA DESTINOS 00"/>
    <n v="50000"/>
    <n v="50000"/>
    <n v="0"/>
    <n v="0"/>
    <n v="0"/>
    <n v="0"/>
    <n v="0"/>
    <n v="0"/>
    <n v="0"/>
    <n v="0"/>
    <n v="50000"/>
    <m/>
    <n v="50000"/>
  </r>
  <r>
    <s v="1.1-00-26"/>
    <x v="1"/>
    <n v="1"/>
    <x v="0"/>
    <n v="1.3"/>
    <x v="0"/>
    <x v="0"/>
    <x v="0"/>
    <x v="4"/>
    <x v="4"/>
    <x v="0"/>
    <s v="09_26"/>
    <x v="7"/>
    <n v="2"/>
    <x v="3"/>
    <n v="31"/>
    <x v="40"/>
    <s v="025_26"/>
    <s v="DESPACHO DE LA COORDINACIÓN GENERAL DE C"/>
    <x v="2"/>
    <x v="2"/>
    <s v="3700"/>
    <x v="86"/>
    <x v="86"/>
    <n v="0"/>
    <s v="SIN DESCRIPCIÓN PARA DESTINOS 00"/>
    <n v="0"/>
    <n v="0"/>
    <n v="0"/>
    <n v="0"/>
    <n v="0"/>
    <n v="0"/>
    <n v="0"/>
    <n v="0"/>
    <n v="0"/>
    <n v="0"/>
    <n v="0"/>
    <m/>
    <n v="0"/>
  </r>
  <r>
    <s v="1.1-00-26"/>
    <x v="1"/>
    <n v="1"/>
    <x v="0"/>
    <n v="1.7"/>
    <x v="4"/>
    <x v="6"/>
    <x v="6"/>
    <x v="1"/>
    <x v="1"/>
    <x v="0"/>
    <s v="07_26"/>
    <x v="5"/>
    <n v="6"/>
    <x v="2"/>
    <n v="23"/>
    <x v="14"/>
    <s v="017_26"/>
    <s v="DIRECCIÓN DE PROTECCIÓN CIVIL Y BOMBEROS"/>
    <x v="2"/>
    <x v="2"/>
    <s v="3800"/>
    <x v="87"/>
    <x v="87"/>
    <n v="0"/>
    <s v="SIN DESCRIPCIÓN PARA DESTINOS 00"/>
    <n v="250000"/>
    <n v="250000"/>
    <n v="0"/>
    <n v="0"/>
    <n v="0"/>
    <n v="0"/>
    <n v="0"/>
    <n v="0"/>
    <n v="0"/>
    <n v="0"/>
    <n v="250000"/>
    <m/>
    <n v="250000"/>
  </r>
  <r>
    <s v="1.1-00-26"/>
    <x v="1"/>
    <n v="3"/>
    <x v="1"/>
    <n v="3.7"/>
    <x v="5"/>
    <x v="7"/>
    <x v="7"/>
    <x v="1"/>
    <x v="1"/>
    <x v="0"/>
    <s v="11_26"/>
    <x v="8"/>
    <n v="5"/>
    <x v="5"/>
    <n v="62"/>
    <x v="18"/>
    <s v="037_26"/>
    <s v="DIRECCIÓN DE TURISMO Y PROMOCIÓN A LAS T"/>
    <x v="2"/>
    <x v="2"/>
    <s v="3800"/>
    <x v="87"/>
    <x v="87"/>
    <n v="0"/>
    <s v="SIN DESCRIPCIÓN PARA DESTINOS 00"/>
    <n v="1150000"/>
    <n v="1150008.68"/>
    <n v="0"/>
    <n v="0"/>
    <n v="0"/>
    <n v="0"/>
    <n v="0"/>
    <n v="0"/>
    <n v="0"/>
    <n v="0"/>
    <n v="1150000"/>
    <m/>
    <n v="1150000"/>
  </r>
  <r>
    <s v="1.1-00-26"/>
    <x v="1"/>
    <n v="3"/>
    <x v="1"/>
    <n v="3.7"/>
    <x v="5"/>
    <x v="7"/>
    <x v="7"/>
    <x v="1"/>
    <x v="1"/>
    <x v="0"/>
    <s v="11_26"/>
    <x v="8"/>
    <n v="5"/>
    <x v="5"/>
    <n v="62"/>
    <x v="18"/>
    <s v="037_26"/>
    <s v="DIRECCIÓN DE TURISMO Y PROMOCIÓN A LAS T"/>
    <x v="2"/>
    <x v="2"/>
    <s v="3800"/>
    <x v="87"/>
    <x v="87"/>
    <n v="57"/>
    <s v="CIERRE ANUAL DE LA ESCUELA DE CHARRERIA"/>
    <n v="100000"/>
    <n v="99991.32"/>
    <n v="0"/>
    <n v="0"/>
    <n v="0"/>
    <n v="0"/>
    <n v="0"/>
    <n v="0"/>
    <n v="0"/>
    <n v="0"/>
    <n v="100000"/>
    <m/>
    <n v="100000"/>
  </r>
  <r>
    <s v="1.1-00-26"/>
    <x v="1"/>
    <n v="3"/>
    <x v="1"/>
    <n v="3.7"/>
    <x v="5"/>
    <x v="7"/>
    <x v="7"/>
    <x v="1"/>
    <x v="1"/>
    <x v="0"/>
    <s v="11_26"/>
    <x v="8"/>
    <n v="5"/>
    <x v="5"/>
    <n v="64"/>
    <x v="41"/>
    <s v="037_26"/>
    <s v="DIRECCIÓN DE TURISMO Y PROMOCIÓN A LAS T"/>
    <x v="2"/>
    <x v="2"/>
    <s v="3800"/>
    <x v="87"/>
    <x v="87"/>
    <n v="0"/>
    <s v="SIN DESCRIPCIÓN PARA DESTINOS 00"/>
    <n v="1500000"/>
    <n v="1500000"/>
    <n v="0"/>
    <n v="0"/>
    <n v="0"/>
    <n v="0"/>
    <n v="0"/>
    <n v="0"/>
    <n v="0"/>
    <n v="0"/>
    <n v="1500000"/>
    <m/>
    <n v="1500000"/>
  </r>
  <r>
    <s v="1.1-00-26"/>
    <x v="1"/>
    <n v="3"/>
    <x v="1"/>
    <n v="3.7"/>
    <x v="5"/>
    <x v="7"/>
    <x v="7"/>
    <x v="1"/>
    <x v="1"/>
    <x v="0"/>
    <s v="11_26"/>
    <x v="8"/>
    <n v="5"/>
    <x v="5"/>
    <n v="65"/>
    <x v="16"/>
    <s v="037_26"/>
    <s v="DIRECCIÓN DE TURISMO Y PROMOCIÓN A LAS T"/>
    <x v="2"/>
    <x v="2"/>
    <s v="3800"/>
    <x v="87"/>
    <x v="87"/>
    <n v="41"/>
    <s v="ARBOL NAVIDEÑO Y PISTA HIELO"/>
    <n v="1500000"/>
    <n v="1500000"/>
    <n v="0"/>
    <n v="0"/>
    <n v="0"/>
    <n v="0"/>
    <n v="0"/>
    <n v="0"/>
    <n v="0"/>
    <n v="0"/>
    <n v="1500000"/>
    <m/>
    <n v="1500000"/>
  </r>
  <r>
    <s v="1.1-00-26"/>
    <x v="1"/>
    <n v="3"/>
    <x v="1"/>
    <n v="3.7"/>
    <x v="5"/>
    <x v="7"/>
    <x v="7"/>
    <x v="1"/>
    <x v="1"/>
    <x v="0"/>
    <s v="11_26"/>
    <x v="8"/>
    <n v="5"/>
    <x v="5"/>
    <n v="65"/>
    <x v="16"/>
    <s v="037_26"/>
    <s v="DIRECCIÓN DE TURISMO Y PROMOCIÓN A LAS T"/>
    <x v="2"/>
    <x v="2"/>
    <s v="3800"/>
    <x v="87"/>
    <x v="87"/>
    <n v="46"/>
    <s v="FESTIVAL DEL MARIACHI"/>
    <n v="500000"/>
    <n v="499991.24"/>
    <n v="0"/>
    <n v="0"/>
    <n v="0"/>
    <n v="0"/>
    <n v="0"/>
    <n v="0"/>
    <n v="0"/>
    <n v="0"/>
    <n v="500000"/>
    <m/>
    <n v="500000"/>
  </r>
  <r>
    <s v="1.1-00-26"/>
    <x v="1"/>
    <n v="3"/>
    <x v="1"/>
    <n v="3.7"/>
    <x v="5"/>
    <x v="7"/>
    <x v="7"/>
    <x v="1"/>
    <x v="1"/>
    <x v="0"/>
    <s v="11_26"/>
    <x v="8"/>
    <n v="5"/>
    <x v="5"/>
    <n v="65"/>
    <x v="16"/>
    <s v="037_26"/>
    <s v="DIRECCIÓN DE TURISMO Y PROMOCIÓN A LAS T"/>
    <x v="2"/>
    <x v="2"/>
    <s v="3800"/>
    <x v="87"/>
    <x v="87"/>
    <n v="47"/>
    <s v="CABALGATA"/>
    <n v="500000"/>
    <n v="499991.24"/>
    <n v="495200.01"/>
    <n v="495200.01"/>
    <n v="495200.01"/>
    <n v="0"/>
    <n v="0"/>
    <n v="0"/>
    <n v="0"/>
    <n v="0"/>
    <n v="4799.9899999999907"/>
    <m/>
    <n v="500000"/>
  </r>
  <r>
    <s v="1.1-00-26"/>
    <x v="1"/>
    <n v="3"/>
    <x v="1"/>
    <n v="3.7"/>
    <x v="5"/>
    <x v="7"/>
    <x v="7"/>
    <x v="1"/>
    <x v="1"/>
    <x v="0"/>
    <s v="11_26"/>
    <x v="8"/>
    <n v="5"/>
    <x v="5"/>
    <n v="65"/>
    <x v="16"/>
    <s v="037_26"/>
    <s v="DIRECCIÓN DE TURISMO Y PROMOCIÓN A LAS T"/>
    <x v="2"/>
    <x v="2"/>
    <s v="3800"/>
    <x v="87"/>
    <x v="87"/>
    <n v="48"/>
    <s v="FESTIVAL DEL CEMPASUCHIL"/>
    <n v="387000"/>
    <n v="387008.76"/>
    <n v="0"/>
    <n v="0"/>
    <n v="0"/>
    <n v="0"/>
    <n v="0"/>
    <n v="0"/>
    <n v="0"/>
    <n v="0"/>
    <n v="387000"/>
    <m/>
    <n v="387000"/>
  </r>
  <r>
    <s v="1.1-00-26"/>
    <x v="1"/>
    <n v="3"/>
    <x v="1"/>
    <n v="3.7"/>
    <x v="5"/>
    <x v="7"/>
    <x v="7"/>
    <x v="1"/>
    <x v="1"/>
    <x v="0"/>
    <s v="11_26"/>
    <x v="8"/>
    <n v="5"/>
    <x v="5"/>
    <n v="65"/>
    <x v="16"/>
    <s v="037_26"/>
    <s v="DIRECCIÓN DE TURISMO Y PROMOCIÓN A LAS T"/>
    <x v="2"/>
    <x v="2"/>
    <s v="3800"/>
    <x v="87"/>
    <x v="87"/>
    <n v="52"/>
    <s v="ROSCA DE REYES"/>
    <n v="250000"/>
    <n v="250008.76"/>
    <n v="0"/>
    <n v="0"/>
    <n v="0"/>
    <n v="0"/>
    <n v="0"/>
    <n v="0"/>
    <n v="0"/>
    <n v="0"/>
    <n v="250000"/>
    <m/>
    <n v="250000"/>
  </r>
  <r>
    <s v="1.1-00-26"/>
    <x v="1"/>
    <n v="3"/>
    <x v="1"/>
    <n v="3.7"/>
    <x v="5"/>
    <x v="7"/>
    <x v="7"/>
    <x v="1"/>
    <x v="1"/>
    <x v="0"/>
    <s v="11_26"/>
    <x v="8"/>
    <n v="5"/>
    <x v="5"/>
    <n v="65"/>
    <x v="16"/>
    <s v="037_26"/>
    <s v="DIRECCIÓN DE TURISMO Y PROMOCIÓN A LAS T"/>
    <x v="2"/>
    <x v="2"/>
    <s v="3800"/>
    <x v="87"/>
    <x v="87"/>
    <n v="54"/>
    <s v="FESTIVAL DEL SABOR"/>
    <n v="240000"/>
    <n v="240000"/>
    <n v="0"/>
    <n v="0"/>
    <n v="0"/>
    <n v="0"/>
    <n v="0"/>
    <n v="0"/>
    <n v="0"/>
    <n v="0"/>
    <n v="240000"/>
    <m/>
    <n v="240000"/>
  </r>
  <r>
    <s v="1.1-00-26"/>
    <x v="1"/>
    <n v="3"/>
    <x v="1"/>
    <n v="3.7"/>
    <x v="5"/>
    <x v="7"/>
    <x v="7"/>
    <x v="1"/>
    <x v="1"/>
    <x v="0"/>
    <s v="11_26"/>
    <x v="8"/>
    <n v="5"/>
    <x v="5"/>
    <n v="65"/>
    <x v="16"/>
    <s v="037_26"/>
    <s v="DIRECCIÓN DE TURISMO Y PROMOCIÓN A LAS T"/>
    <x v="2"/>
    <x v="2"/>
    <s v="3800"/>
    <x v="87"/>
    <x v="87"/>
    <n v="55"/>
    <s v="FERIA DE LAS FLORES"/>
    <n v="200000"/>
    <n v="199991.24"/>
    <n v="0"/>
    <n v="0"/>
    <n v="0"/>
    <n v="0"/>
    <n v="0"/>
    <n v="0"/>
    <n v="0"/>
    <n v="0"/>
    <n v="200000"/>
    <m/>
    <n v="200000"/>
  </r>
  <r>
    <s v="1.1-00-26"/>
    <x v="1"/>
    <n v="3"/>
    <x v="1"/>
    <n v="3.7"/>
    <x v="5"/>
    <x v="7"/>
    <x v="7"/>
    <x v="1"/>
    <x v="1"/>
    <x v="0"/>
    <s v="11_26"/>
    <x v="8"/>
    <n v="5"/>
    <x v="5"/>
    <n v="65"/>
    <x v="16"/>
    <s v="037_26"/>
    <s v="DIRECCIÓN DE TURISMO Y PROMOCIÓN A LAS T"/>
    <x v="2"/>
    <x v="2"/>
    <s v="3800"/>
    <x v="87"/>
    <x v="87"/>
    <n v="56"/>
    <s v="FESTIVAL DEL TACO"/>
    <n v="196000"/>
    <n v="196008.76"/>
    <n v="0"/>
    <n v="0"/>
    <n v="0"/>
    <n v="0"/>
    <n v="0"/>
    <n v="0"/>
    <n v="0"/>
    <n v="0"/>
    <n v="196000"/>
    <m/>
    <n v="196000"/>
  </r>
  <r>
    <s v="1.1-00-26"/>
    <x v="1"/>
    <n v="2"/>
    <x v="2"/>
    <n v="2.1"/>
    <x v="3"/>
    <x v="8"/>
    <x v="8"/>
    <x v="3"/>
    <x v="3"/>
    <x v="0"/>
    <s v="08_26"/>
    <x v="6"/>
    <n v="6"/>
    <x v="2"/>
    <n v="30"/>
    <x v="19"/>
    <s v="024_26"/>
    <s v="UNIDAD DE ACOPIO Y SALUD ANIMAL TLAJOMUL"/>
    <x v="2"/>
    <x v="2"/>
    <s v="3800"/>
    <x v="87"/>
    <x v="87"/>
    <n v="0"/>
    <s v="SIN DESCRIPCIÓN PARA DESTINOS 00"/>
    <n v="200000"/>
    <n v="200000"/>
    <n v="0"/>
    <n v="0"/>
    <n v="0"/>
    <n v="0"/>
    <n v="0"/>
    <n v="0"/>
    <n v="0"/>
    <n v="0"/>
    <n v="200000"/>
    <m/>
    <n v="200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s v="3800"/>
    <x v="87"/>
    <x v="87"/>
    <n v="0"/>
    <s v="SIN DESCRIPCIÓN PARA DESTINOS 00"/>
    <n v="1000000"/>
    <n v="1000000"/>
    <n v="0"/>
    <n v="0"/>
    <n v="0"/>
    <n v="0"/>
    <n v="0"/>
    <n v="0"/>
    <n v="0"/>
    <n v="0"/>
    <n v="1000000"/>
    <m/>
    <n v="1000000"/>
  </r>
  <r>
    <s v="1.1-00-26"/>
    <x v="1"/>
    <n v="1"/>
    <x v="0"/>
    <n v="1.3"/>
    <x v="0"/>
    <x v="0"/>
    <x v="0"/>
    <x v="1"/>
    <x v="1"/>
    <x v="0"/>
    <s v="06_26"/>
    <x v="9"/>
    <n v="4"/>
    <x v="0"/>
    <n v="15"/>
    <x v="38"/>
    <s v="010_26"/>
    <s v="DIRECCIÓN DE PROTOCOLO"/>
    <x v="2"/>
    <x v="2"/>
    <s v="3800"/>
    <x v="87"/>
    <x v="87"/>
    <n v="15"/>
    <s v="POSADA GENERAL"/>
    <n v="2700000"/>
    <n v="2700000"/>
    <n v="0"/>
    <n v="0"/>
    <n v="0"/>
    <n v="0"/>
    <n v="0"/>
    <n v="0"/>
    <n v="0"/>
    <n v="0"/>
    <n v="2700000"/>
    <m/>
    <n v="2700000"/>
  </r>
  <r>
    <s v="1.1-00-26"/>
    <x v="1"/>
    <n v="1"/>
    <x v="0"/>
    <n v="1.3"/>
    <x v="0"/>
    <x v="0"/>
    <x v="0"/>
    <x v="1"/>
    <x v="1"/>
    <x v="0"/>
    <s v="06_26"/>
    <x v="9"/>
    <n v="4"/>
    <x v="0"/>
    <n v="15"/>
    <x v="38"/>
    <s v="010_26"/>
    <s v="DIRECCIÓN DE PROTOCOLO"/>
    <x v="2"/>
    <x v="2"/>
    <s v="3800"/>
    <x v="87"/>
    <x v="87"/>
    <n v="16"/>
    <s v="EVENTOS DE LA AGENDA MUNICIPAL"/>
    <n v="1500000"/>
    <n v="1500000"/>
    <n v="50000"/>
    <n v="50000"/>
    <n v="50000"/>
    <n v="0"/>
    <n v="0"/>
    <n v="0"/>
    <n v="0"/>
    <n v="0"/>
    <n v="1450000"/>
    <m/>
    <n v="1500000"/>
  </r>
  <r>
    <s v="1.1-00-26"/>
    <x v="1"/>
    <n v="1"/>
    <x v="0"/>
    <n v="1.3"/>
    <x v="0"/>
    <x v="0"/>
    <x v="0"/>
    <x v="1"/>
    <x v="1"/>
    <x v="0"/>
    <s v="06_26"/>
    <x v="9"/>
    <n v="4"/>
    <x v="0"/>
    <n v="15"/>
    <x v="38"/>
    <s v="010_26"/>
    <s v="DIRECCIÓN DE PROTOCOLO"/>
    <x v="2"/>
    <x v="2"/>
    <s v="3800"/>
    <x v="87"/>
    <x v="87"/>
    <n v="17"/>
    <s v="INFORME DE GOBIERNO"/>
    <n v="1500000"/>
    <n v="1500000"/>
    <n v="1500000"/>
    <n v="0"/>
    <n v="0"/>
    <n v="0"/>
    <n v="0"/>
    <n v="0"/>
    <n v="0"/>
    <n v="0"/>
    <n v="0"/>
    <m/>
    <n v="1500000"/>
  </r>
  <r>
    <s v="1.1-00-26"/>
    <x v="1"/>
    <n v="1"/>
    <x v="0"/>
    <n v="1.3"/>
    <x v="0"/>
    <x v="0"/>
    <x v="0"/>
    <x v="1"/>
    <x v="1"/>
    <x v="0"/>
    <s v="09_26"/>
    <x v="7"/>
    <n v="1"/>
    <x v="1"/>
    <n v="35"/>
    <x v="42"/>
    <s v="027_26"/>
    <s v="DIRECCION DE DESARROLLO Y CERCANIA SOCIA"/>
    <x v="2"/>
    <x v="2"/>
    <s v="3800"/>
    <x v="87"/>
    <x v="87"/>
    <n v="0"/>
    <s v="SIN DESCRIPCIÓN PARA DESTINOS 00"/>
    <n v="4500000"/>
    <n v="4500000"/>
    <n v="0"/>
    <n v="0"/>
    <n v="0"/>
    <n v="0"/>
    <n v="0"/>
    <n v="0"/>
    <n v="0"/>
    <n v="0"/>
    <n v="4500000"/>
    <m/>
    <n v="4500000"/>
  </r>
  <r>
    <s v="1.1-00-26"/>
    <x v="1"/>
    <n v="1"/>
    <x v="0"/>
    <n v="1.3"/>
    <x v="0"/>
    <x v="0"/>
    <x v="0"/>
    <x v="1"/>
    <x v="1"/>
    <x v="0"/>
    <s v="09_26"/>
    <x v="7"/>
    <n v="1"/>
    <x v="1"/>
    <n v="42"/>
    <x v="11"/>
    <s v="030_26"/>
    <s v="DIRECCIÓN DE RED DE BASES Y COLMENAS"/>
    <x v="2"/>
    <x v="2"/>
    <s v="3800"/>
    <x v="87"/>
    <x v="87"/>
    <n v="0"/>
    <s v="SIN DESCRIPCIÓN PARA DESTINOS 00"/>
    <n v="1500000"/>
    <n v="1500000"/>
    <n v="0"/>
    <n v="0"/>
    <n v="0"/>
    <n v="0"/>
    <n v="0"/>
    <n v="0"/>
    <n v="0"/>
    <n v="0"/>
    <n v="1500000"/>
    <m/>
    <n v="1500000"/>
  </r>
  <r>
    <s v="1.1-00-26"/>
    <x v="1"/>
    <n v="1"/>
    <x v="0"/>
    <n v="1.3"/>
    <x v="0"/>
    <x v="0"/>
    <x v="0"/>
    <x v="1"/>
    <x v="1"/>
    <x v="0"/>
    <s v="09_26"/>
    <x v="7"/>
    <n v="2"/>
    <x v="3"/>
    <n v="36"/>
    <x v="25"/>
    <s v="028_26"/>
    <s v="DIRECCIÓN DE EDUCACIÓN"/>
    <x v="2"/>
    <x v="2"/>
    <s v="3800"/>
    <x v="87"/>
    <x v="87"/>
    <n v="0"/>
    <s v="SIN DESCRIPCIÓN PARA DESTINOS 00"/>
    <n v="50000"/>
    <n v="49991.519999999997"/>
    <n v="0"/>
    <n v="0"/>
    <n v="0"/>
    <n v="0"/>
    <n v="0"/>
    <n v="0"/>
    <n v="0"/>
    <n v="0"/>
    <n v="50000"/>
    <m/>
    <n v="50000"/>
  </r>
  <r>
    <s v="1.1-00-26"/>
    <x v="1"/>
    <n v="1"/>
    <x v="0"/>
    <n v="1.3"/>
    <x v="0"/>
    <x v="0"/>
    <x v="0"/>
    <x v="1"/>
    <x v="1"/>
    <x v="0"/>
    <s v="09_26"/>
    <x v="7"/>
    <n v="2"/>
    <x v="3"/>
    <n v="36"/>
    <x v="25"/>
    <s v="028_26"/>
    <s v="DIRECCIÓN DE EDUCACIÓN"/>
    <x v="2"/>
    <x v="2"/>
    <s v="3800"/>
    <x v="87"/>
    <x v="87"/>
    <n v="29"/>
    <s v="DIA DEL MAESTRO"/>
    <n v="1000000"/>
    <n v="1000008.48"/>
    <n v="0"/>
    <n v="0"/>
    <n v="0"/>
    <n v="0"/>
    <n v="0"/>
    <n v="0"/>
    <n v="0"/>
    <n v="0"/>
    <n v="1000000"/>
    <m/>
    <n v="1000000"/>
  </r>
  <r>
    <s v="1.1-00-26"/>
    <x v="1"/>
    <n v="1"/>
    <x v="0"/>
    <n v="1.3"/>
    <x v="0"/>
    <x v="0"/>
    <x v="0"/>
    <x v="4"/>
    <x v="4"/>
    <x v="0"/>
    <s v="09_26"/>
    <x v="7"/>
    <n v="2"/>
    <x v="3"/>
    <n v="31"/>
    <x v="40"/>
    <s v="025_26"/>
    <s v="DESPACHO DE LA COORDINACIÓN GENERAL DE C"/>
    <x v="2"/>
    <x v="2"/>
    <s v="3800"/>
    <x v="87"/>
    <x v="87"/>
    <n v="0"/>
    <s v="SIN DESCRIPCIÓN PARA DESTINOS 00"/>
    <n v="400000"/>
    <n v="400008.56"/>
    <n v="0"/>
    <n v="0"/>
    <n v="0"/>
    <n v="0"/>
    <n v="0"/>
    <n v="0"/>
    <n v="0"/>
    <n v="0"/>
    <n v="400000"/>
    <m/>
    <n v="400000"/>
  </r>
  <r>
    <s v="1.1-00-26"/>
    <x v="1"/>
    <n v="1"/>
    <x v="0"/>
    <n v="1.3"/>
    <x v="0"/>
    <x v="0"/>
    <x v="0"/>
    <x v="4"/>
    <x v="4"/>
    <x v="0"/>
    <s v="09_26"/>
    <x v="7"/>
    <n v="2"/>
    <x v="3"/>
    <n v="31"/>
    <x v="40"/>
    <s v="025_26"/>
    <s v="DESPACHO DE LA COORDINACIÓN GENERAL DE C"/>
    <x v="2"/>
    <x v="2"/>
    <s v="3800"/>
    <x v="87"/>
    <x v="87"/>
    <n v="30"/>
    <s v="EVENTO CUIDADORAS Y ESTUDIANTES DE SECUNDARIA"/>
    <n v="450000"/>
    <n v="449991.44"/>
    <n v="0"/>
    <n v="0"/>
    <n v="0"/>
    <n v="0"/>
    <n v="0"/>
    <n v="0"/>
    <n v="0"/>
    <n v="0"/>
    <n v="450000"/>
    <m/>
    <n v="450000"/>
  </r>
  <r>
    <s v="1.1-00-26"/>
    <x v="1"/>
    <n v="3"/>
    <x v="1"/>
    <n v="3.2"/>
    <x v="6"/>
    <x v="9"/>
    <x v="9"/>
    <x v="1"/>
    <x v="1"/>
    <x v="0"/>
    <s v="11_26"/>
    <x v="8"/>
    <n v="5"/>
    <x v="5"/>
    <n v="56"/>
    <x v="43"/>
    <s v="035_26"/>
    <s v="DIRECCIÓN DE DESARROLLO RURAL"/>
    <x v="2"/>
    <x v="2"/>
    <s v="3800"/>
    <x v="87"/>
    <x v="87"/>
    <n v="45"/>
    <s v="EXPO AGROPECUARIA"/>
    <n v="500000"/>
    <n v="500000"/>
    <n v="0"/>
    <n v="0"/>
    <n v="0"/>
    <n v="0"/>
    <n v="0"/>
    <n v="0"/>
    <n v="0"/>
    <n v="0"/>
    <n v="500000"/>
    <m/>
    <n v="500000"/>
  </r>
  <r>
    <s v="1.1-00-26"/>
    <x v="1"/>
    <n v="2"/>
    <x v="2"/>
    <n v="2.2000000000000002"/>
    <x v="7"/>
    <x v="11"/>
    <x v="11"/>
    <x v="1"/>
    <x v="1"/>
    <x v="0"/>
    <s v="11_26"/>
    <x v="8"/>
    <n v="5"/>
    <x v="5"/>
    <n v="49"/>
    <x v="23"/>
    <s v="034_26"/>
    <s v="DESPACHO DE LA COORDINACIÓN GENERAL DE D"/>
    <x v="2"/>
    <x v="2"/>
    <s v="3800"/>
    <x v="87"/>
    <x v="87"/>
    <n v="49"/>
    <s v="FORO EMPRESARIAL"/>
    <n v="300000"/>
    <n v="300000"/>
    <n v="0"/>
    <n v="0"/>
    <n v="0"/>
    <n v="0"/>
    <n v="0"/>
    <n v="0"/>
    <n v="0"/>
    <n v="0"/>
    <n v="300000"/>
    <m/>
    <n v="300000"/>
  </r>
  <r>
    <s v="1.1-00-26"/>
    <x v="1"/>
    <n v="2"/>
    <x v="2"/>
    <n v="2.2000000000000002"/>
    <x v="7"/>
    <x v="11"/>
    <x v="11"/>
    <x v="1"/>
    <x v="1"/>
    <x v="0"/>
    <s v="11_26"/>
    <x v="8"/>
    <n v="5"/>
    <x v="5"/>
    <n v="49"/>
    <x v="23"/>
    <s v="034_26"/>
    <s v="DESPACHO DE LA COORDINACIÓN GENERAL DE D"/>
    <x v="2"/>
    <x v="2"/>
    <s v="3800"/>
    <x v="87"/>
    <x v="87"/>
    <n v="50"/>
    <s v="FERIAS DEL EMPLEO"/>
    <n v="270000"/>
    <n v="270000"/>
    <n v="0"/>
    <n v="0"/>
    <n v="0"/>
    <n v="0"/>
    <n v="0"/>
    <n v="0"/>
    <n v="0"/>
    <n v="0"/>
    <n v="270000"/>
    <m/>
    <n v="270000"/>
  </r>
  <r>
    <s v="1.1-00-26"/>
    <x v="1"/>
    <n v="2"/>
    <x v="2"/>
    <n v="2.4"/>
    <x v="8"/>
    <x v="13"/>
    <x v="13"/>
    <x v="1"/>
    <x v="1"/>
    <x v="0"/>
    <s v="09_26"/>
    <x v="7"/>
    <n v="2"/>
    <x v="3"/>
    <n v="33"/>
    <x v="34"/>
    <s v="026_26"/>
    <s v="DIRECCIÓN DE CULTURA"/>
    <x v="2"/>
    <x v="2"/>
    <s v="3800"/>
    <x v="87"/>
    <x v="87"/>
    <n v="0"/>
    <s v="SIN DESCRIPCIÓN PARA DESTINOS 00"/>
    <n v="150000"/>
    <n v="150000"/>
    <n v="0"/>
    <n v="0"/>
    <n v="0"/>
    <n v="0"/>
    <n v="0"/>
    <n v="0"/>
    <n v="0"/>
    <n v="0"/>
    <n v="150000"/>
    <m/>
    <n v="150000"/>
  </r>
  <r>
    <s v="1.1-00-26"/>
    <x v="1"/>
    <n v="2"/>
    <x v="2"/>
    <n v="2.4"/>
    <x v="8"/>
    <x v="13"/>
    <x v="13"/>
    <x v="1"/>
    <x v="1"/>
    <x v="0"/>
    <s v="09_26"/>
    <x v="7"/>
    <n v="2"/>
    <x v="3"/>
    <n v="33"/>
    <x v="34"/>
    <s v="026_26"/>
    <s v="DIRECCIÓN DE CULTURA"/>
    <x v="2"/>
    <x v="2"/>
    <s v="3800"/>
    <x v="88"/>
    <x v="88"/>
    <n v="0"/>
    <s v="SIN DESCRIPCIÓN PARA DESTINOS 00"/>
    <n v="100000"/>
    <n v="100000"/>
    <n v="0"/>
    <n v="0"/>
    <n v="0"/>
    <n v="0"/>
    <n v="0"/>
    <n v="0"/>
    <n v="0"/>
    <n v="0"/>
    <n v="100000"/>
    <m/>
    <n v="100000"/>
  </r>
  <r>
    <s v="1.1-00-26"/>
    <x v="1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2"/>
    <x v="2"/>
    <s v="3900"/>
    <x v="89"/>
    <x v="89"/>
    <n v="0"/>
    <s v="SIN DESCRIPCIÓN PARA DESTINOS 00"/>
    <n v="500000"/>
    <n v="500000"/>
    <n v="0"/>
    <n v="0"/>
    <n v="0"/>
    <n v="0"/>
    <n v="0"/>
    <n v="0"/>
    <n v="0"/>
    <n v="0"/>
    <n v="500000"/>
    <m/>
    <n v="500000"/>
  </r>
  <r>
    <s v="2.5-02-25"/>
    <x v="4"/>
    <n v="1"/>
    <x v="0"/>
    <n v="1.3"/>
    <x v="0"/>
    <x v="0"/>
    <x v="0"/>
    <x v="1"/>
    <x v="1"/>
    <x v="0"/>
    <s v="04_26"/>
    <x v="3"/>
    <n v="4"/>
    <x v="0"/>
    <n v="8"/>
    <x v="44"/>
    <s v="006_26"/>
    <s v="DIRECCIÓN DE FINANZAS"/>
    <x v="2"/>
    <x v="2"/>
    <s v="3900"/>
    <x v="90"/>
    <x v="90"/>
    <n v="0"/>
    <s v="SIN DESCRIPCIÓN PARA DESTINOS 00"/>
    <n v="0"/>
    <n v="0"/>
    <n v="3412951.5"/>
    <n v="3412951.5"/>
    <n v="0"/>
    <n v="3412951.5"/>
    <n v="0"/>
    <n v="3412951.5"/>
    <n v="0"/>
    <n v="3412951.5"/>
    <n v="-3412951.5"/>
    <n v="3412951.5"/>
    <n v="3412951.5"/>
  </r>
  <r>
    <s v="2.6-01-25"/>
    <x v="5"/>
    <n v="1"/>
    <x v="0"/>
    <n v="1.3"/>
    <x v="0"/>
    <x v="0"/>
    <x v="0"/>
    <x v="1"/>
    <x v="1"/>
    <x v="0"/>
    <s v="04_26"/>
    <x v="3"/>
    <n v="4"/>
    <x v="0"/>
    <n v="8"/>
    <x v="44"/>
    <s v="006_26"/>
    <s v="DIRECCIÓN DE FINANZAS"/>
    <x v="2"/>
    <x v="2"/>
    <s v="3900"/>
    <x v="90"/>
    <x v="90"/>
    <n v="0"/>
    <s v="SIN DESCRIPCIÓN PARA DESTINOS 00"/>
    <n v="0"/>
    <n v="0"/>
    <n v="674.53"/>
    <n v="674.53"/>
    <n v="0"/>
    <n v="674.53"/>
    <n v="0"/>
    <n v="674.53"/>
    <n v="0"/>
    <n v="674.53"/>
    <n v="-674.53"/>
    <n v="674.53"/>
    <n v="674.53"/>
  </r>
  <r>
    <s v="2.5-01-25"/>
    <x v="6"/>
    <n v="1"/>
    <x v="0"/>
    <n v="1.3"/>
    <x v="0"/>
    <x v="0"/>
    <x v="0"/>
    <x v="1"/>
    <x v="1"/>
    <x v="0"/>
    <s v="04_26"/>
    <x v="3"/>
    <n v="4"/>
    <x v="0"/>
    <n v="8"/>
    <x v="44"/>
    <s v="006_26"/>
    <s v="DIRECCIÓN DE FINANZAS"/>
    <x v="2"/>
    <x v="2"/>
    <s v="3900"/>
    <x v="90"/>
    <x v="90"/>
    <n v="0"/>
    <s v="SIN DESCRIPCIÓN PARA DESTINOS 00"/>
    <n v="0"/>
    <n v="0"/>
    <n v="2586008.42"/>
    <n v="2586008.42"/>
    <n v="0"/>
    <n v="2586008.42"/>
    <n v="0"/>
    <n v="2586008.42"/>
    <n v="0"/>
    <n v="2586008.42"/>
    <n v="-2586008.42"/>
    <n v="2586008.42"/>
    <n v="2586008.42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s v="3900"/>
    <x v="91"/>
    <x v="91"/>
    <n v="0"/>
    <s v="SIN DESCRIPCIÓN PARA DESTINOS 00"/>
    <n v="500000"/>
    <n v="500000"/>
    <n v="0"/>
    <n v="0"/>
    <n v="0"/>
    <n v="0"/>
    <n v="0"/>
    <n v="0"/>
    <n v="0"/>
    <n v="0"/>
    <n v="500000"/>
    <m/>
    <n v="500000"/>
  </r>
  <r>
    <s v="1.1-00-26"/>
    <x v="1"/>
    <n v="2"/>
    <x v="2"/>
    <n v="2.2000000000000002"/>
    <x v="7"/>
    <x v="10"/>
    <x v="10"/>
    <x v="1"/>
    <x v="1"/>
    <x v="1"/>
    <s v="10_26"/>
    <x v="10"/>
    <n v="6"/>
    <x v="2"/>
    <n v="43"/>
    <x v="22"/>
    <s v="031_26"/>
    <s v="DIRECCIÓN DE AGUA POTABLE E INFRAESTRUCT"/>
    <x v="3"/>
    <x v="3"/>
    <s v="5600"/>
    <x v="92"/>
    <x v="92"/>
    <n v="0"/>
    <s v="SIN DESCRIPCIÓN PARA DESTINOS 00"/>
    <n v="0"/>
    <n v="0"/>
    <n v="0"/>
    <n v="0"/>
    <n v="0"/>
    <n v="0"/>
    <n v="0"/>
    <n v="0"/>
    <n v="0"/>
    <n v="0"/>
    <n v="0"/>
    <n v="5000000"/>
    <n v="5000000"/>
  </r>
  <r>
    <s v="1.1-00-26"/>
    <x v="1"/>
    <n v="2"/>
    <x v="2"/>
    <n v="2.2000000000000002"/>
    <x v="7"/>
    <x v="10"/>
    <x v="10"/>
    <x v="1"/>
    <x v="1"/>
    <x v="0"/>
    <s v="10_26"/>
    <x v="10"/>
    <n v="6"/>
    <x v="2"/>
    <n v="43"/>
    <x v="22"/>
    <s v="031_26"/>
    <s v="DIRECCIÓN DE AGUA POTABLE E INFRAESTRUCT"/>
    <x v="2"/>
    <x v="2"/>
    <s v="3900"/>
    <x v="91"/>
    <x v="91"/>
    <n v="34"/>
    <s v="CNA"/>
    <n v="11200000"/>
    <n v="11200000"/>
    <n v="2900465"/>
    <n v="2900465"/>
    <n v="0"/>
    <n v="2900465"/>
    <n v="204970"/>
    <n v="2695495"/>
    <n v="0"/>
    <n v="2695495"/>
    <n v="8299535"/>
    <m/>
    <n v="11200000"/>
  </r>
  <r>
    <s v="1.1-00-26"/>
    <x v="1"/>
    <n v="1"/>
    <x v="0"/>
    <n v="1.7"/>
    <x v="4"/>
    <x v="5"/>
    <x v="5"/>
    <x v="1"/>
    <x v="1"/>
    <x v="0"/>
    <s v="07_26"/>
    <x v="5"/>
    <n v="1"/>
    <x v="1"/>
    <n v="21"/>
    <x v="12"/>
    <s v="015_26"/>
    <s v="COMISARIA DE LA POLICIA PREVENTIVA MUNIC"/>
    <x v="2"/>
    <x v="2"/>
    <s v="3900"/>
    <x v="93"/>
    <x v="93"/>
    <n v="0"/>
    <s v="SIN DESCRIPCIÓN PARA DESTINOS 00"/>
    <n v="70000"/>
    <n v="70000"/>
    <n v="0"/>
    <n v="0"/>
    <n v="0"/>
    <n v="0"/>
    <n v="0"/>
    <n v="0"/>
    <n v="0"/>
    <n v="0"/>
    <n v="70000"/>
    <m/>
    <n v="70000"/>
  </r>
  <r>
    <s v="1.1-00-26"/>
    <x v="1"/>
    <n v="1"/>
    <x v="0"/>
    <n v="1.3"/>
    <x v="0"/>
    <x v="0"/>
    <x v="0"/>
    <x v="1"/>
    <x v="1"/>
    <x v="0"/>
    <s v="04_26"/>
    <x v="3"/>
    <n v="4"/>
    <x v="0"/>
    <n v="5"/>
    <x v="13"/>
    <s v="004_26"/>
    <s v="DIRECCIÓN DE INGRESOS"/>
    <x v="2"/>
    <x v="2"/>
    <s v="3900"/>
    <x v="93"/>
    <x v="93"/>
    <n v="0"/>
    <s v="SIN DESCRIPCIÓN PARA DESTINOS 00"/>
    <n v="800000"/>
    <n v="0"/>
    <n v="57346.31"/>
    <n v="57346.31"/>
    <n v="0"/>
    <n v="57346.31"/>
    <n v="57346.31"/>
    <n v="0"/>
    <n v="0"/>
    <n v="0"/>
    <n v="742653.69"/>
    <m/>
    <n v="800000"/>
  </r>
  <r>
    <s v="1.1-00-26"/>
    <x v="1"/>
    <n v="1"/>
    <x v="0"/>
    <n v="1.3"/>
    <x v="0"/>
    <x v="0"/>
    <x v="0"/>
    <x v="1"/>
    <x v="1"/>
    <x v="0"/>
    <s v="04_26"/>
    <x v="3"/>
    <n v="4"/>
    <x v="0"/>
    <n v="6"/>
    <x v="4"/>
    <s v="005_26"/>
    <s v="DIRECCIÓN DE PROCESOS ADMINISTRATIVOS Y"/>
    <x v="2"/>
    <x v="2"/>
    <s v="3900"/>
    <x v="93"/>
    <x v="93"/>
    <n v="0"/>
    <s v="SIN DESCRIPCIÓN PARA DESTINOS 00"/>
    <n v="500000"/>
    <n v="500000"/>
    <n v="0"/>
    <n v="0"/>
    <n v="0"/>
    <n v="0"/>
    <n v="0"/>
    <n v="0"/>
    <n v="0"/>
    <n v="0"/>
    <n v="500000"/>
    <m/>
    <n v="500000"/>
  </r>
  <r>
    <s v="1.1-00-26"/>
    <x v="1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2"/>
    <x v="2"/>
    <s v="3300"/>
    <x v="67"/>
    <x v="67"/>
    <n v="0"/>
    <s v="SIN DESCRIPCIÓN PARA DESTINOS 00"/>
    <n v="0"/>
    <n v="0"/>
    <m/>
    <m/>
    <m/>
    <m/>
    <m/>
    <m/>
    <m/>
    <m/>
    <m/>
    <n v="10000000"/>
    <n v="10000000"/>
  </r>
  <r>
    <s v="1.1-00-26"/>
    <x v="1"/>
    <n v="1"/>
    <x v="0"/>
    <n v="1.3"/>
    <x v="0"/>
    <x v="0"/>
    <x v="0"/>
    <x v="0"/>
    <x v="0"/>
    <x v="0"/>
    <s v="05_26"/>
    <x v="0"/>
    <n v="4"/>
    <x v="0"/>
    <n v="12"/>
    <x v="0"/>
    <s v="008_26"/>
    <s v="DIRECCIÓN DE ADMINISTRACIÓN DE PERSONAL"/>
    <x v="2"/>
    <x v="2"/>
    <s v="3900"/>
    <x v="93"/>
    <x v="93"/>
    <n v="0"/>
    <s v="SIN DESCRIPCIÓN PARA DESTINOS 00"/>
    <n v="20000000"/>
    <n v="20000000"/>
    <n v="1832951.89"/>
    <n v="1832951.89"/>
    <n v="0"/>
    <n v="1832951.89"/>
    <n v="558223.33999999985"/>
    <n v="1274728.55"/>
    <n v="680897.35000000009"/>
    <n v="593831.19999999995"/>
    <n v="18167048.109999999"/>
    <n v="0"/>
    <n v="20000000"/>
  </r>
  <r>
    <s v="1.1-00-26"/>
    <x v="1"/>
    <n v="1"/>
    <x v="0"/>
    <n v="1.3"/>
    <x v="0"/>
    <x v="0"/>
    <x v="0"/>
    <x v="1"/>
    <x v="1"/>
    <x v="0"/>
    <s v="04_26"/>
    <x v="3"/>
    <n v="4"/>
    <x v="0"/>
    <n v="5"/>
    <x v="13"/>
    <s v="004_26"/>
    <s v="DIRECCIÓN DE INGRESOS"/>
    <x v="2"/>
    <x v="2"/>
    <s v="3900"/>
    <x v="94"/>
    <x v="94"/>
    <n v="0"/>
    <s v="SIN DESCRIPCIÓN PARA DESTINOS 00"/>
    <n v="150000"/>
    <n v="150000"/>
    <n v="0"/>
    <n v="0"/>
    <n v="0"/>
    <n v="0"/>
    <n v="0"/>
    <n v="0"/>
    <n v="0"/>
    <n v="0"/>
    <n v="150000"/>
    <m/>
    <n v="150000"/>
  </r>
  <r>
    <s v="1.1-00-26"/>
    <x v="1"/>
    <n v="1"/>
    <x v="0"/>
    <n v="1.3"/>
    <x v="0"/>
    <x v="0"/>
    <x v="0"/>
    <x v="1"/>
    <x v="1"/>
    <x v="0"/>
    <s v="04_26"/>
    <x v="3"/>
    <n v="4"/>
    <x v="0"/>
    <n v="6"/>
    <x v="4"/>
    <s v="005_26"/>
    <s v="DIRECCIÓN DE PROCESOS ADMINISTRATIVOS Y"/>
    <x v="2"/>
    <x v="2"/>
    <s v="3900"/>
    <x v="95"/>
    <x v="95"/>
    <n v="0"/>
    <s v="SIN DESCRIPCIÓN PARA DESTINOS 00"/>
    <n v="50000"/>
    <n v="50000"/>
    <n v="0"/>
    <n v="0"/>
    <n v="0"/>
    <n v="0"/>
    <n v="0"/>
    <n v="0"/>
    <n v="0"/>
    <n v="0"/>
    <n v="50000"/>
    <m/>
    <n v="50000"/>
  </r>
  <r>
    <s v="1.1-00-26"/>
    <x v="1"/>
    <n v="1"/>
    <x v="0"/>
    <n v="1.7"/>
    <x v="4"/>
    <x v="5"/>
    <x v="5"/>
    <x v="1"/>
    <x v="1"/>
    <x v="0"/>
    <s v="07_26"/>
    <x v="5"/>
    <n v="1"/>
    <x v="1"/>
    <n v="21"/>
    <x v="12"/>
    <s v="015_26"/>
    <s v="COMISARIA DE LA POLICIA PREVENTIVA MUNIC"/>
    <x v="2"/>
    <x v="2"/>
    <s v="3900"/>
    <x v="96"/>
    <x v="96"/>
    <n v="0"/>
    <s v="SIN DESCRIPCIÓN PARA DESTINOS 00"/>
    <n v="50000"/>
    <n v="50000"/>
    <n v="0"/>
    <n v="0"/>
    <n v="0"/>
    <n v="0"/>
    <n v="0"/>
    <n v="0"/>
    <n v="0"/>
    <n v="0"/>
    <n v="50000"/>
    <m/>
    <n v="50000"/>
  </r>
  <r>
    <s v="1.1-00-26"/>
    <x v="1"/>
    <n v="1"/>
    <x v="0"/>
    <n v="1.3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s v="3900"/>
    <x v="96"/>
    <x v="96"/>
    <n v="0"/>
    <s v="SIN DESCRIPCIÓN PARA DESTINOS 00"/>
    <n v="25000"/>
    <n v="25000"/>
    <n v="2919"/>
    <n v="2919"/>
    <n v="2919"/>
    <n v="0"/>
    <n v="0"/>
    <n v="0"/>
    <n v="0"/>
    <n v="0"/>
    <n v="22081"/>
    <m/>
    <n v="25000"/>
  </r>
  <r>
    <s v="1.1-00-26"/>
    <x v="1"/>
    <n v="3"/>
    <x v="1"/>
    <n v="3.7"/>
    <x v="5"/>
    <x v="7"/>
    <x v="7"/>
    <x v="1"/>
    <x v="1"/>
    <x v="0"/>
    <s v="11_26"/>
    <x v="8"/>
    <n v="5"/>
    <x v="5"/>
    <n v="63"/>
    <x v="45"/>
    <s v="037_26"/>
    <s v="DIRECCIÓN DE TURISMO Y PROMOCIÓN A LAS T"/>
    <x v="4"/>
    <x v="4"/>
    <s v="4200"/>
    <x v="97"/>
    <x v="97"/>
    <n v="0"/>
    <s v="SIN DESCRIPCIÓN PARA DESTINOS 00"/>
    <n v="2000000"/>
    <n v="2000000"/>
    <n v="2000000"/>
    <n v="2000000"/>
    <n v="0"/>
    <n v="2000000"/>
    <n v="0"/>
    <n v="2000000"/>
    <n v="0"/>
    <n v="2000000"/>
    <n v="0"/>
    <m/>
    <n v="2000000"/>
  </r>
  <r>
    <s v="1.1-00-26"/>
    <x v="1"/>
    <n v="1"/>
    <x v="0"/>
    <n v="1.3"/>
    <x v="0"/>
    <x v="0"/>
    <x v="0"/>
    <x v="1"/>
    <x v="1"/>
    <x v="0"/>
    <s v="04_26"/>
    <x v="3"/>
    <n v="4"/>
    <x v="0"/>
    <n v="8"/>
    <x v="44"/>
    <s v="006_26"/>
    <s v="DIRECCIÓN DE FINANZAS"/>
    <x v="4"/>
    <x v="4"/>
    <s v="4200"/>
    <x v="97"/>
    <x v="97"/>
    <n v="0"/>
    <s v="SIN DESCRIPCIÓN PARA DESTINOS 00"/>
    <n v="2500000"/>
    <n v="2500000"/>
    <n v="0"/>
    <n v="0"/>
    <n v="0"/>
    <n v="0"/>
    <n v="0"/>
    <n v="0"/>
    <n v="0"/>
    <n v="0"/>
    <n v="2500000"/>
    <m/>
    <n v="2500000"/>
  </r>
  <r>
    <s v="1.1-00-26"/>
    <x v="1"/>
    <n v="2"/>
    <x v="2"/>
    <n v="2.4"/>
    <x v="8"/>
    <x v="14"/>
    <x v="14"/>
    <x v="1"/>
    <x v="1"/>
    <x v="0"/>
    <s v="14_26"/>
    <x v="12"/>
    <n v="2"/>
    <x v="3"/>
    <n v="68"/>
    <x v="46"/>
    <s v="040_26"/>
    <s v="CONSEJO MUNICIPAL DEL DEPORTE"/>
    <x v="4"/>
    <x v="4"/>
    <s v="4200"/>
    <x v="97"/>
    <x v="97"/>
    <n v="0"/>
    <s v="SIN DESCRIPCIÓN PARA DESTINOS 00"/>
    <n v="20803650"/>
    <n v="20803650"/>
    <n v="3557160.02"/>
    <n v="3557160.02"/>
    <n v="0"/>
    <n v="3557160.02"/>
    <n v="0"/>
    <n v="3557160.02"/>
    <n v="0"/>
    <n v="3557160.02"/>
    <n v="17246489.98"/>
    <m/>
    <n v="20803650"/>
  </r>
  <r>
    <s v="1.1-00-26"/>
    <x v="1"/>
    <n v="2"/>
    <x v="2"/>
    <n v="2.4"/>
    <x v="8"/>
    <x v="14"/>
    <x v="14"/>
    <x v="1"/>
    <x v="1"/>
    <x v="0"/>
    <s v="15_26"/>
    <x v="13"/>
    <n v="1"/>
    <x v="1"/>
    <n v="69"/>
    <x v="47"/>
    <s v="041_26"/>
    <s v="INSTITUTO DE ALTERNATIVAS PARA LOS JÓVEN"/>
    <x v="4"/>
    <x v="4"/>
    <s v="4200"/>
    <x v="97"/>
    <x v="97"/>
    <n v="0"/>
    <s v="SIN DESCRIPCIÓN PARA DESTINOS 00"/>
    <n v="9828000"/>
    <n v="9828000"/>
    <n v="27334.92"/>
    <n v="27334.92"/>
    <n v="0"/>
    <n v="27334.92"/>
    <n v="0"/>
    <n v="27334.92"/>
    <n v="0"/>
    <n v="27334.92"/>
    <n v="9800665.0800000001"/>
    <m/>
    <n v="9828000"/>
  </r>
  <r>
    <s v="1.1-00-26"/>
    <x v="1"/>
    <n v="2"/>
    <x v="2"/>
    <n v="2.6"/>
    <x v="9"/>
    <x v="15"/>
    <x v="15"/>
    <x v="1"/>
    <x v="1"/>
    <x v="0"/>
    <s v="13_26"/>
    <x v="14"/>
    <n v="2"/>
    <x v="3"/>
    <n v="67"/>
    <x v="48"/>
    <s v="039_26"/>
    <s v="CENTRO DE ESTIMULACIÓN PARA PERSONAS CON"/>
    <x v="4"/>
    <x v="4"/>
    <s v="4200"/>
    <x v="97"/>
    <x v="97"/>
    <n v="0"/>
    <s v="SIN DESCRIPCIÓN PARA DESTINOS 00"/>
    <n v="14767344.140000001"/>
    <n v="14767344.140000001"/>
    <n v="1230612.01"/>
    <n v="1230612.01"/>
    <n v="0"/>
    <n v="1230612.01"/>
    <n v="0"/>
    <n v="1230612.01"/>
    <n v="0"/>
    <n v="1230612.01"/>
    <n v="13536732.130000001"/>
    <m/>
    <n v="14767344.140000001"/>
  </r>
  <r>
    <s v="1.1-00-26"/>
    <x v="1"/>
    <n v="2"/>
    <x v="2"/>
    <n v="2.6"/>
    <x v="9"/>
    <x v="15"/>
    <x v="15"/>
    <x v="1"/>
    <x v="1"/>
    <x v="0"/>
    <s v="16_26"/>
    <x v="15"/>
    <n v="1"/>
    <x v="1"/>
    <n v="70"/>
    <x v="49"/>
    <s v="042_26"/>
    <s v="INSTITUTO MUNICIPAL DE LA MUJER TLAJOMUL"/>
    <x v="4"/>
    <x v="4"/>
    <s v="4200"/>
    <x v="97"/>
    <x v="97"/>
    <n v="0"/>
    <s v="SIN DESCRIPCIÓN PARA DESTINOS 00"/>
    <n v="7750016.75"/>
    <n v="7750016.75"/>
    <n v="1039619.25"/>
    <n v="1039619.25"/>
    <n v="0"/>
    <n v="1039619.25"/>
    <n v="0"/>
    <n v="1039619.25"/>
    <n v="0"/>
    <n v="1039619.25"/>
    <n v="6710397.5"/>
    <m/>
    <n v="7750016.75"/>
  </r>
  <r>
    <s v="1.1-00-26"/>
    <x v="1"/>
    <n v="2"/>
    <x v="2"/>
    <n v="2.6"/>
    <x v="9"/>
    <x v="16"/>
    <x v="16"/>
    <x v="1"/>
    <x v="1"/>
    <x v="0"/>
    <s v="17_26"/>
    <x v="16"/>
    <n v="1"/>
    <x v="1"/>
    <n v="71"/>
    <x v="50"/>
    <s v="043_26"/>
    <s v="SISTEMA INTEGRAL PARA EL DESARROLLO DE L"/>
    <x v="4"/>
    <x v="4"/>
    <s v="4200"/>
    <x v="97"/>
    <x v="97"/>
    <n v="0"/>
    <s v="SIN DESCRIPCIÓN PARA DESTINOS 00"/>
    <n v="99750000"/>
    <n v="99750000"/>
    <n v="16625000"/>
    <n v="16625000"/>
    <n v="0"/>
    <n v="16625000"/>
    <n v="0"/>
    <n v="16625000"/>
    <n v="0"/>
    <n v="16625000"/>
    <n v="83125000"/>
    <m/>
    <n v="99750000"/>
  </r>
  <r>
    <s v="1.6-01-26"/>
    <x v="2"/>
    <n v="1"/>
    <x v="0"/>
    <n v="1.3"/>
    <x v="0"/>
    <x v="0"/>
    <x v="0"/>
    <x v="1"/>
    <x v="1"/>
    <x v="0"/>
    <s v="04_26"/>
    <x v="3"/>
    <n v="4"/>
    <x v="0"/>
    <n v="8"/>
    <x v="44"/>
    <s v="006_26"/>
    <s v="DIRECCIÓN DE FINANZAS"/>
    <x v="4"/>
    <x v="4"/>
    <s v="4200"/>
    <x v="98"/>
    <x v="98"/>
    <n v="0"/>
    <s v="SIN DESCRIPCIÓN PARA DESTINOS 00"/>
    <n v="25000000"/>
    <n v="25000000"/>
    <n v="1372569.63"/>
    <n v="1372569.63"/>
    <n v="0"/>
    <n v="1372569.63"/>
    <n v="0"/>
    <n v="1372569.63"/>
    <n v="0"/>
    <n v="1372569.63"/>
    <n v="23627430.370000001"/>
    <m/>
    <n v="25000000"/>
  </r>
  <r>
    <s v="1.1-00-26"/>
    <x v="1"/>
    <n v="3"/>
    <x v="1"/>
    <n v="3.2"/>
    <x v="6"/>
    <x v="9"/>
    <x v="9"/>
    <x v="4"/>
    <x v="4"/>
    <x v="0"/>
    <s v="11_26"/>
    <x v="8"/>
    <n v="5"/>
    <x v="5"/>
    <n v="50"/>
    <x v="51"/>
    <s v="035_26"/>
    <s v="DIRECCIÓN DE DESARROLLO RURAL"/>
    <x v="4"/>
    <x v="4"/>
    <s v="4300"/>
    <x v="99"/>
    <x v="99"/>
    <n v="53"/>
    <s v="APICULTORES"/>
    <n v="250000"/>
    <n v="250000"/>
    <n v="0"/>
    <n v="0"/>
    <n v="0"/>
    <n v="0"/>
    <n v="0"/>
    <n v="0"/>
    <n v="0"/>
    <n v="0"/>
    <n v="250000"/>
    <m/>
    <n v="250000"/>
  </r>
  <r>
    <s v="1.1-00-26"/>
    <x v="1"/>
    <n v="3"/>
    <x v="1"/>
    <n v="3.2"/>
    <x v="6"/>
    <x v="9"/>
    <x v="9"/>
    <x v="4"/>
    <x v="4"/>
    <x v="0"/>
    <s v="11_26"/>
    <x v="8"/>
    <n v="5"/>
    <x v="5"/>
    <n v="51"/>
    <x v="52"/>
    <s v="035_26"/>
    <s v="DIRECCIÓN DE DESARROLLO RURAL"/>
    <x v="4"/>
    <x v="4"/>
    <s v="4300"/>
    <x v="99"/>
    <x v="99"/>
    <n v="38"/>
    <s v="PRODUCTORES DE MAIZ"/>
    <n v="5000000"/>
    <n v="5000000"/>
    <n v="0"/>
    <n v="0"/>
    <n v="0"/>
    <n v="0"/>
    <n v="0"/>
    <n v="0"/>
    <n v="0"/>
    <n v="0"/>
    <n v="5000000"/>
    <m/>
    <n v="5000000"/>
  </r>
  <r>
    <s v="1.1-00-26"/>
    <x v="1"/>
    <n v="3"/>
    <x v="1"/>
    <n v="3.2"/>
    <x v="6"/>
    <x v="9"/>
    <x v="9"/>
    <x v="4"/>
    <x v="4"/>
    <x v="0"/>
    <s v="11_26"/>
    <x v="8"/>
    <n v="5"/>
    <x v="5"/>
    <n v="52"/>
    <x v="53"/>
    <s v="035_26"/>
    <s v="DIRECCIÓN DE DESARROLLO RURAL"/>
    <x v="4"/>
    <x v="4"/>
    <s v="4300"/>
    <x v="99"/>
    <x v="99"/>
    <n v="39"/>
    <s v="CAL AGRICOLA"/>
    <n v="2800000"/>
    <n v="2800000"/>
    <n v="0"/>
    <n v="0"/>
    <n v="0"/>
    <n v="0"/>
    <n v="0"/>
    <n v="0"/>
    <n v="0"/>
    <n v="0"/>
    <n v="2800000"/>
    <m/>
    <n v="2800000"/>
  </r>
  <r>
    <s v="1.1-00-26"/>
    <x v="1"/>
    <n v="3"/>
    <x v="1"/>
    <n v="3.2"/>
    <x v="6"/>
    <x v="9"/>
    <x v="9"/>
    <x v="4"/>
    <x v="4"/>
    <x v="0"/>
    <s v="11_26"/>
    <x v="8"/>
    <n v="5"/>
    <x v="5"/>
    <n v="58"/>
    <x v="54"/>
    <s v="035_26"/>
    <s v="DIRECCIÓN DE DESARROLLO RURAL"/>
    <x v="4"/>
    <x v="4"/>
    <s v="4300"/>
    <x v="99"/>
    <x v="99"/>
    <n v="51"/>
    <s v="INDEMNIZACIÓN AL PRODUCTOR GANADERO"/>
    <n v="260000"/>
    <n v="260000"/>
    <n v="0"/>
    <n v="0"/>
    <n v="0"/>
    <n v="0"/>
    <n v="0"/>
    <n v="0"/>
    <n v="0"/>
    <n v="0"/>
    <n v="260000"/>
    <m/>
    <n v="260000"/>
  </r>
  <r>
    <s v="1.1-00-26"/>
    <x v="1"/>
    <n v="2"/>
    <x v="2"/>
    <n v="2.2000000000000002"/>
    <x v="7"/>
    <x v="11"/>
    <x v="11"/>
    <x v="1"/>
    <x v="1"/>
    <x v="0"/>
    <s v="11_26"/>
    <x v="8"/>
    <n v="5"/>
    <x v="5"/>
    <n v="60"/>
    <x v="55"/>
    <s v="036_26"/>
    <s v="DIRECCIÓN DE PROMOCIÓN ECONÓMICA"/>
    <x v="4"/>
    <x v="4"/>
    <s v="4300"/>
    <x v="100"/>
    <x v="100"/>
    <n v="42"/>
    <s v="INCUBADORA"/>
    <n v="650000"/>
    <n v="650000"/>
    <n v="0"/>
    <n v="0"/>
    <n v="0"/>
    <n v="0"/>
    <n v="0"/>
    <n v="0"/>
    <n v="0"/>
    <n v="0"/>
    <n v="650000"/>
    <n v="550000"/>
    <n v="1200000"/>
  </r>
  <r>
    <s v="1.1-00-26"/>
    <x v="1"/>
    <n v="3"/>
    <x v="1"/>
    <n v="3.7"/>
    <x v="5"/>
    <x v="7"/>
    <x v="7"/>
    <x v="1"/>
    <x v="1"/>
    <x v="0"/>
    <s v="11_26"/>
    <x v="8"/>
    <n v="5"/>
    <x v="5"/>
    <n v="65"/>
    <x v="16"/>
    <s v="037_26"/>
    <s v="DIRECCIÓN DE TURISMO Y PROMOCIÓN A LAS T"/>
    <x v="4"/>
    <x v="4"/>
    <s v="4400"/>
    <x v="101"/>
    <x v="101"/>
    <n v="0"/>
    <s v="SIN DESCRIPCIÓN PARA DESTINOS 00"/>
    <n v="200000"/>
    <n v="199988.08"/>
    <n v="0"/>
    <n v="0"/>
    <n v="0"/>
    <n v="0"/>
    <n v="0"/>
    <n v="0"/>
    <n v="0"/>
    <n v="0"/>
    <n v="200000"/>
    <m/>
    <n v="200000"/>
  </r>
  <r>
    <s v="1.1-00-26"/>
    <x v="1"/>
    <n v="3"/>
    <x v="1"/>
    <n v="3.7"/>
    <x v="5"/>
    <x v="7"/>
    <x v="7"/>
    <x v="1"/>
    <x v="1"/>
    <x v="0"/>
    <s v="11_26"/>
    <x v="8"/>
    <n v="5"/>
    <x v="5"/>
    <n v="65"/>
    <x v="16"/>
    <s v="037_26"/>
    <s v="DIRECCIÓN DE TURISMO Y PROMOCIÓN A LAS T"/>
    <x v="4"/>
    <x v="4"/>
    <s v="4400"/>
    <x v="101"/>
    <x v="101"/>
    <n v="58"/>
    <s v="APOYO A LAS TRADICIONES"/>
    <n v="100000"/>
    <n v="100011.92"/>
    <n v="0"/>
    <n v="0"/>
    <n v="0"/>
    <n v="0"/>
    <n v="0"/>
    <n v="0"/>
    <n v="0"/>
    <n v="0"/>
    <n v="100000"/>
    <m/>
    <n v="100000"/>
  </r>
  <r>
    <s v="1.1-00-26"/>
    <x v="1"/>
    <n v="1"/>
    <x v="0"/>
    <n v="1.3"/>
    <x v="0"/>
    <x v="0"/>
    <x v="0"/>
    <x v="1"/>
    <x v="1"/>
    <x v="0"/>
    <s v="01_26"/>
    <x v="17"/>
    <n v="6"/>
    <x v="2"/>
    <n v="1"/>
    <x v="56"/>
    <s v="001_26"/>
    <s v="SECRETARÍA PARTICULAR DE PRESIDENCIA"/>
    <x v="4"/>
    <x v="4"/>
    <s v="4400"/>
    <x v="101"/>
    <x v="101"/>
    <n v="0"/>
    <s v="SIN DESCRIPCIÓN PARA DESTINOS 00"/>
    <n v="3800000"/>
    <n v="3800000"/>
    <n v="373327"/>
    <n v="373327"/>
    <n v="0"/>
    <n v="373327"/>
    <n v="97327"/>
    <n v="276000"/>
    <n v="70000"/>
    <n v="206000"/>
    <n v="3426673"/>
    <m/>
    <n v="3800000"/>
  </r>
  <r>
    <s v="1.1-00-26"/>
    <x v="1"/>
    <n v="1"/>
    <x v="0"/>
    <n v="1.3"/>
    <x v="0"/>
    <x v="0"/>
    <x v="0"/>
    <x v="1"/>
    <x v="1"/>
    <x v="0"/>
    <s v="10_26"/>
    <x v="10"/>
    <n v="6"/>
    <x v="2"/>
    <n v="44"/>
    <x v="57"/>
    <s v="032_26"/>
    <s v="DIRECCIÓN DE GESTION DEL MEDIO AMBIENTE"/>
    <x v="4"/>
    <x v="4"/>
    <s v="4400"/>
    <x v="101"/>
    <x v="101"/>
    <n v="35"/>
    <s v="PROGRAMA DE APOYO A LADRILLEROS"/>
    <n v="400000"/>
    <n v="400000"/>
    <n v="0"/>
    <n v="0"/>
    <n v="0"/>
    <n v="0"/>
    <n v="0"/>
    <n v="0"/>
    <n v="0"/>
    <n v="0"/>
    <n v="400000"/>
    <n v="70000"/>
    <n v="470000"/>
  </r>
  <r>
    <s v="1.1-00-26"/>
    <x v="1"/>
    <n v="1"/>
    <x v="0"/>
    <n v="1.3"/>
    <x v="0"/>
    <x v="0"/>
    <x v="0"/>
    <x v="4"/>
    <x v="4"/>
    <x v="0"/>
    <s v="09_26"/>
    <x v="7"/>
    <n v="2"/>
    <x v="3"/>
    <n v="32"/>
    <x v="58"/>
    <s v="025_26"/>
    <s v="DESPACHO DE LA COORDINACIÓN GENERAL DE C"/>
    <x v="4"/>
    <x v="4"/>
    <s v="4400"/>
    <x v="101"/>
    <x v="101"/>
    <n v="0"/>
    <s v="SIN DESCRIPCIÓN PARA DESTINOS 00"/>
    <n v="2000000"/>
    <n v="2000000"/>
    <n v="0"/>
    <n v="0"/>
    <n v="0"/>
    <n v="0"/>
    <n v="0"/>
    <n v="0"/>
    <n v="0"/>
    <n v="0"/>
    <n v="2000000"/>
    <m/>
    <n v="2000000"/>
  </r>
  <r>
    <s v="1.1-00-26"/>
    <x v="1"/>
    <n v="1"/>
    <x v="0"/>
    <n v="1.3"/>
    <x v="0"/>
    <x v="0"/>
    <x v="0"/>
    <x v="4"/>
    <x v="4"/>
    <x v="0"/>
    <s v="09_26"/>
    <x v="7"/>
    <n v="2"/>
    <x v="3"/>
    <n v="37"/>
    <x v="26"/>
    <s v="029_26"/>
    <s v="DIRECCIÓN DE POLÍTICA SOCIAL"/>
    <x v="4"/>
    <x v="4"/>
    <s v="4400"/>
    <x v="101"/>
    <x v="101"/>
    <n v="0"/>
    <s v="SIN DESCRIPCIÓN PARA DESTINOS 00"/>
    <n v="20000000"/>
    <n v="20000000"/>
    <n v="0"/>
    <n v="0"/>
    <n v="0"/>
    <n v="0"/>
    <n v="0"/>
    <n v="0"/>
    <n v="0"/>
    <n v="0"/>
    <n v="20000000"/>
    <m/>
    <n v="20000000"/>
  </r>
  <r>
    <s v="1.1-00-26"/>
    <x v="1"/>
    <n v="1"/>
    <x v="0"/>
    <n v="1.3"/>
    <x v="0"/>
    <x v="0"/>
    <x v="0"/>
    <x v="4"/>
    <x v="4"/>
    <x v="0"/>
    <s v="09_26"/>
    <x v="7"/>
    <n v="2"/>
    <x v="3"/>
    <n v="39"/>
    <x v="59"/>
    <s v="029_26"/>
    <s v="DIRECCIÓN DE POLÍTICA SOCIAL"/>
    <x v="4"/>
    <x v="4"/>
    <s v="4400"/>
    <x v="101"/>
    <x v="101"/>
    <n v="28"/>
    <s v="RENTA TU CASA"/>
    <n v="2000000"/>
    <n v="2000000"/>
    <n v="0"/>
    <n v="0"/>
    <n v="0"/>
    <n v="0"/>
    <n v="0"/>
    <n v="0"/>
    <n v="0"/>
    <n v="0"/>
    <n v="2000000"/>
    <m/>
    <n v="2000000"/>
  </r>
  <r>
    <s v="1.1-00-26"/>
    <x v="1"/>
    <n v="1"/>
    <x v="0"/>
    <n v="1.3"/>
    <x v="0"/>
    <x v="0"/>
    <x v="0"/>
    <x v="4"/>
    <x v="4"/>
    <x v="0"/>
    <s v="09_26"/>
    <x v="7"/>
    <n v="2"/>
    <x v="3"/>
    <n v="40"/>
    <x v="60"/>
    <s v="029_26"/>
    <s v="DIRECCIÓN DE POLÍTICA SOCIAL"/>
    <x v="4"/>
    <x v="4"/>
    <s v="4400"/>
    <x v="101"/>
    <x v="101"/>
    <n v="26"/>
    <s v="MOCHILAS Y ÚTILES ESCOLARES"/>
    <n v="100738501.97"/>
    <n v="100738501.97"/>
    <n v="0"/>
    <n v="0"/>
    <n v="0"/>
    <n v="0"/>
    <n v="0"/>
    <n v="0"/>
    <n v="0"/>
    <n v="0"/>
    <n v="100738501.97"/>
    <m/>
    <n v="100738501.97"/>
  </r>
  <r>
    <s v="1.1-00-26"/>
    <x v="1"/>
    <n v="1"/>
    <x v="0"/>
    <n v="1.3"/>
    <x v="0"/>
    <x v="0"/>
    <x v="0"/>
    <x v="4"/>
    <x v="4"/>
    <x v="0"/>
    <s v="09_26"/>
    <x v="7"/>
    <n v="2"/>
    <x v="3"/>
    <n v="41"/>
    <x v="61"/>
    <s v="029_26"/>
    <s v="DIRECCIÓN DE POLÍTICA SOCIAL"/>
    <x v="4"/>
    <x v="4"/>
    <s v="4400"/>
    <x v="101"/>
    <x v="101"/>
    <n v="27"/>
    <s v="ESTUDIANTES DE SECUNDARIA"/>
    <n v="12000000"/>
    <n v="12000000"/>
    <n v="0"/>
    <n v="0"/>
    <n v="0"/>
    <n v="0"/>
    <n v="0"/>
    <n v="0"/>
    <n v="0"/>
    <n v="0"/>
    <n v="12000000"/>
    <m/>
    <n v="12000000"/>
  </r>
  <r>
    <s v="1.1-00-26"/>
    <x v="1"/>
    <n v="1"/>
    <x v="0"/>
    <n v="1.3"/>
    <x v="0"/>
    <x v="0"/>
    <x v="0"/>
    <x v="4"/>
    <x v="4"/>
    <x v="0"/>
    <s v="09_26"/>
    <x v="7"/>
    <n v="2"/>
    <x v="3"/>
    <n v="41"/>
    <x v="61"/>
    <s v="029_26"/>
    <s v="DIRECCIÓN DE POLÍTICA SOCIAL"/>
    <x v="4"/>
    <x v="4"/>
    <s v="4400"/>
    <x v="101"/>
    <x v="101"/>
    <n v="75"/>
    <s v="CHIP"/>
    <n v="0"/>
    <n v="0"/>
    <n v="0"/>
    <n v="0"/>
    <n v="0"/>
    <n v="0"/>
    <n v="0"/>
    <n v="0"/>
    <n v="0"/>
    <n v="0"/>
    <n v="0"/>
    <n v="6000000"/>
    <n v="6000000"/>
  </r>
  <r>
    <s v="1.1-00-26"/>
    <x v="1"/>
    <n v="3"/>
    <x v="1"/>
    <n v="3.2"/>
    <x v="6"/>
    <x v="9"/>
    <x v="9"/>
    <x v="4"/>
    <x v="4"/>
    <x v="0"/>
    <s v="11_26"/>
    <x v="8"/>
    <n v="5"/>
    <x v="5"/>
    <n v="53"/>
    <x v="62"/>
    <s v="035_26"/>
    <s v="DIRECCIÓN DE DESARROLLO RURAL"/>
    <x v="4"/>
    <x v="4"/>
    <s v="4400"/>
    <x v="101"/>
    <x v="101"/>
    <n v="40"/>
    <s v="APOYO AL SECTOR PESQUERO"/>
    <n v="2200000"/>
    <n v="2200000"/>
    <n v="300000"/>
    <n v="300000"/>
    <n v="0"/>
    <n v="300000"/>
    <n v="0"/>
    <n v="300000"/>
    <n v="0"/>
    <n v="300000"/>
    <n v="1900000"/>
    <m/>
    <n v="2200000"/>
  </r>
  <r>
    <s v="1.1-00-26"/>
    <x v="1"/>
    <n v="2"/>
    <x v="2"/>
    <n v="2.2000000000000002"/>
    <x v="7"/>
    <x v="11"/>
    <x v="11"/>
    <x v="1"/>
    <x v="1"/>
    <x v="0"/>
    <s v="11_26"/>
    <x v="8"/>
    <n v="5"/>
    <x v="5"/>
    <n v="60"/>
    <x v="55"/>
    <s v="036_26"/>
    <s v="DIRECCIÓN DE PROMOCIÓN ECONÓMICA"/>
    <x v="4"/>
    <x v="4"/>
    <s v="4300"/>
    <x v="100"/>
    <x v="100"/>
    <n v="72"/>
    <s v="TLAJO IMPULSA"/>
    <n v="0"/>
    <n v="0"/>
    <n v="0"/>
    <n v="0"/>
    <n v="0"/>
    <n v="0"/>
    <n v="0"/>
    <n v="0"/>
    <n v="0"/>
    <n v="0"/>
    <n v="0"/>
    <n v="200000"/>
    <n v="200000"/>
  </r>
  <r>
    <s v="1.1-00-26"/>
    <x v="1"/>
    <n v="2"/>
    <x v="2"/>
    <n v="2.2000000000000002"/>
    <x v="7"/>
    <x v="11"/>
    <x v="11"/>
    <x v="1"/>
    <x v="1"/>
    <x v="0"/>
    <s v="11_26"/>
    <x v="8"/>
    <n v="5"/>
    <x v="5"/>
    <n v="61"/>
    <x v="63"/>
    <s v="036_26"/>
    <s v="DIRECCIÓN DE PROMOCIÓN ECONÓMICA"/>
    <x v="4"/>
    <x v="4"/>
    <s v="4400"/>
    <x v="101"/>
    <x v="101"/>
    <n v="0"/>
    <s v="SIN DESCRIPCIÓN PARA DESTINOS 00"/>
    <n v="5000000"/>
    <n v="5000000"/>
    <n v="0"/>
    <n v="0"/>
    <n v="0"/>
    <n v="0"/>
    <n v="0"/>
    <n v="0"/>
    <n v="0"/>
    <n v="0"/>
    <n v="5000000"/>
    <n v="-750000"/>
    <n v="4250000"/>
  </r>
  <r>
    <s v="1.1-00-26"/>
    <x v="1"/>
    <n v="1"/>
    <x v="0"/>
    <n v="1.3"/>
    <x v="0"/>
    <x v="0"/>
    <x v="0"/>
    <x v="4"/>
    <x v="4"/>
    <x v="0"/>
    <s v="09_26"/>
    <x v="7"/>
    <n v="2"/>
    <x v="3"/>
    <n v="38"/>
    <x v="64"/>
    <s v="029_26"/>
    <s v="DIRECCIÓN DE POLÍTICA SOCIAL"/>
    <x v="4"/>
    <x v="4"/>
    <s v="4400"/>
    <x v="102"/>
    <x v="102"/>
    <n v="31"/>
    <s v="ABC"/>
    <n v="200000"/>
    <n v="200000"/>
    <n v="0"/>
    <n v="0"/>
    <n v="0"/>
    <n v="0"/>
    <n v="0"/>
    <n v="0"/>
    <n v="0"/>
    <n v="0"/>
    <n v="200000"/>
    <m/>
    <n v="200000"/>
  </r>
  <r>
    <s v="1.1-00-26"/>
    <x v="1"/>
    <n v="1"/>
    <x v="0"/>
    <n v="1.3"/>
    <x v="0"/>
    <x v="0"/>
    <x v="0"/>
    <x v="1"/>
    <x v="1"/>
    <x v="0"/>
    <s v="09_26"/>
    <x v="7"/>
    <n v="2"/>
    <x v="3"/>
    <n v="36"/>
    <x v="25"/>
    <s v="028_26"/>
    <s v="DIRECCIÓN DE EDUCACIÓN"/>
    <x v="4"/>
    <x v="4"/>
    <s v="4400"/>
    <x v="103"/>
    <x v="103"/>
    <n v="0"/>
    <s v="SIN DESCRIPCIÓN PARA DESTINOS 00"/>
    <n v="3900000"/>
    <n v="3900000"/>
    <n v="0"/>
    <n v="0"/>
    <n v="0"/>
    <n v="0"/>
    <n v="0"/>
    <n v="0"/>
    <n v="0"/>
    <n v="0"/>
    <n v="3900000"/>
    <m/>
    <n v="3900000"/>
  </r>
  <r>
    <s v="1.1-00-26"/>
    <x v="1"/>
    <n v="1"/>
    <x v="0"/>
    <n v="1.3"/>
    <x v="0"/>
    <x v="0"/>
    <x v="0"/>
    <x v="1"/>
    <x v="1"/>
    <x v="0"/>
    <s v="01_26"/>
    <x v="17"/>
    <n v="6"/>
    <x v="2"/>
    <n v="1"/>
    <x v="56"/>
    <s v="001_26"/>
    <s v="SECRETARÍA PARTICULAR DE PRESIDENCIA"/>
    <x v="4"/>
    <x v="4"/>
    <s v="4400"/>
    <x v="104"/>
    <x v="104"/>
    <n v="4"/>
    <s v="TELETON"/>
    <n v="1000000"/>
    <n v="1000010.04"/>
    <n v="0"/>
    <n v="0"/>
    <n v="0"/>
    <n v="0"/>
    <n v="0"/>
    <n v="0"/>
    <n v="0"/>
    <n v="0"/>
    <n v="1000000"/>
    <m/>
    <n v="1000000"/>
  </r>
  <r>
    <s v="1.1-00-26"/>
    <x v="1"/>
    <n v="1"/>
    <x v="0"/>
    <n v="1.3"/>
    <x v="0"/>
    <x v="0"/>
    <x v="0"/>
    <x v="1"/>
    <x v="1"/>
    <x v="0"/>
    <s v="01_26"/>
    <x v="17"/>
    <n v="6"/>
    <x v="2"/>
    <n v="1"/>
    <x v="56"/>
    <s v="001_26"/>
    <s v="SECRETARÍA PARTICULAR DE PRESIDENCIA"/>
    <x v="4"/>
    <x v="4"/>
    <s v="4400"/>
    <x v="104"/>
    <x v="104"/>
    <n v="5"/>
    <s v="FIESTAS DE OCTUBRE"/>
    <n v="500000"/>
    <n v="499989.96"/>
    <n v="0"/>
    <n v="0"/>
    <n v="0"/>
    <n v="0"/>
    <n v="0"/>
    <n v="0"/>
    <n v="0"/>
    <n v="0"/>
    <n v="500000"/>
    <m/>
    <n v="500000"/>
  </r>
  <r>
    <s v="1.1-00-26"/>
    <x v="1"/>
    <n v="1"/>
    <x v="0"/>
    <n v="1.3"/>
    <x v="0"/>
    <x v="0"/>
    <x v="0"/>
    <x v="1"/>
    <x v="1"/>
    <x v="0"/>
    <s v="01_26"/>
    <x v="17"/>
    <n v="6"/>
    <x v="2"/>
    <n v="1"/>
    <x v="56"/>
    <s v="001_26"/>
    <s v="SECRETARÍA PARTICULAR DE PRESIDENCIA"/>
    <x v="4"/>
    <x v="4"/>
    <s v="4400"/>
    <x v="104"/>
    <x v="104"/>
    <n v="6"/>
    <s v="ALDEA PASITOS"/>
    <n v="240000"/>
    <n v="240000"/>
    <n v="0"/>
    <n v="0"/>
    <n v="0"/>
    <n v="0"/>
    <n v="0"/>
    <n v="0"/>
    <n v="0"/>
    <n v="0"/>
    <n v="240000"/>
    <m/>
    <n v="240000"/>
  </r>
  <r>
    <s v="1.1-00-26"/>
    <x v="1"/>
    <n v="1"/>
    <x v="0"/>
    <n v="1.3"/>
    <x v="0"/>
    <x v="0"/>
    <x v="0"/>
    <x v="1"/>
    <x v="1"/>
    <x v="0"/>
    <s v="01_26"/>
    <x v="17"/>
    <n v="6"/>
    <x v="2"/>
    <n v="1"/>
    <x v="56"/>
    <s v="001_26"/>
    <s v="SECRETARÍA PARTICULAR DE PRESIDENCIA"/>
    <x v="4"/>
    <x v="4"/>
    <s v="4400"/>
    <x v="104"/>
    <x v="104"/>
    <n v="7"/>
    <s v="BIBLIOREFRI"/>
    <n v="60000"/>
    <n v="60000"/>
    <n v="0"/>
    <n v="0"/>
    <n v="0"/>
    <n v="0"/>
    <n v="0"/>
    <n v="0"/>
    <n v="0"/>
    <n v="0"/>
    <n v="60000"/>
    <m/>
    <n v="60000"/>
  </r>
  <r>
    <s v="1.1-00-26"/>
    <x v="1"/>
    <n v="1"/>
    <x v="0"/>
    <n v="1.3"/>
    <x v="0"/>
    <x v="0"/>
    <x v="0"/>
    <x v="1"/>
    <x v="1"/>
    <x v="0"/>
    <s v="06_26"/>
    <x v="9"/>
    <n v="4"/>
    <x v="0"/>
    <n v="17"/>
    <x v="31"/>
    <s v="012_26"/>
    <s v="DESPACHO DE LA JEFATURA DE GABINETE"/>
    <x v="4"/>
    <x v="4"/>
    <s v="4400"/>
    <x v="104"/>
    <x v="104"/>
    <n v="19"/>
    <s v="FIL"/>
    <n v="500000"/>
    <n v="500000"/>
    <n v="0"/>
    <n v="0"/>
    <n v="0"/>
    <n v="0"/>
    <n v="0"/>
    <n v="0"/>
    <n v="0"/>
    <n v="0"/>
    <n v="500000"/>
    <m/>
    <n v="500000"/>
  </r>
  <r>
    <s v="1.1-00-26"/>
    <x v="1"/>
    <n v="1"/>
    <x v="0"/>
    <n v="1.3"/>
    <x v="0"/>
    <x v="0"/>
    <x v="0"/>
    <x v="6"/>
    <x v="6"/>
    <x v="0"/>
    <s v="02_26"/>
    <x v="2"/>
    <n v="6"/>
    <x v="2"/>
    <n v="3"/>
    <x v="65"/>
    <s v="002_26"/>
    <s v="DIRECCIÓN EJECUTIVA DE LA SECRETARIA GEN"/>
    <x v="4"/>
    <x v="4"/>
    <s v="4400"/>
    <x v="105"/>
    <x v="105"/>
    <n v="8"/>
    <s v="FONDO MUNICIPAL DESASTRES"/>
    <n v="1600000"/>
    <n v="1600000"/>
    <n v="0"/>
    <n v="0"/>
    <n v="0"/>
    <n v="0"/>
    <n v="0"/>
    <n v="0"/>
    <n v="0"/>
    <n v="0"/>
    <n v="1600000"/>
    <m/>
    <n v="1600000"/>
  </r>
  <r>
    <s v="1.1-00-26"/>
    <x v="1"/>
    <n v="1"/>
    <x v="0"/>
    <n v="1.3"/>
    <x v="0"/>
    <x v="0"/>
    <x v="0"/>
    <x v="6"/>
    <x v="6"/>
    <x v="0"/>
    <s v="02_26"/>
    <x v="2"/>
    <n v="6"/>
    <x v="2"/>
    <n v="3"/>
    <x v="65"/>
    <s v="002_26"/>
    <s v="DIRECCIÓN EJECUTIVA DE LA SECRETARIA GEN"/>
    <x v="4"/>
    <x v="4"/>
    <s v="4400"/>
    <x v="105"/>
    <x v="105"/>
    <n v="9"/>
    <s v="FOEDEN"/>
    <n v="1500000"/>
    <n v="1500000"/>
    <n v="0"/>
    <n v="0"/>
    <n v="0"/>
    <n v="0"/>
    <n v="0"/>
    <n v="0"/>
    <n v="0"/>
    <n v="0"/>
    <n v="1500000"/>
    <m/>
    <n v="1500000"/>
  </r>
  <r>
    <s v="2.5-02-26"/>
    <x v="3"/>
    <n v="1"/>
    <x v="0"/>
    <n v="1.3"/>
    <x v="0"/>
    <x v="0"/>
    <x v="0"/>
    <x v="1"/>
    <x v="1"/>
    <x v="1"/>
    <s v="05_26"/>
    <x v="0"/>
    <n v="4"/>
    <x v="0"/>
    <n v="9"/>
    <x v="5"/>
    <s v="007_26"/>
    <s v="DIRECCIÓN DE ADMINISTRACIÓN"/>
    <x v="3"/>
    <x v="3"/>
    <s v="5100"/>
    <x v="106"/>
    <x v="106"/>
    <n v="76"/>
    <s v="VEHICULO UTILITARIO / TODO TERRENO"/>
    <n v="0"/>
    <n v="0"/>
    <n v="0"/>
    <n v="0"/>
    <n v="0"/>
    <n v="0"/>
    <n v="0"/>
    <n v="0"/>
    <n v="0"/>
    <n v="0"/>
    <n v="0"/>
    <n v="1700000"/>
    <n v="1700000"/>
  </r>
  <r>
    <s v="2.5-02-26"/>
    <x v="3"/>
    <n v="1"/>
    <x v="0"/>
    <n v="1.3"/>
    <x v="0"/>
    <x v="0"/>
    <x v="0"/>
    <x v="1"/>
    <x v="1"/>
    <x v="1"/>
    <s v="05_26"/>
    <x v="0"/>
    <n v="4"/>
    <x v="0"/>
    <n v="9"/>
    <x v="5"/>
    <s v="007_26"/>
    <s v="DIRECCIÓN DE ADMINISTRACIÓN"/>
    <x v="3"/>
    <x v="3"/>
    <s v="5400"/>
    <x v="107"/>
    <x v="107"/>
    <n v="77"/>
    <s v="PATRULLAS"/>
    <m/>
    <n v="0"/>
    <n v="0"/>
    <n v="0"/>
    <n v="0"/>
    <n v="0"/>
    <n v="0"/>
    <n v="0"/>
    <n v="0"/>
    <n v="0"/>
    <n v="0"/>
    <n v="30000000"/>
    <n v="30000000"/>
  </r>
  <r>
    <s v="1.1-00-26"/>
    <x v="1"/>
    <n v="1"/>
    <x v="0"/>
    <n v="1.3"/>
    <x v="0"/>
    <x v="0"/>
    <x v="0"/>
    <x v="1"/>
    <x v="1"/>
    <x v="1"/>
    <s v="05_26"/>
    <x v="0"/>
    <n v="4"/>
    <x v="0"/>
    <n v="9"/>
    <x v="5"/>
    <s v="007_26"/>
    <s v="DIRECCIÓN DE ADMINISTRACIÓN"/>
    <x v="3"/>
    <x v="3"/>
    <s v="5100"/>
    <x v="106"/>
    <x v="106"/>
    <n v="0"/>
    <s v="SIN DESCRIPCIÓN PARA DESTINOS 00"/>
    <n v="38878821.25"/>
    <n v="40000000"/>
    <n v="0"/>
    <n v="0"/>
    <n v="0"/>
    <n v="0"/>
    <n v="0"/>
    <n v="0"/>
    <n v="0"/>
    <n v="0"/>
    <n v="38878821.25"/>
    <n v="-7000000"/>
    <n v="31878821.25"/>
  </r>
  <r>
    <s v="1.1-00-26"/>
    <x v="1"/>
    <n v="1"/>
    <x v="0"/>
    <n v="1.3"/>
    <x v="0"/>
    <x v="0"/>
    <x v="0"/>
    <x v="1"/>
    <x v="1"/>
    <x v="1"/>
    <s v="05_26"/>
    <x v="0"/>
    <n v="4"/>
    <x v="0"/>
    <n v="9"/>
    <x v="5"/>
    <s v="007_26"/>
    <s v="DIRECCIÓN DE ADMINISTRACIÓN"/>
    <x v="3"/>
    <x v="3"/>
    <s v="5100"/>
    <x v="108"/>
    <x v="108"/>
    <n v="0"/>
    <s v="SIN DESCRIPCIÓN PARA DESTINOS 00"/>
    <n v="828438.75"/>
    <n v="0"/>
    <n v="0"/>
    <n v="0"/>
    <n v="0"/>
    <n v="0"/>
    <n v="0"/>
    <n v="0"/>
    <n v="0"/>
    <n v="0"/>
    <n v="828438.75"/>
    <m/>
    <n v="828438.75"/>
  </r>
  <r>
    <s v="1.1-00-26"/>
    <x v="1"/>
    <n v="1"/>
    <x v="0"/>
    <n v="1.3"/>
    <x v="0"/>
    <x v="0"/>
    <x v="0"/>
    <x v="1"/>
    <x v="1"/>
    <x v="1"/>
    <s v="06_26"/>
    <x v="9"/>
    <n v="4"/>
    <x v="0"/>
    <n v="15"/>
    <x v="38"/>
    <s v="010_26"/>
    <s v="DIRECCIÓN DE PROTOCOLO"/>
    <x v="3"/>
    <x v="3"/>
    <s v="5100"/>
    <x v="108"/>
    <x v="108"/>
    <n v="18"/>
    <s v="COMPRA DE MOBILIARIO"/>
    <n v="1000000"/>
    <n v="1000000"/>
    <n v="0"/>
    <n v="0"/>
    <n v="0"/>
    <n v="0"/>
    <n v="0"/>
    <n v="0"/>
    <n v="0"/>
    <n v="0"/>
    <n v="1000000"/>
    <m/>
    <n v="1000000"/>
  </r>
  <r>
    <s v="1.1-00-26"/>
    <x v="1"/>
    <n v="1"/>
    <x v="0"/>
    <n v="1.3"/>
    <x v="0"/>
    <x v="0"/>
    <x v="0"/>
    <x v="1"/>
    <x v="1"/>
    <x v="1"/>
    <s v="04_26"/>
    <x v="3"/>
    <n v="4"/>
    <x v="0"/>
    <n v="6"/>
    <x v="4"/>
    <s v="005_26"/>
    <s v="DIRECCIÓN DE PROCESOS ADMINISTRATIVOS Y"/>
    <x v="3"/>
    <x v="3"/>
    <s v="5100"/>
    <x v="109"/>
    <x v="109"/>
    <n v="0"/>
    <s v="SIN DESCRIPCIÓN PARA DESTINOS 00"/>
    <n v="191474"/>
    <n v="200000"/>
    <n v="0"/>
    <n v="0"/>
    <n v="0"/>
    <n v="0"/>
    <n v="0"/>
    <n v="0"/>
    <n v="0"/>
    <n v="0"/>
    <n v="191474"/>
    <n v="3300000"/>
    <n v="3491474"/>
  </r>
  <r>
    <s v="1.1-00-26"/>
    <x v="1"/>
    <n v="1"/>
    <x v="0"/>
    <n v="1.3"/>
    <x v="0"/>
    <x v="0"/>
    <x v="0"/>
    <x v="1"/>
    <x v="1"/>
    <x v="1"/>
    <s v="05_26"/>
    <x v="0"/>
    <n v="4"/>
    <x v="0"/>
    <n v="9"/>
    <x v="5"/>
    <s v="007_26"/>
    <s v="DIRECCIÓN DE ADMINISTRACIÓN"/>
    <x v="3"/>
    <x v="3"/>
    <s v="5100"/>
    <x v="110"/>
    <x v="110"/>
    <n v="0"/>
    <s v="SIN DESCRIPCIÓN PARA DESTINOS 00"/>
    <n v="297740"/>
    <n v="5000"/>
    <n v="0"/>
    <n v="0"/>
    <n v="0"/>
    <n v="0"/>
    <n v="0"/>
    <n v="0"/>
    <n v="0"/>
    <n v="0"/>
    <n v="297740"/>
    <m/>
    <n v="297740"/>
  </r>
  <r>
    <s v="1.1-00-26"/>
    <x v="1"/>
    <n v="3"/>
    <x v="1"/>
    <n v="3.8"/>
    <x v="1"/>
    <x v="2"/>
    <x v="2"/>
    <x v="2"/>
    <x v="2"/>
    <x v="1"/>
    <s v="12_26"/>
    <x v="4"/>
    <n v="4"/>
    <x v="0"/>
    <n v="66"/>
    <x v="6"/>
    <s v="038_26"/>
    <s v="DESPACHO DE LA COORDINACIÓN GENERAL DE I"/>
    <x v="3"/>
    <x v="3"/>
    <s v="5200"/>
    <x v="111"/>
    <x v="111"/>
    <n v="0"/>
    <s v="SIN DESCRIPCIÓN PARA DESTINOS 00"/>
    <n v="100000"/>
    <n v="100000"/>
    <n v="0"/>
    <n v="0"/>
    <n v="0"/>
    <n v="0"/>
    <n v="0"/>
    <n v="0"/>
    <n v="0"/>
    <n v="0"/>
    <n v="100000"/>
    <m/>
    <n v="100000"/>
  </r>
  <r>
    <s v="1.1-00-26"/>
    <x v="1"/>
    <n v="2"/>
    <x v="2"/>
    <n v="2.2999999999999998"/>
    <x v="2"/>
    <x v="3"/>
    <x v="3"/>
    <x v="1"/>
    <x v="1"/>
    <x v="1"/>
    <s v="07_26"/>
    <x v="5"/>
    <n v="2"/>
    <x v="3"/>
    <n v="24"/>
    <x v="7"/>
    <s v="018_26"/>
    <s v="DIRECCIÓN DE SALUD PÚBLICA"/>
    <x v="3"/>
    <x v="3"/>
    <s v="5300"/>
    <x v="112"/>
    <x v="112"/>
    <n v="0"/>
    <s v="SIN DESCRIPCIÓN PARA DESTINOS 00"/>
    <n v="13000000"/>
    <n v="13000000"/>
    <n v="0"/>
    <n v="0"/>
    <n v="0"/>
    <n v="0"/>
    <n v="0"/>
    <n v="0"/>
    <n v="0"/>
    <n v="0"/>
    <n v="13000000"/>
    <n v="17000000"/>
    <n v="30000000"/>
  </r>
  <r>
    <s v="1.1-00-26"/>
    <x v="1"/>
    <n v="2"/>
    <x v="2"/>
    <n v="2.1"/>
    <x v="3"/>
    <x v="8"/>
    <x v="8"/>
    <x v="3"/>
    <x v="3"/>
    <x v="1"/>
    <s v="08_26"/>
    <x v="6"/>
    <n v="6"/>
    <x v="2"/>
    <n v="30"/>
    <x v="19"/>
    <s v="024_26"/>
    <s v="UNIDAD DE ACOPIO Y SALUD ANIMAL TLAJOMUL"/>
    <x v="3"/>
    <x v="3"/>
    <s v="5300"/>
    <x v="112"/>
    <x v="112"/>
    <n v="0"/>
    <s v="SIN DESCRIPCIÓN PARA DESTINOS 00"/>
    <n v="500000"/>
    <n v="500000"/>
    <n v="0"/>
    <n v="0"/>
    <n v="0"/>
    <n v="0"/>
    <n v="0"/>
    <n v="0"/>
    <n v="0"/>
    <n v="0"/>
    <n v="500000"/>
    <m/>
    <n v="500000"/>
  </r>
  <r>
    <s v="1.1-00-26"/>
    <x v="1"/>
    <n v="2"/>
    <x v="2"/>
    <n v="2.2999999999999998"/>
    <x v="2"/>
    <x v="3"/>
    <x v="3"/>
    <x v="1"/>
    <x v="1"/>
    <x v="1"/>
    <s v="07_26"/>
    <x v="5"/>
    <n v="2"/>
    <x v="3"/>
    <n v="24"/>
    <x v="7"/>
    <s v="018_26"/>
    <s v="DIRECCIÓN DE SALUD PÚBLICA"/>
    <x v="3"/>
    <x v="3"/>
    <s v="5300"/>
    <x v="113"/>
    <x v="113"/>
    <n v="0"/>
    <s v="SIN DESCRIPCIÓN PARA DESTINOS 00"/>
    <n v="300000"/>
    <n v="300000"/>
    <n v="0"/>
    <n v="0"/>
    <n v="0"/>
    <n v="0"/>
    <n v="0"/>
    <n v="0"/>
    <n v="0"/>
    <n v="0"/>
    <n v="300000"/>
    <m/>
    <n v="300000"/>
  </r>
  <r>
    <s v="2.5-02-26"/>
    <x v="3"/>
    <n v="1"/>
    <x v="0"/>
    <n v="1.7"/>
    <x v="4"/>
    <x v="5"/>
    <x v="5"/>
    <x v="1"/>
    <x v="1"/>
    <x v="1"/>
    <s v="07_26"/>
    <x v="5"/>
    <n v="1"/>
    <x v="1"/>
    <n v="21"/>
    <x v="12"/>
    <s v="015_26"/>
    <s v="COMISARIA DE LA POLICIA PREVENTIVA MUNIC"/>
    <x v="3"/>
    <x v="3"/>
    <s v="5400"/>
    <x v="114"/>
    <x v="114"/>
    <n v="23"/>
    <s v="BICICLETAS ELECTRICAS"/>
    <n v="3000000"/>
    <n v="3000000"/>
    <n v="0"/>
    <n v="0"/>
    <n v="0"/>
    <n v="0"/>
    <n v="0"/>
    <n v="0"/>
    <n v="0"/>
    <n v="0"/>
    <n v="3000000"/>
    <m/>
    <n v="3000000"/>
  </r>
  <r>
    <s v="1.1-00-26"/>
    <x v="1"/>
    <n v="1"/>
    <x v="0"/>
    <n v="1.3"/>
    <x v="0"/>
    <x v="0"/>
    <x v="0"/>
    <x v="1"/>
    <x v="1"/>
    <x v="1"/>
    <s v="08_26"/>
    <x v="6"/>
    <n v="2"/>
    <x v="3"/>
    <n v="29"/>
    <x v="10"/>
    <s v="023_26"/>
    <s v="DIRECCIÓN DE RASTROS MUNICIPALES"/>
    <x v="3"/>
    <x v="3"/>
    <s v="5600"/>
    <x v="115"/>
    <x v="115"/>
    <n v="0"/>
    <s v="SIN DESCRIPCIÓN PARA DESTINOS 00"/>
    <n v="180000"/>
    <n v="180000"/>
    <n v="0"/>
    <n v="0"/>
    <n v="0"/>
    <n v="0"/>
    <n v="0"/>
    <n v="0"/>
    <n v="0"/>
    <n v="0"/>
    <n v="180000"/>
    <m/>
    <n v="180000"/>
  </r>
  <r>
    <s v="1.1-00-26"/>
    <x v="1"/>
    <n v="1"/>
    <x v="0"/>
    <n v="1.3"/>
    <x v="0"/>
    <x v="0"/>
    <x v="0"/>
    <x v="1"/>
    <x v="1"/>
    <x v="1"/>
    <s v="05_26"/>
    <x v="0"/>
    <n v="4"/>
    <x v="0"/>
    <n v="9"/>
    <x v="5"/>
    <s v="007_26"/>
    <s v="DIRECCIÓN DE ADMINISTRACIÓN"/>
    <x v="3"/>
    <x v="3"/>
    <s v="5600"/>
    <x v="116"/>
    <x v="116"/>
    <n v="0"/>
    <s v="SIN DESCRIPCIÓN PARA DESTINOS 00"/>
    <n v="250000"/>
    <n v="250000"/>
    <n v="0"/>
    <n v="0"/>
    <n v="0"/>
    <n v="0"/>
    <n v="0"/>
    <n v="0"/>
    <n v="0"/>
    <n v="0"/>
    <n v="250000"/>
    <n v="3500000"/>
    <n v="3750000"/>
  </r>
  <r>
    <s v="1.1-00-26"/>
    <x v="1"/>
    <n v="1"/>
    <x v="0"/>
    <n v="1.7"/>
    <x v="4"/>
    <x v="6"/>
    <x v="6"/>
    <x v="1"/>
    <x v="1"/>
    <x v="1"/>
    <s v="07_26"/>
    <x v="5"/>
    <n v="6"/>
    <x v="2"/>
    <n v="23"/>
    <x v="14"/>
    <s v="017_26"/>
    <s v="DIRECCIÓN DE PROTECCIÓN CIVIL Y BOMBEROS"/>
    <x v="3"/>
    <x v="3"/>
    <s v="5600"/>
    <x v="117"/>
    <x v="117"/>
    <n v="0"/>
    <s v="SIN DESCRIPCIÓN PARA DESTINOS 00"/>
    <n v="800000"/>
    <n v="800000"/>
    <n v="0"/>
    <n v="0"/>
    <n v="0"/>
    <n v="0"/>
    <n v="0"/>
    <n v="0"/>
    <n v="0"/>
    <n v="0"/>
    <n v="800000"/>
    <m/>
    <n v="800000"/>
  </r>
  <r>
    <s v="1.1-00-26"/>
    <x v="1"/>
    <n v="3"/>
    <x v="1"/>
    <n v="3.8"/>
    <x v="1"/>
    <x v="2"/>
    <x v="2"/>
    <x v="2"/>
    <x v="2"/>
    <x v="1"/>
    <s v="12_26"/>
    <x v="4"/>
    <n v="4"/>
    <x v="0"/>
    <n v="66"/>
    <x v="6"/>
    <s v="038_26"/>
    <s v="DESPACHO DE LA COORDINACIÓN GENERAL DE I"/>
    <x v="3"/>
    <x v="3"/>
    <s v="5600"/>
    <x v="117"/>
    <x v="117"/>
    <n v="78"/>
    <s v="ANTENAS"/>
    <n v="0"/>
    <n v="0"/>
    <n v="0"/>
    <n v="0"/>
    <n v="0"/>
    <n v="0"/>
    <n v="0"/>
    <n v="0"/>
    <n v="0"/>
    <n v="0"/>
    <n v="0"/>
    <n v="5000000"/>
    <n v="5000000"/>
  </r>
  <r>
    <s v="1.1-00-26"/>
    <x v="1"/>
    <n v="3"/>
    <x v="1"/>
    <n v="3.8"/>
    <x v="1"/>
    <x v="2"/>
    <x v="2"/>
    <x v="2"/>
    <x v="2"/>
    <x v="1"/>
    <s v="12_26"/>
    <x v="4"/>
    <n v="4"/>
    <x v="0"/>
    <n v="66"/>
    <x v="6"/>
    <s v="038_26"/>
    <s v="DESPACHO DE LA COORDINACIÓN GENERAL DE I"/>
    <x v="3"/>
    <x v="3"/>
    <s v="5600"/>
    <x v="117"/>
    <x v="117"/>
    <n v="0"/>
    <s v="SIN DESCRIPCIÓN PARA DESTINOS 00"/>
    <n v="1500000"/>
    <n v="1500000"/>
    <n v="0"/>
    <n v="0"/>
    <n v="0"/>
    <n v="0"/>
    <n v="0"/>
    <n v="0"/>
    <n v="0"/>
    <n v="0"/>
    <n v="1500000"/>
    <m/>
    <n v="1500000"/>
  </r>
  <r>
    <s v="1.1-00-26"/>
    <x v="1"/>
    <n v="2"/>
    <x v="2"/>
    <n v="2.2999999999999998"/>
    <x v="2"/>
    <x v="3"/>
    <x v="3"/>
    <x v="1"/>
    <x v="1"/>
    <x v="1"/>
    <s v="07_26"/>
    <x v="5"/>
    <n v="2"/>
    <x v="3"/>
    <n v="24"/>
    <x v="7"/>
    <s v="018_26"/>
    <s v="DIRECCIÓN DE SALUD PÚBLICA"/>
    <x v="3"/>
    <x v="3"/>
    <s v="5600"/>
    <x v="92"/>
    <x v="92"/>
    <n v="0"/>
    <s v="SIN DESCRIPCIÓN PARA DESTINOS 00"/>
    <n v="500000"/>
    <n v="500000"/>
    <n v="0"/>
    <n v="0"/>
    <n v="0"/>
    <n v="0"/>
    <n v="0"/>
    <n v="0"/>
    <n v="0"/>
    <n v="0"/>
    <n v="500000"/>
    <m/>
    <n v="500000"/>
  </r>
  <r>
    <s v="1.1-00-26"/>
    <x v="1"/>
    <n v="1"/>
    <x v="0"/>
    <n v="1.3"/>
    <x v="0"/>
    <x v="0"/>
    <x v="0"/>
    <x v="1"/>
    <x v="1"/>
    <x v="1"/>
    <s v="05_26"/>
    <x v="0"/>
    <n v="4"/>
    <x v="0"/>
    <n v="9"/>
    <x v="5"/>
    <s v="007_26"/>
    <s v="DIRECCIÓN DE ADMINISTRACIÓN"/>
    <x v="3"/>
    <x v="3"/>
    <s v="5600"/>
    <x v="118"/>
    <x v="118"/>
    <n v="0"/>
    <s v="SIN DESCRIPCIÓN PARA DESTINOS 00"/>
    <n v="5000000"/>
    <n v="5000000"/>
    <n v="0"/>
    <n v="0"/>
    <n v="0"/>
    <n v="0"/>
    <n v="0"/>
    <n v="0"/>
    <n v="0"/>
    <n v="0"/>
    <n v="5000000"/>
    <m/>
    <n v="5000000"/>
  </r>
  <r>
    <s v="1.1-00-26"/>
    <x v="1"/>
    <n v="1"/>
    <x v="0"/>
    <n v="1.3"/>
    <x v="0"/>
    <x v="0"/>
    <x v="0"/>
    <x v="1"/>
    <x v="1"/>
    <x v="1"/>
    <s v="06_26"/>
    <x v="9"/>
    <n v="6"/>
    <x v="2"/>
    <n v="19"/>
    <x v="27"/>
    <s v="014_26"/>
    <s v="COORDINACION GENERAL DE PROYECTOS ESTRAT"/>
    <x v="3"/>
    <x v="3"/>
    <s v="5600"/>
    <x v="119"/>
    <x v="119"/>
    <n v="66"/>
    <s v="BARREDORA"/>
    <n v="200000"/>
    <n v="200000"/>
    <n v="0"/>
    <n v="0"/>
    <n v="0"/>
    <n v="0"/>
    <n v="0"/>
    <n v="0"/>
    <n v="0"/>
    <n v="0"/>
    <n v="200000"/>
    <m/>
    <n v="200000"/>
  </r>
  <r>
    <s v="1.1-00-26"/>
    <x v="1"/>
    <n v="1"/>
    <x v="0"/>
    <n v="1.3"/>
    <x v="0"/>
    <x v="0"/>
    <x v="0"/>
    <x v="1"/>
    <x v="1"/>
    <x v="0"/>
    <s v="08_26"/>
    <x v="6"/>
    <n v="2"/>
    <x v="3"/>
    <n v="25"/>
    <x v="9"/>
    <s v="019_26"/>
    <s v="DIRECCIÓN ADMINISTRATIVA"/>
    <x v="2"/>
    <x v="2"/>
    <s v="3500"/>
    <x v="120"/>
    <x v="120"/>
    <n v="0"/>
    <s v="SIN DESCRIPCIÓN PARA DESTINOS 00"/>
    <n v="3202435.2"/>
    <m/>
    <m/>
    <m/>
    <m/>
    <m/>
    <m/>
    <m/>
    <m/>
    <m/>
    <m/>
    <m/>
    <n v="3202435.2"/>
  </r>
  <r>
    <s v="1.1-00-26"/>
    <x v="1"/>
    <n v="1"/>
    <x v="0"/>
    <n v="1.3"/>
    <x v="0"/>
    <x v="0"/>
    <x v="0"/>
    <x v="1"/>
    <x v="1"/>
    <x v="1"/>
    <s v="08_26"/>
    <x v="6"/>
    <n v="2"/>
    <x v="3"/>
    <n v="25"/>
    <x v="9"/>
    <s v="019_26"/>
    <s v="DIRECCIÓN ADMINISTRATIVA"/>
    <x v="3"/>
    <x v="3"/>
    <s v="5600"/>
    <x v="119"/>
    <x v="119"/>
    <n v="0"/>
    <s v="SIN DESCRIPCIÓN PARA DESTINOS 00"/>
    <n v="1500000"/>
    <n v="1500000"/>
    <n v="0"/>
    <n v="0"/>
    <n v="0"/>
    <n v="0"/>
    <n v="0"/>
    <n v="0"/>
    <n v="0"/>
    <n v="0"/>
    <n v="1500000"/>
    <m/>
    <n v="1500000"/>
  </r>
  <r>
    <s v="1.1-00-26"/>
    <x v="1"/>
    <n v="1"/>
    <x v="0"/>
    <n v="1.3"/>
    <x v="0"/>
    <x v="0"/>
    <x v="0"/>
    <x v="1"/>
    <x v="1"/>
    <x v="1"/>
    <s v="09_26"/>
    <x v="7"/>
    <n v="1"/>
    <x v="1"/>
    <n v="42"/>
    <x v="11"/>
    <s v="030_26"/>
    <s v="DIRECCIÓN DE RED DE BASES Y COLMENAS"/>
    <x v="3"/>
    <x v="3"/>
    <s v="5600"/>
    <x v="119"/>
    <x v="119"/>
    <n v="0"/>
    <s v="SIN DESCRIPCIÓN PARA DESTINOS 00"/>
    <n v="150000"/>
    <n v="150000"/>
    <n v="0"/>
    <n v="0"/>
    <n v="0"/>
    <n v="0"/>
    <n v="0"/>
    <n v="0"/>
    <n v="0"/>
    <n v="0"/>
    <n v="150000"/>
    <m/>
    <n v="150000"/>
  </r>
  <r>
    <s v="1.1-00-26"/>
    <x v="1"/>
    <n v="1"/>
    <x v="0"/>
    <n v="1.3"/>
    <x v="0"/>
    <x v="0"/>
    <x v="0"/>
    <x v="1"/>
    <x v="1"/>
    <x v="1"/>
    <s v="09_26"/>
    <x v="7"/>
    <n v="2"/>
    <x v="3"/>
    <n v="36"/>
    <x v="25"/>
    <s v="028_26"/>
    <s v="DIRECCIÓN DE EDUCACIÓN"/>
    <x v="3"/>
    <x v="3"/>
    <s v="5600"/>
    <x v="119"/>
    <x v="119"/>
    <n v="0"/>
    <s v="SIN DESCRIPCIÓN PARA DESTINOS 00"/>
    <n v="50000"/>
    <n v="50000"/>
    <n v="0"/>
    <n v="0"/>
    <n v="0"/>
    <n v="0"/>
    <n v="0"/>
    <n v="0"/>
    <n v="0"/>
    <n v="0"/>
    <n v="50000"/>
    <m/>
    <n v="50000"/>
  </r>
  <r>
    <s v="1.1-00-26"/>
    <x v="1"/>
    <n v="3"/>
    <x v="1"/>
    <n v="3.2"/>
    <x v="6"/>
    <x v="9"/>
    <x v="9"/>
    <x v="1"/>
    <x v="1"/>
    <x v="1"/>
    <s v="11_26"/>
    <x v="8"/>
    <n v="5"/>
    <x v="5"/>
    <n v="57"/>
    <x v="66"/>
    <s v="035_26"/>
    <s v="DIRECCIÓN DE DESARROLLO RURAL"/>
    <x v="3"/>
    <x v="3"/>
    <s v="5600"/>
    <x v="119"/>
    <x v="119"/>
    <n v="0"/>
    <s v="SIN DESCRIPCIÓN PARA DESTINOS 00"/>
    <n v="50000"/>
    <n v="50000"/>
    <n v="0"/>
    <n v="0"/>
    <n v="0"/>
    <n v="0"/>
    <n v="0"/>
    <n v="0"/>
    <n v="0"/>
    <n v="0"/>
    <n v="50000"/>
    <m/>
    <n v="50000"/>
  </r>
  <r>
    <s v="1.1-00-26"/>
    <x v="1"/>
    <n v="2"/>
    <x v="2"/>
    <n v="2.2000000000000002"/>
    <x v="7"/>
    <x v="11"/>
    <x v="11"/>
    <x v="1"/>
    <x v="1"/>
    <x v="1"/>
    <s v="11_26"/>
    <x v="8"/>
    <n v="5"/>
    <x v="5"/>
    <n v="49"/>
    <x v="23"/>
    <s v="034_26"/>
    <s v="DESPACHO DE LA COORDINACIÓN GENERAL DE D"/>
    <x v="3"/>
    <x v="3"/>
    <s v="5600"/>
    <x v="119"/>
    <x v="119"/>
    <n v="0"/>
    <s v="SIN DESCRIPCIÓN PARA DESTINOS 00"/>
    <n v="50000"/>
    <n v="50000"/>
    <n v="0"/>
    <n v="0"/>
    <n v="0"/>
    <n v="0"/>
    <n v="0"/>
    <n v="0"/>
    <n v="0"/>
    <n v="0"/>
    <n v="50000"/>
    <m/>
    <n v="50000"/>
  </r>
  <r>
    <s v="1.1-00-26"/>
    <x v="1"/>
    <n v="1"/>
    <x v="0"/>
    <n v="1.7"/>
    <x v="4"/>
    <x v="6"/>
    <x v="6"/>
    <x v="1"/>
    <x v="1"/>
    <x v="1"/>
    <s v="07_26"/>
    <x v="5"/>
    <n v="6"/>
    <x v="2"/>
    <n v="23"/>
    <x v="14"/>
    <s v="017_26"/>
    <s v="DIRECCIÓN DE PROTECCIÓN CIVIL Y BOMBEROS"/>
    <x v="3"/>
    <x v="3"/>
    <s v="5900"/>
    <x v="121"/>
    <x v="121"/>
    <n v="0"/>
    <s v="SIN DESCRIPCIÓN PARA DESTINOS 00"/>
    <n v="0"/>
    <n v="0"/>
    <n v="0"/>
    <n v="0"/>
    <n v="0"/>
    <n v="0"/>
    <n v="0"/>
    <n v="0"/>
    <n v="0"/>
    <n v="0"/>
    <n v="0"/>
    <n v="7000000"/>
    <n v="7000000"/>
  </r>
  <r>
    <s v="1.1-00-26"/>
    <x v="1"/>
    <n v="1"/>
    <x v="0"/>
    <n v="1.7"/>
    <x v="4"/>
    <x v="6"/>
    <x v="6"/>
    <x v="1"/>
    <x v="1"/>
    <x v="1"/>
    <s v="07_26"/>
    <x v="5"/>
    <n v="6"/>
    <x v="2"/>
    <n v="23"/>
    <x v="14"/>
    <s v="017_26"/>
    <s v="DIRECCIÓN DE PROTECCIÓN CIVIL Y BOMBEROS"/>
    <x v="3"/>
    <x v="3"/>
    <s v="5600"/>
    <x v="122"/>
    <x v="122"/>
    <n v="0"/>
    <s v="SIN DESCRIPCIÓN PARA DESTINOS 00"/>
    <n v="2000000"/>
    <n v="2000000"/>
    <n v="0"/>
    <n v="0"/>
    <n v="0"/>
    <n v="0"/>
    <n v="0"/>
    <n v="0"/>
    <n v="0"/>
    <n v="0"/>
    <n v="2000000"/>
    <m/>
    <n v="2000000"/>
  </r>
  <r>
    <s v="1.1-00-26"/>
    <x v="1"/>
    <n v="3"/>
    <x v="1"/>
    <n v="3.8"/>
    <x v="1"/>
    <x v="2"/>
    <x v="2"/>
    <x v="2"/>
    <x v="2"/>
    <x v="1"/>
    <s v="12_26"/>
    <x v="4"/>
    <n v="4"/>
    <x v="0"/>
    <n v="66"/>
    <x v="6"/>
    <s v="038_26"/>
    <s v="DESPACHO DE LA COORDINACIÓN GENERAL DE I"/>
    <x v="3"/>
    <x v="3"/>
    <s v="5600"/>
    <x v="122"/>
    <x v="122"/>
    <n v="59"/>
    <s v="C5"/>
    <n v="145000000"/>
    <n v="145000000"/>
    <n v="0"/>
    <n v="0"/>
    <n v="0"/>
    <n v="0"/>
    <n v="0"/>
    <n v="0"/>
    <n v="0"/>
    <n v="0"/>
    <n v="145000000"/>
    <m/>
    <n v="145000000"/>
  </r>
  <r>
    <s v="1.1-00-26"/>
    <x v="1"/>
    <n v="2"/>
    <x v="2"/>
    <n v="2.1"/>
    <x v="3"/>
    <x v="8"/>
    <x v="8"/>
    <x v="3"/>
    <x v="3"/>
    <x v="1"/>
    <s v="08_26"/>
    <x v="6"/>
    <n v="6"/>
    <x v="2"/>
    <n v="30"/>
    <x v="19"/>
    <s v="024_26"/>
    <s v="UNIDAD DE ACOPIO Y SALUD ANIMAL TLAJOMUL"/>
    <x v="3"/>
    <x v="3"/>
    <s v="5600"/>
    <x v="122"/>
    <x v="122"/>
    <n v="0"/>
    <s v="SIN DESCRIPCIÓN PARA DESTINOS 00"/>
    <n v="150000"/>
    <n v="150000"/>
    <n v="0"/>
    <n v="0"/>
    <n v="0"/>
    <n v="0"/>
    <n v="0"/>
    <n v="0"/>
    <n v="0"/>
    <n v="0"/>
    <n v="150000"/>
    <m/>
    <n v="150000"/>
  </r>
  <r>
    <s v="1.1-00-26"/>
    <x v="1"/>
    <n v="1"/>
    <x v="0"/>
    <n v="1.3"/>
    <x v="0"/>
    <x v="0"/>
    <x v="0"/>
    <x v="1"/>
    <x v="1"/>
    <x v="1"/>
    <s v="10_26"/>
    <x v="10"/>
    <n v="6"/>
    <x v="2"/>
    <n v="45"/>
    <x v="67"/>
    <s v="032_26"/>
    <s v="DIRECCIÓN DE GESTION DEL MEDIO AMBIENTE"/>
    <x v="3"/>
    <x v="3"/>
    <s v="5700"/>
    <x v="123"/>
    <x v="123"/>
    <n v="0"/>
    <s v="SIN DESCRIPCIÓN PARA DESTINOS 00"/>
    <n v="200000"/>
    <n v="200000"/>
    <n v="0"/>
    <n v="0"/>
    <n v="0"/>
    <n v="0"/>
    <n v="0"/>
    <n v="0"/>
    <n v="0"/>
    <n v="0"/>
    <n v="200000"/>
    <m/>
    <n v="200000"/>
  </r>
  <r>
    <s v="1.1-00-26"/>
    <x v="1"/>
    <n v="1"/>
    <x v="0"/>
    <n v="1.3"/>
    <x v="0"/>
    <x v="0"/>
    <x v="0"/>
    <x v="1"/>
    <x v="1"/>
    <x v="1"/>
    <s v="02_26"/>
    <x v="2"/>
    <n v="4"/>
    <x v="0"/>
    <n v="2"/>
    <x v="3"/>
    <s v="002_26"/>
    <s v="DIRECCIÓN EJECUTIVA DE LA SECRETARIA GEN"/>
    <x v="3"/>
    <x v="3"/>
    <s v="5800"/>
    <x v="124"/>
    <x v="124"/>
    <n v="0"/>
    <s v="SIN DESCRIPCIÓN PARA DESTINOS 00"/>
    <n v="0"/>
    <n v="0"/>
    <n v="0"/>
    <n v="0"/>
    <n v="0"/>
    <n v="0"/>
    <n v="0"/>
    <n v="0"/>
    <n v="0"/>
    <n v="0"/>
    <n v="0"/>
    <n v="32500000"/>
    <n v="32500000"/>
  </r>
  <r>
    <s v="1.1-00-26"/>
    <x v="1"/>
    <n v="1"/>
    <x v="0"/>
    <n v="1.3"/>
    <x v="0"/>
    <x v="0"/>
    <x v="0"/>
    <x v="1"/>
    <x v="1"/>
    <x v="1"/>
    <s v="04_26"/>
    <x v="3"/>
    <n v="4"/>
    <x v="0"/>
    <n v="6"/>
    <x v="4"/>
    <s v="005_26"/>
    <s v="DIRECCIÓN DE PROCESOS ADMINISTRATIVOS Y"/>
    <x v="3"/>
    <x v="3"/>
    <s v="5800"/>
    <x v="124"/>
    <x v="124"/>
    <n v="13"/>
    <s v="RECONOCIMIENTO CONTRA DERECHOS"/>
    <n v="5000000"/>
    <n v="5000000"/>
    <n v="0"/>
    <n v="0"/>
    <n v="0"/>
    <n v="0"/>
    <n v="0"/>
    <n v="0"/>
    <n v="0"/>
    <n v="0"/>
    <n v="5000000"/>
    <m/>
    <n v="5000000"/>
  </r>
  <r>
    <s v="1.1-00-26"/>
    <x v="1"/>
    <n v="3"/>
    <x v="1"/>
    <n v="3.8"/>
    <x v="1"/>
    <x v="2"/>
    <x v="2"/>
    <x v="2"/>
    <x v="2"/>
    <x v="1"/>
    <s v="12_26"/>
    <x v="4"/>
    <n v="4"/>
    <x v="0"/>
    <n v="66"/>
    <x v="6"/>
    <s v="038_26"/>
    <s v="DESPACHO DE LA COORDINACIÓN GENERAL DE I"/>
    <x v="3"/>
    <x v="3"/>
    <s v="5900"/>
    <x v="121"/>
    <x v="121"/>
    <n v="0"/>
    <s v="SIN DESCRIPCIÓN PARA DESTINOS 00"/>
    <n v="9650000"/>
    <n v="9650001.7599999998"/>
    <n v="0"/>
    <n v="0"/>
    <n v="0"/>
    <n v="0"/>
    <n v="0"/>
    <n v="0"/>
    <n v="0"/>
    <n v="0"/>
    <n v="9650000"/>
    <m/>
    <n v="9650000"/>
  </r>
  <r>
    <s v="1.1-00-26"/>
    <x v="1"/>
    <n v="3"/>
    <x v="1"/>
    <n v="3.8"/>
    <x v="1"/>
    <x v="2"/>
    <x v="2"/>
    <x v="2"/>
    <x v="2"/>
    <x v="1"/>
    <s v="12_26"/>
    <x v="4"/>
    <n v="4"/>
    <x v="0"/>
    <n v="66"/>
    <x v="6"/>
    <s v="038_26"/>
    <s v="DESPACHO DE LA COORDINACIÓN GENERAL DE I"/>
    <x v="3"/>
    <x v="3"/>
    <s v="5900"/>
    <x v="121"/>
    <x v="121"/>
    <n v="63"/>
    <s v="SOFTWARE CONTABLE"/>
    <n v="1400000"/>
    <n v="1399998.24"/>
    <n v="0"/>
    <n v="0"/>
    <n v="0"/>
    <n v="0"/>
    <n v="0"/>
    <n v="0"/>
    <n v="0"/>
    <n v="0"/>
    <n v="1400000"/>
    <m/>
    <n v="1400000"/>
  </r>
  <r>
    <s v="1.1-00-26"/>
    <x v="1"/>
    <n v="1"/>
    <x v="0"/>
    <n v="1.3"/>
    <x v="0"/>
    <x v="0"/>
    <x v="0"/>
    <x v="1"/>
    <x v="1"/>
    <x v="1"/>
    <s v="04_26"/>
    <x v="3"/>
    <n v="4"/>
    <x v="0"/>
    <n v="6"/>
    <x v="4"/>
    <s v="005_26"/>
    <s v="DIRECCIÓN DE PROCESOS ADMINISTRATIVOS Y"/>
    <x v="3"/>
    <x v="3"/>
    <s v="5100"/>
    <x v="110"/>
    <x v="110"/>
    <n v="0"/>
    <s v="SIN DESCRIPCIÓN PARA DESTINOS 00"/>
    <n v="0"/>
    <n v="0"/>
    <n v="0"/>
    <n v="0"/>
    <n v="0"/>
    <n v="0"/>
    <n v="0"/>
    <n v="0"/>
    <n v="0"/>
    <n v="0"/>
    <n v="0"/>
    <n v="238000"/>
    <n v="238000"/>
  </r>
  <r>
    <s v="1.1-00-26"/>
    <x v="1"/>
    <n v="1"/>
    <x v="0"/>
    <n v="1.3"/>
    <x v="0"/>
    <x v="0"/>
    <x v="0"/>
    <x v="1"/>
    <x v="1"/>
    <x v="1"/>
    <s v="04_26"/>
    <x v="3"/>
    <n v="4"/>
    <x v="0"/>
    <n v="6"/>
    <x v="4"/>
    <s v="005_26"/>
    <s v="DIRECCIÓN DE PROCESOS ADMINISTRATIVOS Y"/>
    <x v="3"/>
    <x v="3"/>
    <s v="5900"/>
    <x v="121"/>
    <x v="121"/>
    <n v="0"/>
    <s v="SIN DESCRIPCIÓN PARA DESTINOS 00"/>
    <n v="3010000"/>
    <n v="3010000"/>
    <n v="0"/>
    <n v="0"/>
    <n v="0"/>
    <n v="0"/>
    <n v="0"/>
    <n v="0"/>
    <n v="0"/>
    <n v="0"/>
    <n v="3010000"/>
    <m/>
    <n v="3010000"/>
  </r>
  <r>
    <s v="1.1-00-26"/>
    <x v="1"/>
    <n v="3"/>
    <x v="1"/>
    <n v="3.8"/>
    <x v="1"/>
    <x v="2"/>
    <x v="2"/>
    <x v="2"/>
    <x v="2"/>
    <x v="1"/>
    <s v="12_26"/>
    <x v="4"/>
    <n v="4"/>
    <x v="0"/>
    <n v="66"/>
    <x v="6"/>
    <s v="038_26"/>
    <s v="DESPACHO DE LA COORDINACIÓN GENERAL DE I"/>
    <x v="3"/>
    <x v="3"/>
    <s v="5900"/>
    <x v="125"/>
    <x v="125"/>
    <n v="0"/>
    <s v="SIN DESCRIPCIÓN PARA DESTINOS 00"/>
    <n v="10000000"/>
    <n v="10000000"/>
    <n v="522000"/>
    <n v="522000"/>
    <n v="522000"/>
    <n v="0"/>
    <n v="0"/>
    <n v="0"/>
    <n v="0"/>
    <n v="0"/>
    <n v="9478000"/>
    <m/>
    <n v="10000000"/>
  </r>
  <r>
    <s v="1.1-00-26"/>
    <x v="1"/>
    <n v="1"/>
    <x v="0"/>
    <n v="1.3"/>
    <x v="0"/>
    <x v="0"/>
    <x v="0"/>
    <x v="1"/>
    <x v="1"/>
    <x v="1"/>
    <s v="04_26"/>
    <x v="3"/>
    <n v="4"/>
    <x v="0"/>
    <n v="6"/>
    <x v="4"/>
    <s v="005_26"/>
    <s v="DIRECCIÓN DE PROCESOS ADMINISTRATIVOS Y"/>
    <x v="3"/>
    <x v="3"/>
    <s v="5900"/>
    <x v="125"/>
    <x v="125"/>
    <n v="0"/>
    <s v="SIN DESCRIPCIÓN PARA DESTINOS 00"/>
    <n v="8526"/>
    <n v="0"/>
    <n v="8526"/>
    <n v="8526"/>
    <n v="0"/>
    <n v="8526"/>
    <n v="0"/>
    <n v="8526"/>
    <n v="0"/>
    <n v="8526"/>
    <n v="0"/>
    <m/>
    <n v="8526"/>
  </r>
  <r>
    <s v="1.1-00-26"/>
    <x v="1"/>
    <n v="1"/>
    <x v="0"/>
    <n v="1.3"/>
    <x v="0"/>
    <x v="0"/>
    <x v="0"/>
    <x v="7"/>
    <x v="7"/>
    <x v="1"/>
    <s v="10_26"/>
    <x v="10"/>
    <n v="1"/>
    <x v="1"/>
    <n v="46"/>
    <x v="68"/>
    <s v="033_26"/>
    <s v="DIRECCIÓN DE OBRAS PÚBLICAS"/>
    <x v="5"/>
    <x v="5"/>
    <s v="6100"/>
    <x v="126"/>
    <x v="126"/>
    <n v="0"/>
    <s v="SIN DESCRIPCIÓN PARA DESTINOS 00"/>
    <n v="221450365.80000001"/>
    <n v="221450365.80000001"/>
    <n v="221450365.80000001"/>
    <n v="221450365.80000001"/>
    <n v="221450365.80000001"/>
    <n v="0"/>
    <n v="0"/>
    <n v="0"/>
    <n v="0"/>
    <n v="0"/>
    <n v="0"/>
    <m/>
    <n v="221450365.80000001"/>
  </r>
  <r>
    <s v="1.1-00-26"/>
    <x v="1"/>
    <n v="1"/>
    <x v="0"/>
    <n v="1.3"/>
    <x v="0"/>
    <x v="0"/>
    <x v="0"/>
    <x v="7"/>
    <x v="7"/>
    <x v="1"/>
    <s v="10_26"/>
    <x v="10"/>
    <n v="1"/>
    <x v="1"/>
    <n v="46"/>
    <x v="68"/>
    <s v="033_26"/>
    <s v="DIRECCIÓN DE OBRAS PÚBLICAS"/>
    <x v="5"/>
    <x v="5"/>
    <s v="6100"/>
    <x v="126"/>
    <x v="126"/>
    <n v="36"/>
    <s v="C5"/>
    <n v="37122359.280000001"/>
    <n v="37122359.280000001"/>
    <n v="0"/>
    <n v="0"/>
    <n v="0"/>
    <n v="0"/>
    <n v="0"/>
    <n v="0"/>
    <n v="0"/>
    <n v="0"/>
    <n v="37122359.280000001"/>
    <m/>
    <n v="37122359.280000001"/>
  </r>
  <r>
    <s v="1.1-00-26"/>
    <x v="1"/>
    <n v="1"/>
    <x v="0"/>
    <n v="1.3"/>
    <x v="0"/>
    <x v="0"/>
    <x v="0"/>
    <x v="7"/>
    <x v="7"/>
    <x v="1"/>
    <s v="10_26"/>
    <x v="10"/>
    <n v="1"/>
    <x v="1"/>
    <n v="47"/>
    <x v="69"/>
    <s v="033_26"/>
    <s v="DIRECCIÓN DE OBRAS PÚBLICAS"/>
    <x v="5"/>
    <x v="5"/>
    <s v="6100"/>
    <x v="126"/>
    <x v="126"/>
    <n v="0"/>
    <s v="SIN DESCRIPCIÓN PARA DESTINOS 00"/>
    <n v="24500000"/>
    <n v="24500000"/>
    <n v="0"/>
    <n v="0"/>
    <n v="0"/>
    <n v="0"/>
    <n v="0"/>
    <n v="0"/>
    <n v="0"/>
    <n v="0"/>
    <n v="24500000"/>
    <m/>
    <n v="24500000"/>
  </r>
  <r>
    <s v="1.1-00-26"/>
    <x v="1"/>
    <n v="1"/>
    <x v="0"/>
    <n v="1.3"/>
    <x v="0"/>
    <x v="0"/>
    <x v="0"/>
    <x v="7"/>
    <x v="7"/>
    <x v="1"/>
    <s v="10_26"/>
    <x v="10"/>
    <n v="1"/>
    <x v="1"/>
    <n v="48"/>
    <x v="70"/>
    <s v="033_26"/>
    <s v="DIRECCIÓN DE OBRAS PÚBLICAS"/>
    <x v="5"/>
    <x v="5"/>
    <s v="6100"/>
    <x v="126"/>
    <x v="126"/>
    <n v="0"/>
    <s v="SIN DESCRIPCIÓN PARA DESTINOS 00"/>
    <n v="7500000"/>
    <n v="0"/>
    <n v="0"/>
    <n v="0"/>
    <n v="0"/>
    <n v="0"/>
    <n v="0"/>
    <n v="0"/>
    <n v="0"/>
    <n v="0"/>
    <n v="7500000"/>
    <m/>
    <n v="7500000"/>
  </r>
  <r>
    <s v="2.5-02-26"/>
    <x v="3"/>
    <n v="1"/>
    <x v="0"/>
    <n v="1.3"/>
    <x v="0"/>
    <x v="0"/>
    <x v="0"/>
    <x v="7"/>
    <x v="7"/>
    <x v="1"/>
    <s v="10_26"/>
    <x v="10"/>
    <n v="1"/>
    <x v="1"/>
    <n v="48"/>
    <x v="70"/>
    <s v="033_26"/>
    <s v="DIRECCIÓN DE OBRAS PÚBLICAS"/>
    <x v="5"/>
    <x v="5"/>
    <s v="6100"/>
    <x v="126"/>
    <x v="126"/>
    <n v="0"/>
    <s v="SIN DESCRIPCIÓN PARA DESTINOS 00"/>
    <n v="0"/>
    <n v="3110768.37"/>
    <n v="0"/>
    <n v="0"/>
    <n v="0"/>
    <n v="0"/>
    <n v="0"/>
    <n v="0"/>
    <n v="0"/>
    <n v="0"/>
    <n v="0"/>
    <m/>
    <n v="0"/>
  </r>
  <r>
    <s v="1.1-00-26"/>
    <x v="1"/>
    <n v="1"/>
    <x v="0"/>
    <n v="1.3"/>
    <x v="0"/>
    <x v="0"/>
    <x v="0"/>
    <x v="7"/>
    <x v="7"/>
    <x v="1"/>
    <s v="10_26"/>
    <x v="10"/>
    <n v="1"/>
    <x v="1"/>
    <n v="46"/>
    <x v="68"/>
    <s v="033_26"/>
    <s v="DIRECCIÓN DE OBRAS PÚBLICAS"/>
    <x v="5"/>
    <x v="5"/>
    <s v="6100"/>
    <x v="127"/>
    <x v="127"/>
    <n v="0"/>
    <s v="SIN DESCRIPCIÓN PARA DESTINOS 00"/>
    <n v="26624817.600000001"/>
    <n v="26624817"/>
    <n v="26624817.600000001"/>
    <n v="26624817.600000001"/>
    <n v="26624817.600000001"/>
    <n v="0"/>
    <n v="0"/>
    <n v="0"/>
    <n v="0"/>
    <n v="0"/>
    <n v="0"/>
    <m/>
    <n v="26624817.600000001"/>
  </r>
  <r>
    <s v="1.1-00-26"/>
    <x v="1"/>
    <n v="1"/>
    <x v="0"/>
    <n v="1.3"/>
    <x v="0"/>
    <x v="0"/>
    <x v="0"/>
    <x v="7"/>
    <x v="7"/>
    <x v="1"/>
    <s v="10_26"/>
    <x v="10"/>
    <n v="1"/>
    <x v="1"/>
    <n v="46"/>
    <x v="68"/>
    <s v="033_26"/>
    <s v="DIRECCIÓN DE OBRAS PÚBLICAS"/>
    <x v="5"/>
    <x v="5"/>
    <s v="6100"/>
    <x v="127"/>
    <x v="127"/>
    <n v="37"/>
    <s v="MULTIANUAL DE POZOS"/>
    <n v="62500000"/>
    <n v="62500000.600000001"/>
    <n v="0"/>
    <n v="0"/>
    <n v="0"/>
    <n v="0"/>
    <n v="0"/>
    <n v="0"/>
    <n v="0"/>
    <n v="0"/>
    <n v="62500000"/>
    <n v="345365.15"/>
    <n v="62845365.149999999"/>
  </r>
  <r>
    <s v="1.1-00-26"/>
    <x v="1"/>
    <n v="1"/>
    <x v="0"/>
    <n v="1.3"/>
    <x v="0"/>
    <x v="0"/>
    <x v="0"/>
    <x v="7"/>
    <x v="7"/>
    <x v="1"/>
    <s v="10_26"/>
    <x v="10"/>
    <n v="1"/>
    <x v="1"/>
    <n v="48"/>
    <x v="70"/>
    <s v="033_26"/>
    <s v="DIRECCIÓN DE OBRAS PÚBLICAS"/>
    <x v="5"/>
    <x v="5"/>
    <s v="6100"/>
    <x v="127"/>
    <x v="127"/>
    <n v="0"/>
    <s v="SIN DESCRIPCIÓN PARA DESTINOS 00"/>
    <n v="4600000"/>
    <n v="3999999.36"/>
    <n v="0"/>
    <n v="0"/>
    <n v="0"/>
    <n v="0"/>
    <n v="0"/>
    <n v="0"/>
    <n v="0"/>
    <n v="0"/>
    <n v="4600000"/>
    <n v="74889707.820000097"/>
    <n v="79489707.820000097"/>
  </r>
  <r>
    <s v="2.5-01-26"/>
    <x v="7"/>
    <n v="1"/>
    <x v="0"/>
    <n v="1.3"/>
    <x v="0"/>
    <x v="0"/>
    <x v="0"/>
    <x v="7"/>
    <x v="7"/>
    <x v="1"/>
    <s v="10_26"/>
    <x v="10"/>
    <n v="1"/>
    <x v="1"/>
    <n v="48"/>
    <x v="70"/>
    <s v="033_26"/>
    <s v="DIRECCIÓN DE OBRAS PÚBLICAS"/>
    <x v="5"/>
    <x v="5"/>
    <s v="6100"/>
    <x v="127"/>
    <x v="127"/>
    <n v="79"/>
    <s v="INTERESES"/>
    <n v="0"/>
    <n v="0"/>
    <n v="0"/>
    <n v="0"/>
    <n v="0"/>
    <n v="0"/>
    <n v="0"/>
    <n v="0"/>
    <n v="0"/>
    <n v="0"/>
    <n v="0"/>
    <n v="1065939"/>
    <n v="1065939"/>
  </r>
  <r>
    <s v="2.5-01-26"/>
    <x v="7"/>
    <n v="1"/>
    <x v="0"/>
    <n v="1.3"/>
    <x v="0"/>
    <x v="0"/>
    <x v="0"/>
    <x v="7"/>
    <x v="7"/>
    <x v="1"/>
    <s v="10_26"/>
    <x v="10"/>
    <n v="1"/>
    <x v="1"/>
    <n v="48"/>
    <x v="70"/>
    <s v="033_26"/>
    <s v="DIRECCIÓN DE OBRAS PÚBLICAS"/>
    <x v="5"/>
    <x v="5"/>
    <s v="6100"/>
    <x v="127"/>
    <x v="127"/>
    <n v="0"/>
    <s v="SIN DESCRIPCIÓN PARA DESTINOS 00"/>
    <n v="37975438.600000001"/>
    <n v="37975439.240000002"/>
    <n v="0"/>
    <n v="0"/>
    <n v="0"/>
    <n v="0"/>
    <n v="0"/>
    <n v="0"/>
    <n v="0"/>
    <n v="0"/>
    <n v="37975438.600000001"/>
    <n v="-1065939"/>
    <n v="36909499.600000001"/>
  </r>
  <r>
    <s v="1.1-00-26"/>
    <x v="1"/>
    <n v="1"/>
    <x v="0"/>
    <n v="1.3"/>
    <x v="0"/>
    <x v="0"/>
    <x v="0"/>
    <x v="7"/>
    <x v="7"/>
    <x v="1"/>
    <s v="10_26"/>
    <x v="10"/>
    <n v="1"/>
    <x v="1"/>
    <n v="46"/>
    <x v="68"/>
    <s v="033_26"/>
    <s v="DIRECCIÓN DE OBRAS PÚBLICAS"/>
    <x v="5"/>
    <x v="5"/>
    <s v="6100"/>
    <x v="128"/>
    <x v="128"/>
    <n v="0"/>
    <s v="SIN DESCRIPCIÓN PARA DESTINOS 00"/>
    <n v="270180971.16000003"/>
    <n v="270180971.16000003"/>
    <n v="270180971.16000003"/>
    <n v="270180971.16000003"/>
    <n v="255774222.46000004"/>
    <n v="14406748.699999999"/>
    <n v="3546332.209999999"/>
    <n v="10860416.49"/>
    <n v="0"/>
    <n v="10860416.49"/>
    <n v="0"/>
    <m/>
    <n v="270180971.16000003"/>
  </r>
  <r>
    <s v="1.1-00-26"/>
    <x v="1"/>
    <n v="1"/>
    <x v="0"/>
    <n v="1.3"/>
    <x v="0"/>
    <x v="0"/>
    <x v="0"/>
    <x v="7"/>
    <x v="7"/>
    <x v="1"/>
    <s v="10_26"/>
    <x v="10"/>
    <n v="1"/>
    <x v="1"/>
    <n v="47"/>
    <x v="69"/>
    <s v="033_26"/>
    <s v="DIRECCIÓN DE OBRAS PÚBLICAS"/>
    <x v="5"/>
    <x v="5"/>
    <s v="6100"/>
    <x v="128"/>
    <x v="128"/>
    <n v="0"/>
    <s v="SIN DESCRIPCIÓN PARA DESTINOS 00"/>
    <n v="35000000"/>
    <n v="35000000"/>
    <n v="0"/>
    <n v="0"/>
    <n v="0"/>
    <n v="0"/>
    <n v="0"/>
    <n v="0"/>
    <n v="0"/>
    <n v="0"/>
    <n v="35000000"/>
    <m/>
    <n v="35000000"/>
  </r>
  <r>
    <s v="1.1-00-26"/>
    <x v="1"/>
    <n v="1"/>
    <x v="0"/>
    <n v="1.3"/>
    <x v="0"/>
    <x v="0"/>
    <x v="0"/>
    <x v="7"/>
    <x v="7"/>
    <x v="1"/>
    <s v="10_26"/>
    <x v="10"/>
    <n v="1"/>
    <x v="1"/>
    <n v="48"/>
    <x v="70"/>
    <s v="033_26"/>
    <s v="DIRECCIÓN DE OBRAS PÚBLICAS"/>
    <x v="5"/>
    <x v="5"/>
    <s v="6100"/>
    <x v="128"/>
    <x v="128"/>
    <n v="0"/>
    <s v="SIN DESCRIPCIÓN PARA DESTINOS 00"/>
    <n v="37900000"/>
    <n v="46000004.880000003"/>
    <n v="15471074.189999999"/>
    <n v="15471074.189999999"/>
    <n v="10829751.93"/>
    <n v="4641322.26"/>
    <n v="4641322.26"/>
    <n v="0"/>
    <n v="0"/>
    <n v="0"/>
    <n v="22428925.810000002"/>
    <n v="300000000"/>
    <n v="337900000"/>
  </r>
  <r>
    <s v="2.5-02-26"/>
    <x v="3"/>
    <n v="1"/>
    <x v="0"/>
    <n v="1.3"/>
    <x v="0"/>
    <x v="0"/>
    <x v="0"/>
    <x v="7"/>
    <x v="7"/>
    <x v="1"/>
    <s v="10_26"/>
    <x v="10"/>
    <n v="1"/>
    <x v="1"/>
    <n v="48"/>
    <x v="70"/>
    <s v="033_26"/>
    <s v="DIRECCIÓN DE OBRAS PÚBLICAS"/>
    <x v="5"/>
    <x v="5"/>
    <s v="6100"/>
    <x v="128"/>
    <x v="128"/>
    <n v="0"/>
    <s v="SIN DESCRIPCIÓN PARA DESTINOS 00"/>
    <n v="3110768.37"/>
    <n v="0"/>
    <n v="0"/>
    <n v="0"/>
    <n v="0"/>
    <n v="0"/>
    <n v="0"/>
    <n v="0"/>
    <n v="0"/>
    <n v="0"/>
    <n v="3110768.37"/>
    <n v="212793853.81"/>
    <n v="215904622.18000001"/>
  </r>
  <r>
    <s v="2.5-01-26"/>
    <x v="7"/>
    <n v="1"/>
    <x v="0"/>
    <n v="1.3"/>
    <x v="0"/>
    <x v="0"/>
    <x v="0"/>
    <x v="7"/>
    <x v="7"/>
    <x v="1"/>
    <s v="10_26"/>
    <x v="10"/>
    <n v="1"/>
    <x v="1"/>
    <n v="48"/>
    <x v="70"/>
    <s v="033_26"/>
    <s v="DIRECCIÓN DE OBRAS PÚBLICAS"/>
    <x v="5"/>
    <x v="5"/>
    <s v="6100"/>
    <x v="128"/>
    <x v="128"/>
    <n v="0"/>
    <s v="SIN DESCRIPCIÓN PARA DESTINOS 00"/>
    <n v="66730231.399999999"/>
    <n v="66730226.520000003"/>
    <n v="0"/>
    <n v="0"/>
    <n v="0"/>
    <n v="0"/>
    <n v="0"/>
    <n v="0"/>
    <n v="0"/>
    <n v="0"/>
    <n v="66730231.399999999"/>
    <m/>
    <n v="66730231.399999999"/>
  </r>
  <r>
    <s v="1.1-00-26"/>
    <x v="1"/>
    <n v="1"/>
    <x v="0"/>
    <n v="1.3"/>
    <x v="0"/>
    <x v="0"/>
    <x v="0"/>
    <x v="1"/>
    <x v="1"/>
    <x v="1"/>
    <s v="04_26"/>
    <x v="3"/>
    <n v="4"/>
    <x v="0"/>
    <n v="6"/>
    <x v="4"/>
    <s v="005_26"/>
    <s v="DIRECCIÓN DE PROCESOS ADMINISTRATIVOS Y"/>
    <x v="5"/>
    <x v="5"/>
    <s v="6300"/>
    <x v="129"/>
    <x v="129"/>
    <n v="10"/>
    <s v="CAT"/>
    <n v="95100000"/>
    <n v="95100000"/>
    <n v="14103313.02"/>
    <n v="14103313.02"/>
    <n v="0"/>
    <n v="14103313.02"/>
    <n v="0"/>
    <n v="14103313.02"/>
    <n v="0"/>
    <n v="14103313.02"/>
    <n v="80996686.980000004"/>
    <m/>
    <n v="95100000"/>
  </r>
  <r>
    <s v="1.1-00-26"/>
    <x v="1"/>
    <n v="1"/>
    <x v="0"/>
    <n v="1.3"/>
    <x v="0"/>
    <x v="0"/>
    <x v="0"/>
    <x v="1"/>
    <x v="1"/>
    <x v="1"/>
    <s v="04_26"/>
    <x v="3"/>
    <n v="4"/>
    <x v="0"/>
    <n v="6"/>
    <x v="4"/>
    <s v="005_26"/>
    <s v="DIRECCIÓN DE PROCESOS ADMINISTRATIVOS Y"/>
    <x v="5"/>
    <x v="5"/>
    <s v="6300"/>
    <x v="129"/>
    <x v="129"/>
    <n v="11"/>
    <s v="PLANTAS DE TRATAMIENTO"/>
    <n v="23580360"/>
    <n v="23580360"/>
    <n v="3930060"/>
    <n v="3930060"/>
    <n v="0"/>
    <n v="3930060"/>
    <n v="0"/>
    <n v="3930060"/>
    <n v="0"/>
    <n v="3930060"/>
    <n v="19650300"/>
    <m/>
    <n v="23580360"/>
  </r>
  <r>
    <s v="1.1-00-26"/>
    <x v="1"/>
    <n v="1"/>
    <x v="0"/>
    <n v="1.3"/>
    <x v="0"/>
    <x v="0"/>
    <x v="0"/>
    <x v="1"/>
    <x v="1"/>
    <x v="2"/>
    <s v="04_26"/>
    <x v="3"/>
    <n v="4"/>
    <x v="0"/>
    <n v="6"/>
    <x v="4"/>
    <s v="005_26"/>
    <s v="DIRECCIÓN DE PROCESOS ADMINISTRATIVOS Y"/>
    <x v="6"/>
    <x v="6"/>
    <s v="7900"/>
    <x v="130"/>
    <x v="130"/>
    <n v="0"/>
    <s v="SIN DESCRIPCIÓN PARA DESTINOS 00"/>
    <n v="5000000"/>
    <n v="5000000"/>
    <n v="0"/>
    <n v="0"/>
    <n v="0"/>
    <n v="0"/>
    <n v="0"/>
    <n v="0"/>
    <n v="0"/>
    <n v="0"/>
    <n v="5000000"/>
    <n v="15000000"/>
    <n v="20000000"/>
  </r>
  <r>
    <s v="2.6-01-26"/>
    <x v="8"/>
    <n v="1"/>
    <x v="0"/>
    <n v="1.3"/>
    <x v="0"/>
    <x v="0"/>
    <x v="0"/>
    <x v="0"/>
    <x v="0"/>
    <x v="0"/>
    <s v="05_26"/>
    <x v="0"/>
    <n v="1"/>
    <x v="1"/>
    <n v="13"/>
    <x v="1"/>
    <s v="008_26"/>
    <s v="DIRECCIÓN DE ADMINISTRACIÓN DE PERSONAL"/>
    <x v="0"/>
    <x v="0"/>
    <s v="1700"/>
    <x v="131"/>
    <x v="131"/>
    <n v="70"/>
    <s v="OPERATIVOS POLICIA METROPOLITANA"/>
    <n v="0"/>
    <n v="0"/>
    <n v="0"/>
    <n v="0"/>
    <n v="0"/>
    <n v="0"/>
    <n v="0"/>
    <n v="0"/>
    <n v="0"/>
    <n v="0"/>
    <n v="0"/>
    <n v="23000000"/>
    <n v="23000000"/>
  </r>
  <r>
    <s v="2.6-01-26"/>
    <x v="8"/>
    <n v="1"/>
    <x v="0"/>
    <n v="1.3"/>
    <x v="0"/>
    <x v="0"/>
    <x v="0"/>
    <x v="0"/>
    <x v="0"/>
    <x v="0"/>
    <s v="05_26"/>
    <x v="0"/>
    <n v="1"/>
    <x v="1"/>
    <n v="13"/>
    <x v="1"/>
    <s v="008_26"/>
    <s v="DIRECCIÓN DE ADMINISTRACIÓN DE PERSONAL"/>
    <x v="0"/>
    <x v="0"/>
    <s v="1700"/>
    <x v="131"/>
    <x v="131"/>
    <n v="71"/>
    <s v="COMISIONADOS POLICIA METROPOLITANA"/>
    <n v="0"/>
    <n v="0"/>
    <n v="0"/>
    <n v="0"/>
    <n v="0"/>
    <n v="0"/>
    <n v="0"/>
    <n v="0"/>
    <n v="0"/>
    <n v="0"/>
    <n v="0"/>
    <n v="2688400"/>
    <n v="2688400"/>
  </r>
  <r>
    <s v="2.5-02-26"/>
    <x v="3"/>
    <n v="1"/>
    <x v="0"/>
    <n v="1.3"/>
    <x v="0"/>
    <x v="0"/>
    <x v="0"/>
    <x v="1"/>
    <x v="1"/>
    <x v="2"/>
    <s v="04_26"/>
    <x v="3"/>
    <n v="4"/>
    <x v="0"/>
    <n v="8"/>
    <x v="44"/>
    <s v="006_26"/>
    <s v="DIRECCIÓN DE FINANZAS"/>
    <x v="7"/>
    <x v="7"/>
    <s v="9100"/>
    <x v="132"/>
    <x v="132"/>
    <n v="0"/>
    <s v="SIN DESCRIPCIÓN PARA DESTINOS 00"/>
    <n v="24713862.890000001"/>
    <n v="24713862.890000001"/>
    <n v="0"/>
    <n v="0"/>
    <n v="0"/>
    <n v="0"/>
    <n v="0"/>
    <n v="0"/>
    <n v="0"/>
    <n v="0"/>
    <n v="24713862.890000001"/>
    <n v="-20846425"/>
    <n v="3867437.8900000006"/>
  </r>
  <r>
    <s v="1.5-01-26"/>
    <x v="0"/>
    <n v="1"/>
    <x v="0"/>
    <n v="1.3"/>
    <x v="0"/>
    <x v="0"/>
    <x v="0"/>
    <x v="1"/>
    <x v="1"/>
    <x v="2"/>
    <s v="04_26"/>
    <x v="3"/>
    <n v="4"/>
    <x v="0"/>
    <n v="8"/>
    <x v="44"/>
    <s v="006_26"/>
    <s v="DIRECCIÓN DE FINANZAS"/>
    <x v="7"/>
    <x v="7"/>
    <s v="9100"/>
    <x v="132"/>
    <x v="132"/>
    <n v="0"/>
    <s v="SIN DESCRIPCIÓN PARA DESTINOS 00"/>
    <n v="0"/>
    <m/>
    <m/>
    <m/>
    <m/>
    <m/>
    <m/>
    <m/>
    <m/>
    <m/>
    <m/>
    <n v="20846425"/>
    <n v="20846425"/>
  </r>
  <r>
    <s v="1.5-01-26"/>
    <x v="0"/>
    <n v="1"/>
    <x v="0"/>
    <n v="1.3"/>
    <x v="0"/>
    <x v="0"/>
    <x v="0"/>
    <x v="1"/>
    <x v="1"/>
    <x v="2"/>
    <s v="04_26"/>
    <x v="3"/>
    <n v="4"/>
    <x v="0"/>
    <n v="8"/>
    <x v="44"/>
    <s v="006_26"/>
    <s v="DIRECCIÓN DE FINANZAS"/>
    <x v="7"/>
    <x v="7"/>
    <s v="9200"/>
    <x v="133"/>
    <x v="133"/>
    <n v="0"/>
    <s v="SIN DESCRIPCIÓN PARA DESTINOS 00"/>
    <n v="0"/>
    <m/>
    <m/>
    <m/>
    <m/>
    <m/>
    <m/>
    <m/>
    <m/>
    <m/>
    <m/>
    <n v="9761086.3900000006"/>
    <n v="9761086.3900000006"/>
  </r>
  <r>
    <s v="2.5-02-26"/>
    <x v="3"/>
    <n v="1"/>
    <x v="0"/>
    <n v="1.3"/>
    <x v="0"/>
    <x v="0"/>
    <x v="0"/>
    <x v="1"/>
    <x v="1"/>
    <x v="2"/>
    <s v="04_26"/>
    <x v="3"/>
    <n v="4"/>
    <x v="0"/>
    <n v="8"/>
    <x v="44"/>
    <s v="006_26"/>
    <s v="DIRECCIÓN DE FINANZAS"/>
    <x v="7"/>
    <x v="7"/>
    <s v="9200"/>
    <x v="133"/>
    <x v="133"/>
    <n v="0"/>
    <s v="SIN DESCRIPCIÓN PARA DESTINOS 00"/>
    <n v="11000000"/>
    <n v="11000000"/>
    <n v="0"/>
    <n v="0"/>
    <n v="0"/>
    <n v="0"/>
    <n v="0"/>
    <n v="0"/>
    <n v="0"/>
    <n v="0"/>
    <n v="11000000"/>
    <n v="-9761086.3900000006"/>
    <n v="1238913.609999999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0C20E6-E558-4557-9B3C-07E70F448F6F}" name="TablaDinámica1" cacheId="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D13" firstHeaderRow="0" firstDataRow="1" firstDataCol="1"/>
  <pivotFields count="44">
    <pivotField showAll="0"/>
    <pivotField axis="axisRow" showAll="0">
      <items count="11">
        <item x="6"/>
        <item x="7"/>
        <item x="4"/>
        <item x="3"/>
        <item x="2"/>
        <item x="0"/>
        <item x="1"/>
        <item x="5"/>
        <item h="1" x="9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9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a de Importe Ajustado" fld="26" baseField="0" baseItem="0"/>
    <dataField name="Suma de MODIFICACIÓN" fld="37" baseField="0" baseItem="0"/>
    <dataField name="Suma de 1ERA MODIFICACIÓN" fld="38" baseField="14" baseItem="4" numFmtId="4"/>
  </dataFields>
  <formats count="1">
    <format dxfId="229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896D16-2A0B-4FBD-A771-6C8C027DAED1}" name="TablaDinámica3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PROGRAMA / PROYECTO">
  <location ref="A3:B81" firstHeaderRow="1" firstDataRow="1" firstDataCol="1"/>
  <pivotFields count="3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7">
        <item x="2"/>
        <item x="3"/>
        <item x="1"/>
        <item x="4"/>
        <item x="0"/>
        <item x="5"/>
        <item t="default"/>
      </items>
    </pivotField>
    <pivotField showAll="0"/>
    <pivotField axis="axisRow" showAll="0">
      <items count="72">
        <item x="33"/>
        <item x="19"/>
        <item x="46"/>
        <item x="23"/>
        <item x="51"/>
        <item x="52"/>
        <item x="53"/>
        <item x="42"/>
        <item x="62"/>
        <item x="63"/>
        <item x="17"/>
        <item x="49"/>
        <item x="48"/>
        <item x="5"/>
        <item x="20"/>
        <item x="29"/>
        <item x="26"/>
        <item x="39"/>
        <item x="55"/>
        <item x="2"/>
        <item x="40"/>
        <item x="6"/>
        <item x="15"/>
        <item x="56"/>
        <item x="3"/>
        <item x="4"/>
        <item x="1"/>
        <item x="28"/>
        <item x="64"/>
        <item x="21"/>
        <item x="18"/>
        <item x="43"/>
        <item x="45"/>
        <item x="41"/>
        <item x="65"/>
        <item x="14"/>
        <item x="7"/>
        <item x="27"/>
        <item x="66"/>
        <item x="54"/>
        <item x="35"/>
        <item x="68"/>
        <item x="22"/>
        <item x="30"/>
        <item x="32"/>
        <item x="67"/>
        <item x="34"/>
        <item x="69"/>
        <item x="36"/>
        <item x="57"/>
        <item x="70"/>
        <item x="47"/>
        <item x="16"/>
        <item x="44"/>
        <item x="13"/>
        <item x="59"/>
        <item x="12"/>
        <item x="38"/>
        <item x="31"/>
        <item x="9"/>
        <item x="10"/>
        <item x="8"/>
        <item x="0"/>
        <item x="25"/>
        <item x="37"/>
        <item x="60"/>
        <item x="61"/>
        <item x="24"/>
        <item x="50"/>
        <item x="11"/>
        <item x="5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4" showAll="0"/>
  </pivotFields>
  <rowFields count="2">
    <field x="14"/>
    <field x="16"/>
  </rowFields>
  <rowItems count="78">
    <i>
      <x/>
    </i>
    <i r="1">
      <x v="1"/>
    </i>
    <i r="1">
      <x v="19"/>
    </i>
    <i r="1">
      <x v="23"/>
    </i>
    <i r="1">
      <x v="27"/>
    </i>
    <i r="1">
      <x v="34"/>
    </i>
    <i r="1">
      <x v="35"/>
    </i>
    <i r="1">
      <x v="37"/>
    </i>
    <i r="1">
      <x v="42"/>
    </i>
    <i r="1">
      <x v="43"/>
    </i>
    <i r="1">
      <x v="45"/>
    </i>
    <i r="1">
      <x v="49"/>
    </i>
    <i>
      <x v="1"/>
    </i>
    <i r="1">
      <x v="2"/>
    </i>
    <i r="1">
      <x v="12"/>
    </i>
    <i r="1">
      <x v="16"/>
    </i>
    <i r="1">
      <x v="20"/>
    </i>
    <i r="1">
      <x v="28"/>
    </i>
    <i r="1">
      <x v="36"/>
    </i>
    <i r="1">
      <x v="46"/>
    </i>
    <i r="1">
      <x v="55"/>
    </i>
    <i r="1">
      <x v="59"/>
    </i>
    <i r="1">
      <x v="60"/>
    </i>
    <i r="1">
      <x v="63"/>
    </i>
    <i r="1">
      <x v="65"/>
    </i>
    <i r="1">
      <x v="66"/>
    </i>
    <i r="1">
      <x v="70"/>
    </i>
    <i>
      <x v="2"/>
    </i>
    <i r="1">
      <x v="7"/>
    </i>
    <i r="1">
      <x v="11"/>
    </i>
    <i r="1">
      <x v="15"/>
    </i>
    <i r="1">
      <x v="22"/>
    </i>
    <i r="1">
      <x v="26"/>
    </i>
    <i r="1">
      <x v="41"/>
    </i>
    <i r="1">
      <x v="47"/>
    </i>
    <i r="1">
      <x v="50"/>
    </i>
    <i r="1">
      <x v="51"/>
    </i>
    <i r="1">
      <x v="56"/>
    </i>
    <i r="1">
      <x v="64"/>
    </i>
    <i r="1">
      <x v="68"/>
    </i>
    <i r="1">
      <x v="69"/>
    </i>
    <i>
      <x v="3"/>
    </i>
    <i r="1">
      <x v="61"/>
    </i>
    <i r="1">
      <x v="67"/>
    </i>
    <i>
      <x v="4"/>
    </i>
    <i r="1">
      <x/>
    </i>
    <i r="1">
      <x v="10"/>
    </i>
    <i r="1">
      <x v="13"/>
    </i>
    <i r="1">
      <x v="17"/>
    </i>
    <i r="1">
      <x v="21"/>
    </i>
    <i r="1">
      <x v="24"/>
    </i>
    <i r="1">
      <x v="25"/>
    </i>
    <i r="1">
      <x v="40"/>
    </i>
    <i r="1">
      <x v="48"/>
    </i>
    <i r="1">
      <x v="53"/>
    </i>
    <i r="1">
      <x v="54"/>
    </i>
    <i r="1">
      <x v="57"/>
    </i>
    <i r="1">
      <x v="58"/>
    </i>
    <i r="1">
      <x v="62"/>
    </i>
    <i>
      <x v="5"/>
    </i>
    <i r="1">
      <x v="3"/>
    </i>
    <i r="1">
      <x v="4"/>
    </i>
    <i r="1">
      <x v="5"/>
    </i>
    <i r="1">
      <x v="6"/>
    </i>
    <i r="1">
      <x v="8"/>
    </i>
    <i r="1">
      <x v="9"/>
    </i>
    <i r="1">
      <x v="14"/>
    </i>
    <i r="1">
      <x v="18"/>
    </i>
    <i r="1">
      <x v="29"/>
    </i>
    <i r="1">
      <x v="30"/>
    </i>
    <i r="1">
      <x v="31"/>
    </i>
    <i r="1">
      <x v="32"/>
    </i>
    <i r="1">
      <x v="33"/>
    </i>
    <i r="1">
      <x v="38"/>
    </i>
    <i r="1">
      <x v="39"/>
    </i>
    <i r="1">
      <x v="44"/>
    </i>
    <i r="1">
      <x v="52"/>
    </i>
    <i t="grand">
      <x/>
    </i>
  </rowItems>
  <colItems count="1">
    <i/>
  </colItems>
  <dataFields count="1">
    <dataField name="1ra Modificación" fld="38" baseField="0" baseItem="0" numFmtId="4"/>
  </dataFields>
  <formats count="19">
    <format dxfId="2124">
      <pivotArea collapsedLevelsAreSubtotals="1" fieldPosition="0">
        <references count="1">
          <reference field="14" count="1">
            <x v="0"/>
          </reference>
        </references>
      </pivotArea>
    </format>
    <format dxfId="2123">
      <pivotArea collapsedLevelsAreSubtotals="1" fieldPosition="0">
        <references count="2">
          <reference field="14" count="1" selected="0">
            <x v="0"/>
          </reference>
          <reference field="16" count="11">
            <x v="1"/>
            <x v="19"/>
            <x v="23"/>
            <x v="27"/>
            <x v="34"/>
            <x v="35"/>
            <x v="37"/>
            <x v="42"/>
            <x v="43"/>
            <x v="45"/>
            <x v="49"/>
          </reference>
        </references>
      </pivotArea>
    </format>
    <format dxfId="2122">
      <pivotArea collapsedLevelsAreSubtotals="1" fieldPosition="0">
        <references count="1">
          <reference field="14" count="1">
            <x v="1"/>
          </reference>
        </references>
      </pivotArea>
    </format>
    <format dxfId="2121">
      <pivotArea collapsedLevelsAreSubtotals="1" fieldPosition="0">
        <references count="2">
          <reference field="14" count="1" selected="0">
            <x v="1"/>
          </reference>
          <reference field="16" count="14">
            <x v="2"/>
            <x v="12"/>
            <x v="16"/>
            <x v="20"/>
            <x v="28"/>
            <x v="36"/>
            <x v="46"/>
            <x v="55"/>
            <x v="59"/>
            <x v="60"/>
            <x v="63"/>
            <x v="65"/>
            <x v="66"/>
            <x v="70"/>
          </reference>
        </references>
      </pivotArea>
    </format>
    <format dxfId="2120">
      <pivotArea collapsedLevelsAreSubtotals="1" fieldPosition="0">
        <references count="1">
          <reference field="14" count="1">
            <x v="2"/>
          </reference>
        </references>
      </pivotArea>
    </format>
    <format dxfId="2119">
      <pivotArea collapsedLevelsAreSubtotals="1" fieldPosition="0">
        <references count="2">
          <reference field="14" count="1" selected="0">
            <x v="2"/>
          </reference>
          <reference field="16" count="13">
            <x v="7"/>
            <x v="11"/>
            <x v="15"/>
            <x v="22"/>
            <x v="26"/>
            <x v="41"/>
            <x v="47"/>
            <x v="50"/>
            <x v="51"/>
            <x v="56"/>
            <x v="64"/>
            <x v="68"/>
            <x v="69"/>
          </reference>
        </references>
      </pivotArea>
    </format>
    <format dxfId="2118">
      <pivotArea collapsedLevelsAreSubtotals="1" fieldPosition="0">
        <references count="1">
          <reference field="14" count="1">
            <x v="3"/>
          </reference>
        </references>
      </pivotArea>
    </format>
    <format dxfId="2117">
      <pivotArea collapsedLevelsAreSubtotals="1" fieldPosition="0">
        <references count="2">
          <reference field="14" count="1" selected="0">
            <x v="3"/>
          </reference>
          <reference field="16" count="2">
            <x v="61"/>
            <x v="67"/>
          </reference>
        </references>
      </pivotArea>
    </format>
    <format dxfId="2116">
      <pivotArea collapsedLevelsAreSubtotals="1" fieldPosition="0">
        <references count="1">
          <reference field="14" count="1">
            <x v="4"/>
          </reference>
        </references>
      </pivotArea>
    </format>
    <format dxfId="2115">
      <pivotArea collapsedLevelsAreSubtotals="1" fieldPosition="0">
        <references count="2">
          <reference field="14" count="1" selected="0">
            <x v="4"/>
          </reference>
          <reference field="16" count="14">
            <x v="0"/>
            <x v="10"/>
            <x v="13"/>
            <x v="17"/>
            <x v="21"/>
            <x v="24"/>
            <x v="25"/>
            <x v="40"/>
            <x v="48"/>
            <x v="53"/>
            <x v="54"/>
            <x v="57"/>
            <x v="58"/>
            <x v="62"/>
          </reference>
        </references>
      </pivotArea>
    </format>
    <format dxfId="2114">
      <pivotArea collapsedLevelsAreSubtotals="1" fieldPosition="0">
        <references count="1">
          <reference field="14" count="1">
            <x v="5"/>
          </reference>
        </references>
      </pivotArea>
    </format>
    <format dxfId="2113">
      <pivotArea collapsedLevelsAreSubtotals="1" fieldPosition="0">
        <references count="2">
          <reference field="14" count="1" selected="0">
            <x v="5"/>
          </reference>
          <reference field="16" count="17">
            <x v="3"/>
            <x v="4"/>
            <x v="5"/>
            <x v="6"/>
            <x v="8"/>
            <x v="9"/>
            <x v="14"/>
            <x v="18"/>
            <x v="29"/>
            <x v="30"/>
            <x v="31"/>
            <x v="32"/>
            <x v="33"/>
            <x v="38"/>
            <x v="39"/>
            <x v="44"/>
            <x v="52"/>
          </reference>
        </references>
      </pivotArea>
    </format>
    <format dxfId="2112">
      <pivotArea dataOnly="0" labelOnly="1" fieldPosition="0">
        <references count="1">
          <reference field="14" count="0"/>
        </references>
      </pivotArea>
    </format>
    <format dxfId="2111">
      <pivotArea dataOnly="0" labelOnly="1" fieldPosition="0">
        <references count="2">
          <reference field="14" count="1" selected="0">
            <x v="0"/>
          </reference>
          <reference field="16" count="11">
            <x v="1"/>
            <x v="19"/>
            <x v="23"/>
            <x v="27"/>
            <x v="34"/>
            <x v="35"/>
            <x v="37"/>
            <x v="42"/>
            <x v="43"/>
            <x v="45"/>
            <x v="49"/>
          </reference>
        </references>
      </pivotArea>
    </format>
    <format dxfId="2110">
      <pivotArea dataOnly="0" labelOnly="1" fieldPosition="0">
        <references count="2">
          <reference field="14" count="1" selected="0">
            <x v="1"/>
          </reference>
          <reference field="16" count="14">
            <x v="2"/>
            <x v="12"/>
            <x v="16"/>
            <x v="20"/>
            <x v="28"/>
            <x v="36"/>
            <x v="46"/>
            <x v="55"/>
            <x v="59"/>
            <x v="60"/>
            <x v="63"/>
            <x v="65"/>
            <x v="66"/>
            <x v="70"/>
          </reference>
        </references>
      </pivotArea>
    </format>
    <format dxfId="2109">
      <pivotArea dataOnly="0" labelOnly="1" fieldPosition="0">
        <references count="2">
          <reference field="14" count="1" selected="0">
            <x v="2"/>
          </reference>
          <reference field="16" count="13">
            <x v="7"/>
            <x v="11"/>
            <x v="15"/>
            <x v="22"/>
            <x v="26"/>
            <x v="41"/>
            <x v="47"/>
            <x v="50"/>
            <x v="51"/>
            <x v="56"/>
            <x v="64"/>
            <x v="68"/>
            <x v="69"/>
          </reference>
        </references>
      </pivotArea>
    </format>
    <format dxfId="2108">
      <pivotArea dataOnly="0" labelOnly="1" fieldPosition="0">
        <references count="2">
          <reference field="14" count="1" selected="0">
            <x v="3"/>
          </reference>
          <reference field="16" count="2">
            <x v="61"/>
            <x v="67"/>
          </reference>
        </references>
      </pivotArea>
    </format>
    <format dxfId="2107">
      <pivotArea dataOnly="0" labelOnly="1" fieldPosition="0">
        <references count="2">
          <reference field="14" count="1" selected="0">
            <x v="4"/>
          </reference>
          <reference field="16" count="14">
            <x v="0"/>
            <x v="10"/>
            <x v="13"/>
            <x v="17"/>
            <x v="21"/>
            <x v="24"/>
            <x v="25"/>
            <x v="40"/>
            <x v="48"/>
            <x v="53"/>
            <x v="54"/>
            <x v="57"/>
            <x v="58"/>
            <x v="62"/>
          </reference>
        </references>
      </pivotArea>
    </format>
    <format dxfId="2106">
      <pivotArea dataOnly="0" labelOnly="1" fieldPosition="0">
        <references count="2">
          <reference field="14" count="1" selected="0">
            <x v="5"/>
          </reference>
          <reference field="16" count="17">
            <x v="3"/>
            <x v="4"/>
            <x v="5"/>
            <x v="6"/>
            <x v="8"/>
            <x v="9"/>
            <x v="14"/>
            <x v="18"/>
            <x v="29"/>
            <x v="30"/>
            <x v="31"/>
            <x v="32"/>
            <x v="33"/>
            <x v="38"/>
            <x v="39"/>
            <x v="44"/>
            <x v="52"/>
          </reference>
        </references>
      </pivotArea>
    </format>
  </format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3D1C6A5-17E4-4A1D-A69B-5DBE1193125C}" name="TablaDinámica3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PROGRAMA / PROYECTO">
  <location ref="B3:C35" firstHeaderRow="1" firstDataRow="1" firstDataCol="1" rowPageCount="1" colPageCount="1"/>
  <pivotFields count="3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7">
        <item x="2"/>
        <item x="3"/>
        <item x="1"/>
        <item x="4"/>
        <item x="0"/>
        <item x="5"/>
        <item t="default"/>
      </items>
    </pivotField>
    <pivotField showAll="0"/>
    <pivotField axis="axisRow" showAll="0">
      <items count="72">
        <item x="33"/>
        <item x="19"/>
        <item x="46"/>
        <item x="23"/>
        <item x="51"/>
        <item x="52"/>
        <item x="53"/>
        <item x="42"/>
        <item x="62"/>
        <item x="63"/>
        <item x="17"/>
        <item x="49"/>
        <item x="48"/>
        <item x="5"/>
        <item x="20"/>
        <item x="29"/>
        <item x="26"/>
        <item x="39"/>
        <item x="55"/>
        <item x="2"/>
        <item x="40"/>
        <item x="6"/>
        <item x="15"/>
        <item x="56"/>
        <item x="3"/>
        <item x="4"/>
        <item x="1"/>
        <item x="28"/>
        <item x="64"/>
        <item x="21"/>
        <item x="18"/>
        <item x="43"/>
        <item x="45"/>
        <item x="41"/>
        <item x="65"/>
        <item x="14"/>
        <item x="7"/>
        <item x="27"/>
        <item x="66"/>
        <item x="54"/>
        <item x="35"/>
        <item x="68"/>
        <item x="22"/>
        <item x="30"/>
        <item x="32"/>
        <item x="67"/>
        <item x="34"/>
        <item x="69"/>
        <item x="36"/>
        <item x="57"/>
        <item x="70"/>
        <item x="47"/>
        <item x="16"/>
        <item x="44"/>
        <item x="13"/>
        <item x="59"/>
        <item x="12"/>
        <item x="38"/>
        <item x="31"/>
        <item x="9"/>
        <item x="10"/>
        <item x="8"/>
        <item x="0"/>
        <item x="25"/>
        <item x="37"/>
        <item x="60"/>
        <item x="61"/>
        <item x="24"/>
        <item x="50"/>
        <item x="11"/>
        <item x="58"/>
        <item t="default"/>
      </items>
    </pivotField>
    <pivotField showAll="0"/>
    <pivotField showAll="0"/>
    <pivotField axis="axisPage" multipleItemSelectionAllowed="1" showAll="0">
      <items count="9">
        <item h="1" x="0"/>
        <item h="1" x="1"/>
        <item h="1" x="2"/>
        <item x="4"/>
        <item h="1" x="3"/>
        <item h="1" x="5"/>
        <item h="1" x="6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4" showAll="0"/>
  </pivotFields>
  <rowFields count="2">
    <field x="14"/>
    <field x="16"/>
  </rowFields>
  <rowItems count="32">
    <i>
      <x/>
    </i>
    <i r="1">
      <x v="23"/>
    </i>
    <i r="1">
      <x v="34"/>
    </i>
    <i r="1">
      <x v="49"/>
    </i>
    <i>
      <x v="1"/>
    </i>
    <i r="1">
      <x v="2"/>
    </i>
    <i r="1">
      <x v="12"/>
    </i>
    <i r="1">
      <x v="16"/>
    </i>
    <i r="1">
      <x v="28"/>
    </i>
    <i r="1">
      <x v="55"/>
    </i>
    <i r="1">
      <x v="63"/>
    </i>
    <i r="1">
      <x v="65"/>
    </i>
    <i r="1">
      <x v="66"/>
    </i>
    <i r="1">
      <x v="70"/>
    </i>
    <i>
      <x v="2"/>
    </i>
    <i r="1">
      <x v="11"/>
    </i>
    <i r="1">
      <x v="51"/>
    </i>
    <i r="1">
      <x v="68"/>
    </i>
    <i>
      <x v="4"/>
    </i>
    <i r="1">
      <x v="53"/>
    </i>
    <i r="1">
      <x v="58"/>
    </i>
    <i>
      <x v="5"/>
    </i>
    <i r="1">
      <x v="4"/>
    </i>
    <i r="1">
      <x v="5"/>
    </i>
    <i r="1">
      <x v="6"/>
    </i>
    <i r="1">
      <x v="8"/>
    </i>
    <i r="1">
      <x v="9"/>
    </i>
    <i r="1">
      <x v="18"/>
    </i>
    <i r="1">
      <x v="32"/>
    </i>
    <i r="1">
      <x v="39"/>
    </i>
    <i r="1">
      <x v="52"/>
    </i>
    <i t="grand">
      <x/>
    </i>
  </rowItems>
  <colItems count="1">
    <i/>
  </colItems>
  <pageFields count="1">
    <pageField fld="19" hier="-1"/>
  </pageFields>
  <dataFields count="1">
    <dataField name="1ra Modificación" fld="38" baseField="0" baseItem="0" numFmtId="4"/>
  </dataField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A432F7D-D90A-4008-870F-0B033999E2FC}" name="TablaDinámica3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outline="1" outlineData="1" compactData="0" multipleFieldFilters="0" rowHeaderCaption="DEPENDENCIA">
  <location ref="A1:D32" firstHeaderRow="1" firstDataRow="1" firstDataCol="3"/>
  <pivotFields count="39">
    <pivotField compact="0" showAll="0" defaultSubtotal="0"/>
    <pivotField compact="0" showAll="0" defaultSubtotal="0"/>
    <pivotField compact="0" showAll="0" defaultSubtotal="0"/>
    <pivotField axis="axisRow" compact="0" showAll="0" defaultSubtotal="0">
      <items count="3">
        <item x="1"/>
        <item x="2"/>
        <item x="0"/>
      </items>
    </pivotField>
    <pivotField compact="0" showAll="0" defaultSubtotal="0"/>
    <pivotField axis="axisRow" compact="0" showAll="0" defaultSubtotal="0">
      <items count="10">
        <item x="6"/>
        <item x="4"/>
        <item x="1"/>
        <item x="0"/>
        <item x="3"/>
        <item x="9"/>
        <item x="8"/>
        <item x="2"/>
        <item x="5"/>
        <item x="7"/>
      </items>
    </pivotField>
    <pivotField compact="0" showAll="0" defaultSubtotal="0">
      <items count="17">
        <item x="0"/>
        <item x="1"/>
        <item x="5"/>
        <item x="6"/>
        <item x="4"/>
        <item x="8"/>
        <item x="10"/>
        <item x="12"/>
        <item x="11"/>
        <item x="3"/>
        <item x="14"/>
        <item x="13"/>
        <item x="16"/>
        <item x="15"/>
        <item x="9"/>
        <item x="7"/>
        <item x="2"/>
      </items>
    </pivotField>
    <pivotField axis="axisRow" compact="0" showAll="0" defaultSubtotal="0">
      <items count="17">
        <item x="10"/>
        <item x="9"/>
        <item x="12"/>
        <item x="1"/>
        <item x="13"/>
        <item x="14"/>
        <item x="11"/>
        <item x="16"/>
        <item x="0"/>
        <item x="2"/>
        <item x="4"/>
        <item x="15"/>
        <item x="5"/>
        <item x="3"/>
        <item x="6"/>
        <item x="8"/>
        <item x="7"/>
      </items>
    </pivotField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dataField="1" compact="0" numFmtId="4" showAll="0" defaultSubtotal="0"/>
  </pivotFields>
  <rowFields count="3">
    <field x="3"/>
    <field x="5"/>
    <field x="7"/>
  </rowFields>
  <rowItems count="31">
    <i>
      <x/>
    </i>
    <i r="1">
      <x/>
    </i>
    <i r="2">
      <x v="1"/>
    </i>
    <i r="1">
      <x v="2"/>
    </i>
    <i r="2">
      <x v="9"/>
    </i>
    <i r="1">
      <x v="8"/>
    </i>
    <i r="2">
      <x v="16"/>
    </i>
    <i>
      <x v="1"/>
    </i>
    <i r="1">
      <x v="4"/>
    </i>
    <i r="2">
      <x v="10"/>
    </i>
    <i r="2">
      <x v="15"/>
    </i>
    <i r="1">
      <x v="5"/>
    </i>
    <i r="2">
      <x v="7"/>
    </i>
    <i r="2">
      <x v="11"/>
    </i>
    <i r="1">
      <x v="6"/>
    </i>
    <i r="2">
      <x v="4"/>
    </i>
    <i r="2">
      <x v="5"/>
    </i>
    <i r="1">
      <x v="7"/>
    </i>
    <i r="2">
      <x v="13"/>
    </i>
    <i r="1">
      <x v="9"/>
    </i>
    <i r="2">
      <x/>
    </i>
    <i r="2">
      <x v="2"/>
    </i>
    <i r="2">
      <x v="6"/>
    </i>
    <i>
      <x v="2"/>
    </i>
    <i r="1">
      <x v="1"/>
    </i>
    <i r="2">
      <x v="12"/>
    </i>
    <i r="2">
      <x v="14"/>
    </i>
    <i r="1">
      <x v="3"/>
    </i>
    <i r="2">
      <x v="3"/>
    </i>
    <i r="2">
      <x v="8"/>
    </i>
    <i t="grand">
      <x/>
    </i>
  </rowItems>
  <colItems count="1">
    <i/>
  </colItems>
  <dataFields count="1">
    <dataField name="1ra Modificación" fld="38" baseField="0" baseItem="0" numFmtId="4"/>
  </dataFields>
  <formats count="6">
    <format dxfId="2105">
      <pivotArea dataOnly="0" labelOnly="1" grandRow="1" outline="0" fieldPosition="0"/>
    </format>
    <format dxfId="2104">
      <pivotArea outline="0" collapsedLevelsAreSubtotals="1" fieldPosition="0"/>
    </format>
    <format dxfId="2103">
      <pivotArea field="5" type="button" dataOnly="0" labelOnly="1" outline="0" axis="axisRow" fieldPosition="1"/>
    </format>
    <format dxfId="2102">
      <pivotArea field="6" type="button" dataOnly="0" labelOnly="1" outline="0"/>
    </format>
    <format dxfId="2101">
      <pivotArea field="7" type="button" dataOnly="0" labelOnly="1" outline="0" axis="axisRow" fieldPosition="2"/>
    </format>
    <format dxfId="2100">
      <pivotArea dataOnly="0" labelOnly="1" outline="0" axis="axisValues" fieldPosition="0"/>
    </format>
  </format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1F0C3C7-F338-4F97-BDDB-3C815F7B5E71}" name="TablaDinámica3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TIPO DE GASTO">
  <location ref="A3:B7" firstHeaderRow="1" firstDataRow="1" firstDataCol="1"/>
  <pivotFields count="3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4" showAll="0"/>
  </pivotFields>
  <rowFields count="1">
    <field x="10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1ra Modificación" fld="38" baseField="0" baseItem="0" numFmtId="4"/>
  </dataField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58D04D-623C-4583-8AA4-947898786752}" name="TablaDinámica3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FUENTE DE FINANCIAMIENTO">
  <location ref="A3:B13" firstHeaderRow="1" firstDataRow="1" firstDataCol="1" rowPageCount="1" colPageCount="1"/>
  <pivotFields count="39">
    <pivotField showAll="0"/>
    <pivotField axis="axisRow" showAll="0">
      <items count="10">
        <item x="6"/>
        <item x="7"/>
        <item x="4"/>
        <item x="3"/>
        <item x="2"/>
        <item x="0"/>
        <item x="1"/>
        <item x="5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72">
        <item x="33"/>
        <item x="19"/>
        <item x="46"/>
        <item x="23"/>
        <item x="51"/>
        <item x="52"/>
        <item x="53"/>
        <item x="42"/>
        <item x="62"/>
        <item x="63"/>
        <item x="17"/>
        <item x="49"/>
        <item x="48"/>
        <item x="5"/>
        <item x="20"/>
        <item x="29"/>
        <item x="26"/>
        <item x="39"/>
        <item x="55"/>
        <item x="2"/>
        <item x="40"/>
        <item x="6"/>
        <item x="15"/>
        <item x="56"/>
        <item x="3"/>
        <item x="4"/>
        <item x="1"/>
        <item x="28"/>
        <item x="64"/>
        <item x="21"/>
        <item x="18"/>
        <item x="43"/>
        <item x="45"/>
        <item x="41"/>
        <item x="65"/>
        <item x="14"/>
        <item x="7"/>
        <item x="27"/>
        <item x="66"/>
        <item x="54"/>
        <item x="35"/>
        <item x="68"/>
        <item x="22"/>
        <item x="30"/>
        <item x="32"/>
        <item x="67"/>
        <item x="34"/>
        <item x="69"/>
        <item x="36"/>
        <item x="57"/>
        <item x="70"/>
        <item x="47"/>
        <item x="16"/>
        <item x="44"/>
        <item x="13"/>
        <item x="59"/>
        <item x="12"/>
        <item x="38"/>
        <item x="31"/>
        <item x="9"/>
        <item x="10"/>
        <item x="8"/>
        <item x="0"/>
        <item x="25"/>
        <item x="37"/>
        <item x="60"/>
        <item x="61"/>
        <item x="24"/>
        <item x="50"/>
        <item x="11"/>
        <item x="58"/>
        <item t="default"/>
      </items>
    </pivotField>
    <pivotField showAll="0"/>
    <pivotField showAll="0"/>
    <pivotField axis="axisPage" multipleItemSelectionAllowed="1" showAll="0">
      <items count="9">
        <item h="1" x="0"/>
        <item h="1" x="1"/>
        <item h="1" x="2"/>
        <item h="1" x="4"/>
        <item h="1" x="3"/>
        <item x="5"/>
        <item h="1" x="6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4" showAll="0"/>
  </pivotFields>
  <rowFields count="2">
    <field x="1"/>
    <field x="16"/>
  </rowFields>
  <rowItems count="10">
    <i>
      <x v="1"/>
    </i>
    <i r="1">
      <x v="50"/>
    </i>
    <i>
      <x v="3"/>
    </i>
    <i r="1">
      <x v="50"/>
    </i>
    <i>
      <x v="6"/>
    </i>
    <i r="1">
      <x v="25"/>
    </i>
    <i r="1">
      <x v="41"/>
    </i>
    <i r="1">
      <x v="47"/>
    </i>
    <i r="1">
      <x v="50"/>
    </i>
    <i t="grand">
      <x/>
    </i>
  </rowItems>
  <colItems count="1">
    <i/>
  </colItems>
  <pageFields count="1">
    <pageField fld="19" hier="-1"/>
  </pageFields>
  <dataFields count="1">
    <dataField name="1ra Modificación" fld="38" baseField="0" baseItem="0" numFmtId="4"/>
  </dataFields>
  <formats count="1">
    <format dxfId="2099">
      <pivotArea dataOnly="0" labelOnly="1" fieldPosition="0">
        <references count="1">
          <reference field="1" count="0"/>
        </references>
      </pivotArea>
    </format>
  </format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1FCB02E-F3CA-4C2A-AF5B-81CA6EDAB0DB}" name="TablaDinámica3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PARTIDA PRESUPUESTAL">
  <location ref="A3:B8" firstHeaderRow="1" firstDataRow="1" firstDataCol="1" rowPageCount="1" colPageCount="1"/>
  <pivotFields count="3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9">
        <item h="1" x="0"/>
        <item h="1" x="1"/>
        <item h="1" x="2"/>
        <item h="1" x="4"/>
        <item h="1" x="3"/>
        <item h="1" x="5"/>
        <item h="1" x="6"/>
        <item x="7"/>
        <item t="default"/>
      </items>
    </pivotField>
    <pivotField showAll="0"/>
    <pivotField showAll="0"/>
    <pivotField axis="axisRow" showAll="0">
      <items count="1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31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3"/>
        <item x="54"/>
        <item x="55"/>
        <item x="56"/>
        <item x="57"/>
        <item x="58"/>
        <item x="59"/>
        <item x="60"/>
        <item x="61"/>
        <item x="51"/>
        <item x="62"/>
        <item x="63"/>
        <item x="52"/>
        <item x="64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65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8"/>
        <item x="109"/>
        <item x="110"/>
        <item x="111"/>
        <item x="112"/>
        <item x="113"/>
        <item x="114"/>
        <item x="115"/>
        <item x="116"/>
        <item x="117"/>
        <item x="92"/>
        <item x="118"/>
        <item x="119"/>
        <item x="122"/>
        <item x="123"/>
        <item x="124"/>
        <item x="121"/>
        <item x="125"/>
        <item x="126"/>
        <item x="127"/>
        <item x="128"/>
        <item x="129"/>
        <item x="130"/>
        <item x="132"/>
        <item x="133"/>
        <item x="120"/>
        <item x="107"/>
        <item t="default"/>
      </items>
    </pivotField>
    <pivotField axis="axisRow" showAll="0">
      <items count="135">
        <item x="132"/>
        <item x="12"/>
        <item x="11"/>
        <item x="13"/>
        <item x="123"/>
        <item x="57"/>
        <item x="59"/>
        <item x="60"/>
        <item x="58"/>
        <item x="32"/>
        <item x="105"/>
        <item x="103"/>
        <item x="104"/>
        <item x="101"/>
        <item x="102"/>
        <item x="28"/>
        <item x="40"/>
        <item x="73"/>
        <item x="8"/>
        <item x="74"/>
        <item x="127"/>
        <item x="128"/>
        <item x="9"/>
        <item x="10"/>
        <item x="0"/>
        <item x="80"/>
        <item x="94"/>
        <item x="96"/>
        <item x="126"/>
        <item x="129"/>
        <item x="50"/>
        <item x="109"/>
        <item x="117"/>
        <item x="92"/>
        <item x="112"/>
        <item x="111"/>
        <item x="131"/>
        <item x="88"/>
        <item x="35"/>
        <item x="38"/>
        <item x="87"/>
        <item x="6"/>
        <item x="45"/>
        <item x="119"/>
        <item x="2"/>
        <item x="7"/>
        <item x="16"/>
        <item x="91"/>
        <item x="14"/>
        <item x="76"/>
        <item x="77"/>
        <item x="65"/>
        <item x="75"/>
        <item x="113"/>
        <item x="133"/>
        <item x="125"/>
        <item x="29"/>
        <item x="115"/>
        <item x="19"/>
        <item x="31"/>
        <item x="21"/>
        <item x="20"/>
        <item x="37"/>
        <item x="17"/>
        <item x="18"/>
        <item x="43"/>
        <item x="36"/>
        <item x="106"/>
        <item x="108"/>
        <item x="130"/>
        <item x="15"/>
        <item x="61"/>
        <item x="122"/>
        <item x="114"/>
        <item x="95"/>
        <item x="33"/>
        <item x="110"/>
        <item x="26"/>
        <item x="39"/>
        <item x="100"/>
        <item x="118"/>
        <item x="84"/>
        <item x="44"/>
        <item x="42"/>
        <item x="5"/>
        <item x="23"/>
        <item x="22"/>
        <item x="27"/>
        <item x="34"/>
        <item x="25"/>
        <item x="46"/>
        <item x="47"/>
        <item x="48"/>
        <item x="49"/>
        <item x="90"/>
        <item x="78"/>
        <item x="4"/>
        <item x="72"/>
        <item x="71"/>
        <item x="93"/>
        <item x="83"/>
        <item x="55"/>
        <item x="64"/>
        <item x="52"/>
        <item x="69"/>
        <item x="63"/>
        <item x="81"/>
        <item x="62"/>
        <item x="82"/>
        <item x="79"/>
        <item x="70"/>
        <item x="54"/>
        <item x="66"/>
        <item x="68"/>
        <item x="89"/>
        <item x="51"/>
        <item x="56"/>
        <item x="67"/>
        <item x="116"/>
        <item x="121"/>
        <item x="99"/>
        <item x="1"/>
        <item x="3"/>
        <item x="53"/>
        <item x="124"/>
        <item x="98"/>
        <item x="97"/>
        <item x="24"/>
        <item x="41"/>
        <item x="86"/>
        <item x="85"/>
        <item x="30"/>
        <item x="120"/>
        <item x="10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4" showAll="0"/>
  </pivotFields>
  <rowFields count="2">
    <field x="22"/>
    <field x="23"/>
  </rowFields>
  <rowItems count="5">
    <i>
      <x v="130"/>
    </i>
    <i r="1">
      <x/>
    </i>
    <i>
      <x v="131"/>
    </i>
    <i r="1">
      <x v="54"/>
    </i>
    <i t="grand">
      <x/>
    </i>
  </rowItems>
  <colItems count="1">
    <i/>
  </colItems>
  <pageFields count="1">
    <pageField fld="19" hier="-1"/>
  </pageFields>
  <dataFields count="1">
    <dataField name="1ra Modificación" fld="38" baseField="0" baseItem="0" numFmtId="4"/>
  </dataField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9B27ED-3FC9-4ED9-8FDB-5F48899B5FA3}" name="TablaDinámica3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CLASIFICACIÓN PROGRAMATICA">
  <location ref="B3:C20" firstHeaderRow="1" firstDataRow="1" firstDataCol="1"/>
  <pivotFields count="39"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9">
        <item x="1"/>
        <item x="5"/>
        <item x="7"/>
        <item x="0"/>
        <item x="6"/>
        <item x="2"/>
        <item x="4"/>
        <item x="3"/>
        <item t="default"/>
      </items>
    </pivotField>
    <pivotField axis="axisRow" showAll="0">
      <items count="9">
        <item x="0"/>
        <item x="1"/>
        <item x="4"/>
        <item x="6"/>
        <item x="2"/>
        <item x="7"/>
        <item x="5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4" showAll="0"/>
  </pivotFields>
  <rowFields count="2">
    <field x="8"/>
    <field x="9"/>
  </rowFields>
  <rowItems count="17">
    <i>
      <x/>
    </i>
    <i r="1">
      <x v="1"/>
    </i>
    <i>
      <x v="1"/>
    </i>
    <i r="1">
      <x v="6"/>
    </i>
    <i>
      <x v="2"/>
    </i>
    <i r="1">
      <x v="5"/>
    </i>
    <i>
      <x v="3"/>
    </i>
    <i r="1">
      <x/>
    </i>
    <i>
      <x v="4"/>
    </i>
    <i r="1">
      <x v="3"/>
    </i>
    <i>
      <x v="5"/>
    </i>
    <i r="1">
      <x v="4"/>
    </i>
    <i>
      <x v="6"/>
    </i>
    <i r="1">
      <x v="2"/>
    </i>
    <i>
      <x v="7"/>
    </i>
    <i r="1">
      <x v="7"/>
    </i>
    <i t="grand">
      <x/>
    </i>
  </rowItems>
  <colItems count="1">
    <i/>
  </colItems>
  <dataFields count="1">
    <dataField name="1ra Modificación" fld="38" baseField="0" baseItem="0" numFmtId="4"/>
  </dataField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FBE72F5-AB6F-45E5-B480-73574AF6ED05}" name="TablaDinámica3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ESTADO DEL PRESUPUESTO">
  <location ref="A2:B769" firstHeaderRow="1" firstDataRow="1" firstDataCol="1"/>
  <pivotFields count="3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9">
        <item x="14"/>
        <item x="12"/>
        <item x="7"/>
        <item x="6"/>
        <item x="10"/>
        <item x="4"/>
        <item x="8"/>
        <item x="5"/>
        <item x="13"/>
        <item x="15"/>
        <item x="9"/>
        <item x="0"/>
        <item x="11"/>
        <item x="17"/>
        <item x="2"/>
        <item x="1"/>
        <item x="16"/>
        <item x="3"/>
        <item t="default"/>
      </items>
    </pivotField>
    <pivotField showAll="0"/>
    <pivotField axis="axisRow" showAll="0">
      <items count="7">
        <item x="2"/>
        <item x="3"/>
        <item x="1"/>
        <item x="4"/>
        <item x="0"/>
        <item x="5"/>
        <item t="default"/>
      </items>
    </pivotField>
    <pivotField showAll="0"/>
    <pivotField axis="axisRow" showAll="0">
      <items count="72">
        <item x="33"/>
        <item x="19"/>
        <item x="46"/>
        <item x="23"/>
        <item x="51"/>
        <item x="52"/>
        <item x="53"/>
        <item x="42"/>
        <item x="62"/>
        <item x="63"/>
        <item x="17"/>
        <item x="49"/>
        <item x="48"/>
        <item x="5"/>
        <item x="20"/>
        <item x="29"/>
        <item x="26"/>
        <item x="39"/>
        <item x="55"/>
        <item x="2"/>
        <item x="40"/>
        <item x="6"/>
        <item x="15"/>
        <item x="56"/>
        <item x="3"/>
        <item x="4"/>
        <item x="1"/>
        <item x="28"/>
        <item x="64"/>
        <item x="21"/>
        <item x="18"/>
        <item x="43"/>
        <item x="45"/>
        <item x="41"/>
        <item x="65"/>
        <item x="14"/>
        <item x="7"/>
        <item x="27"/>
        <item x="66"/>
        <item x="54"/>
        <item x="35"/>
        <item x="68"/>
        <item x="22"/>
        <item x="30"/>
        <item x="32"/>
        <item x="67"/>
        <item x="34"/>
        <item x="69"/>
        <item x="36"/>
        <item x="57"/>
        <item x="70"/>
        <item x="47"/>
        <item x="16"/>
        <item x="44"/>
        <item x="13"/>
        <item x="59"/>
        <item x="12"/>
        <item x="38"/>
        <item x="31"/>
        <item x="9"/>
        <item x="10"/>
        <item x="8"/>
        <item x="0"/>
        <item x="25"/>
        <item x="37"/>
        <item x="60"/>
        <item x="61"/>
        <item x="24"/>
        <item x="50"/>
        <item x="11"/>
        <item x="58"/>
        <item t="default"/>
      </items>
    </pivotField>
    <pivotField showAll="0"/>
    <pivotField showAll="0"/>
    <pivotField showAll="0"/>
    <pivotField showAll="0"/>
    <pivotField showAll="0"/>
    <pivotField axis="axisRow" showAll="0">
      <items count="1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31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3"/>
        <item x="54"/>
        <item x="55"/>
        <item x="56"/>
        <item x="57"/>
        <item x="58"/>
        <item x="59"/>
        <item x="60"/>
        <item x="61"/>
        <item x="51"/>
        <item x="62"/>
        <item x="63"/>
        <item x="52"/>
        <item x="64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65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8"/>
        <item x="109"/>
        <item x="110"/>
        <item x="111"/>
        <item x="112"/>
        <item x="113"/>
        <item x="114"/>
        <item x="115"/>
        <item x="116"/>
        <item x="117"/>
        <item x="92"/>
        <item x="118"/>
        <item x="119"/>
        <item x="122"/>
        <item x="123"/>
        <item x="124"/>
        <item x="121"/>
        <item x="125"/>
        <item x="126"/>
        <item x="127"/>
        <item x="128"/>
        <item x="129"/>
        <item x="130"/>
        <item x="132"/>
        <item x="133"/>
        <item x="120"/>
        <item x="107"/>
        <item t="default"/>
      </items>
    </pivotField>
    <pivotField axis="axisRow" showAll="0">
      <items count="135">
        <item x="132"/>
        <item x="12"/>
        <item x="11"/>
        <item x="13"/>
        <item x="123"/>
        <item x="57"/>
        <item x="59"/>
        <item x="60"/>
        <item x="58"/>
        <item x="32"/>
        <item x="105"/>
        <item x="103"/>
        <item x="104"/>
        <item x="101"/>
        <item x="102"/>
        <item x="28"/>
        <item x="40"/>
        <item x="73"/>
        <item x="8"/>
        <item x="74"/>
        <item x="127"/>
        <item x="128"/>
        <item x="9"/>
        <item x="10"/>
        <item x="0"/>
        <item x="80"/>
        <item x="94"/>
        <item x="96"/>
        <item x="126"/>
        <item x="129"/>
        <item x="50"/>
        <item x="109"/>
        <item x="117"/>
        <item x="92"/>
        <item x="112"/>
        <item x="111"/>
        <item x="131"/>
        <item x="88"/>
        <item x="35"/>
        <item x="38"/>
        <item x="87"/>
        <item x="6"/>
        <item x="45"/>
        <item x="119"/>
        <item x="2"/>
        <item x="7"/>
        <item x="16"/>
        <item x="91"/>
        <item x="14"/>
        <item x="76"/>
        <item x="77"/>
        <item x="65"/>
        <item x="75"/>
        <item x="113"/>
        <item x="133"/>
        <item x="125"/>
        <item x="29"/>
        <item x="115"/>
        <item x="19"/>
        <item x="31"/>
        <item x="21"/>
        <item x="20"/>
        <item x="37"/>
        <item x="17"/>
        <item x="18"/>
        <item x="43"/>
        <item x="36"/>
        <item x="106"/>
        <item x="108"/>
        <item x="130"/>
        <item x="15"/>
        <item x="61"/>
        <item x="122"/>
        <item x="114"/>
        <item x="95"/>
        <item x="33"/>
        <item x="110"/>
        <item x="26"/>
        <item x="39"/>
        <item x="100"/>
        <item x="118"/>
        <item x="84"/>
        <item x="44"/>
        <item x="42"/>
        <item x="5"/>
        <item x="23"/>
        <item x="22"/>
        <item x="27"/>
        <item x="34"/>
        <item x="25"/>
        <item x="46"/>
        <item x="47"/>
        <item x="48"/>
        <item x="49"/>
        <item x="90"/>
        <item x="78"/>
        <item x="4"/>
        <item x="72"/>
        <item x="71"/>
        <item x="93"/>
        <item x="83"/>
        <item x="55"/>
        <item x="64"/>
        <item x="52"/>
        <item x="69"/>
        <item x="63"/>
        <item x="81"/>
        <item x="62"/>
        <item x="82"/>
        <item x="79"/>
        <item x="70"/>
        <item x="54"/>
        <item x="66"/>
        <item x="68"/>
        <item x="89"/>
        <item x="51"/>
        <item x="56"/>
        <item x="67"/>
        <item x="116"/>
        <item x="121"/>
        <item x="99"/>
        <item x="1"/>
        <item x="3"/>
        <item x="53"/>
        <item x="124"/>
        <item x="98"/>
        <item x="97"/>
        <item x="24"/>
        <item x="41"/>
        <item x="86"/>
        <item x="85"/>
        <item x="30"/>
        <item x="120"/>
        <item x="10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4" showAll="0"/>
  </pivotFields>
  <rowFields count="5">
    <field x="12"/>
    <field x="14"/>
    <field x="16"/>
    <field x="22"/>
    <field x="23"/>
  </rowFields>
  <rowItems count="767">
    <i>
      <x/>
    </i>
    <i r="1">
      <x v="1"/>
    </i>
    <i r="2">
      <x v="12"/>
    </i>
    <i r="3">
      <x v="97"/>
    </i>
    <i r="4">
      <x v="126"/>
    </i>
    <i>
      <x v="1"/>
    </i>
    <i r="1">
      <x v="1"/>
    </i>
    <i r="2">
      <x v="2"/>
    </i>
    <i r="3">
      <x v="97"/>
    </i>
    <i r="4">
      <x v="126"/>
    </i>
    <i>
      <x v="2"/>
    </i>
    <i r="1">
      <x v="1"/>
    </i>
    <i r="2">
      <x v="16"/>
    </i>
    <i r="3">
      <x v="34"/>
    </i>
    <i r="4">
      <x v="75"/>
    </i>
    <i r="3">
      <x v="101"/>
    </i>
    <i r="4">
      <x v="13"/>
    </i>
    <i r="2">
      <x v="20"/>
    </i>
    <i r="3">
      <x v="87"/>
    </i>
    <i r="4">
      <x v="129"/>
    </i>
    <i r="3">
      <x v="88"/>
    </i>
    <i r="4">
      <x v="40"/>
    </i>
    <i r="2">
      <x v="28"/>
    </i>
    <i r="3">
      <x v="102"/>
    </i>
    <i r="4">
      <x v="14"/>
    </i>
    <i r="2">
      <x v="46"/>
    </i>
    <i r="3">
      <x v="64"/>
    </i>
    <i r="4">
      <x v="103"/>
    </i>
    <i r="3">
      <x v="88"/>
    </i>
    <i r="4">
      <x v="40"/>
    </i>
    <i r="3">
      <x v="89"/>
    </i>
    <i r="4">
      <x v="37"/>
    </i>
    <i r="2">
      <x v="55"/>
    </i>
    <i r="3">
      <x v="101"/>
    </i>
    <i r="4">
      <x v="13"/>
    </i>
    <i r="2">
      <x v="63"/>
    </i>
    <i r="3">
      <x v="34"/>
    </i>
    <i r="4">
      <x v="75"/>
    </i>
    <i r="3">
      <x v="36"/>
    </i>
    <i r="4">
      <x v="38"/>
    </i>
    <i r="3">
      <x v="88"/>
    </i>
    <i r="4">
      <x v="40"/>
    </i>
    <i r="3">
      <x v="103"/>
    </i>
    <i r="4">
      <x v="11"/>
    </i>
    <i r="3">
      <x v="119"/>
    </i>
    <i r="4">
      <x v="43"/>
    </i>
    <i r="2">
      <x v="65"/>
    </i>
    <i r="3">
      <x v="101"/>
    </i>
    <i r="4">
      <x v="13"/>
    </i>
    <i r="2">
      <x v="66"/>
    </i>
    <i r="3">
      <x v="101"/>
    </i>
    <i r="4">
      <x v="13"/>
    </i>
    <i r="2">
      <x v="70"/>
    </i>
    <i r="3">
      <x v="101"/>
    </i>
    <i r="4">
      <x v="13"/>
    </i>
    <i r="1">
      <x v="2"/>
    </i>
    <i r="2">
      <x v="7"/>
    </i>
    <i r="3">
      <x v="88"/>
    </i>
    <i r="4">
      <x v="40"/>
    </i>
    <i r="2">
      <x v="64"/>
    </i>
    <i r="3">
      <x v="74"/>
    </i>
    <i r="4">
      <x v="19"/>
    </i>
    <i r="2">
      <x v="69"/>
    </i>
    <i r="3">
      <x v="21"/>
    </i>
    <i r="4">
      <x v="61"/>
    </i>
    <i r="3">
      <x v="88"/>
    </i>
    <i r="4">
      <x v="40"/>
    </i>
    <i r="3">
      <x v="119"/>
    </i>
    <i r="4">
      <x v="43"/>
    </i>
    <i>
      <x v="3"/>
    </i>
    <i r="1">
      <x/>
    </i>
    <i r="2">
      <x v="1"/>
    </i>
    <i r="3">
      <x v="24"/>
    </i>
    <i r="4">
      <x v="85"/>
    </i>
    <i r="3">
      <x v="37"/>
    </i>
    <i r="4">
      <x v="66"/>
    </i>
    <i r="3">
      <x v="38"/>
    </i>
    <i r="4">
      <x v="62"/>
    </i>
    <i r="3">
      <x v="43"/>
    </i>
    <i r="4">
      <x v="83"/>
    </i>
    <i r="3">
      <x v="46"/>
    </i>
    <i r="4">
      <x v="42"/>
    </i>
    <i r="3">
      <x v="88"/>
    </i>
    <i r="4">
      <x v="40"/>
    </i>
    <i r="3">
      <x v="111"/>
    </i>
    <i r="4">
      <x v="34"/>
    </i>
    <i r="3">
      <x v="120"/>
    </i>
    <i r="4">
      <x v="72"/>
    </i>
    <i r="2">
      <x v="43"/>
    </i>
    <i r="3">
      <x v="42"/>
    </i>
    <i r="4">
      <x v="128"/>
    </i>
    <i r="1">
      <x v="1"/>
    </i>
    <i r="2">
      <x v="59"/>
    </i>
    <i r="3">
      <x v="20"/>
    </i>
    <i r="4">
      <x v="58"/>
    </i>
    <i r="3">
      <x v="28"/>
    </i>
    <i r="4">
      <x v="87"/>
    </i>
    <i r="3">
      <x v="29"/>
    </i>
    <i r="4">
      <x v="15"/>
    </i>
    <i r="3">
      <x v="33"/>
    </i>
    <i r="4">
      <x v="9"/>
    </i>
    <i r="3">
      <x v="34"/>
    </i>
    <i r="4">
      <x v="75"/>
    </i>
    <i r="3">
      <x v="43"/>
    </i>
    <i r="4">
      <x v="83"/>
    </i>
    <i r="3">
      <x v="46"/>
    </i>
    <i r="4">
      <x v="42"/>
    </i>
    <i r="3">
      <x v="50"/>
    </i>
    <i r="4">
      <x v="93"/>
    </i>
    <i r="3">
      <x v="74"/>
    </i>
    <i r="4">
      <x v="19"/>
    </i>
    <i r="3">
      <x v="79"/>
    </i>
    <i r="4">
      <x v="51"/>
    </i>
    <i r="3">
      <x v="119"/>
    </i>
    <i r="4">
      <x v="43"/>
    </i>
    <i r="3">
      <x v="132"/>
    </i>
    <i r="4">
      <x v="132"/>
    </i>
    <i r="2">
      <x v="60"/>
    </i>
    <i r="3">
      <x v="20"/>
    </i>
    <i r="4">
      <x v="58"/>
    </i>
    <i r="3">
      <x v="24"/>
    </i>
    <i r="4">
      <x v="85"/>
    </i>
    <i r="3">
      <x v="36"/>
    </i>
    <i r="4">
      <x v="38"/>
    </i>
    <i r="3">
      <x v="43"/>
    </i>
    <i r="4">
      <x v="83"/>
    </i>
    <i r="3">
      <x v="46"/>
    </i>
    <i r="4">
      <x v="42"/>
    </i>
    <i r="3">
      <x v="79"/>
    </i>
    <i r="4">
      <x v="51"/>
    </i>
    <i r="3">
      <x v="114"/>
    </i>
    <i r="4">
      <x v="57"/>
    </i>
    <i r="1">
      <x v="3"/>
    </i>
    <i r="2">
      <x v="61"/>
    </i>
    <i r="3">
      <x v="20"/>
    </i>
    <i r="4">
      <x v="58"/>
    </i>
    <i r="3">
      <x v="43"/>
    </i>
    <i r="4">
      <x v="83"/>
    </i>
    <i r="3">
      <x v="46"/>
    </i>
    <i r="4">
      <x v="42"/>
    </i>
    <i r="3">
      <x v="80"/>
    </i>
    <i r="4">
      <x v="109"/>
    </i>
    <i r="2">
      <x v="67"/>
    </i>
    <i r="3">
      <x v="32"/>
    </i>
    <i r="4">
      <x v="59"/>
    </i>
    <i r="3">
      <x v="43"/>
    </i>
    <i r="4">
      <x v="83"/>
    </i>
    <i r="3">
      <x v="46"/>
    </i>
    <i r="4">
      <x v="42"/>
    </i>
    <i r="3">
      <x v="51"/>
    </i>
    <i r="4">
      <x v="30"/>
    </i>
    <i r="3">
      <x v="79"/>
    </i>
    <i r="4">
      <x v="51"/>
    </i>
    <i>
      <x v="4"/>
    </i>
    <i r="1">
      <x/>
    </i>
    <i r="2">
      <x v="42"/>
    </i>
    <i r="3">
      <x v="28"/>
    </i>
    <i r="4">
      <x v="87"/>
    </i>
    <i r="3">
      <x v="29"/>
    </i>
    <i r="4">
      <x v="15"/>
    </i>
    <i r="3">
      <x v="32"/>
    </i>
    <i r="4">
      <x v="59"/>
    </i>
    <i r="3">
      <x v="33"/>
    </i>
    <i r="4">
      <x v="9"/>
    </i>
    <i r="3">
      <x v="35"/>
    </i>
    <i r="4">
      <x v="88"/>
    </i>
    <i r="3">
      <x v="39"/>
    </i>
    <i r="4">
      <x v="39"/>
    </i>
    <i r="3">
      <x v="43"/>
    </i>
    <i r="4">
      <x v="83"/>
    </i>
    <i r="3">
      <x v="46"/>
    </i>
    <i r="4">
      <x v="42"/>
    </i>
    <i r="3">
      <x v="50"/>
    </i>
    <i r="4">
      <x v="93"/>
    </i>
    <i r="3">
      <x v="51"/>
    </i>
    <i r="4">
      <x v="30"/>
    </i>
    <i r="3">
      <x v="59"/>
    </i>
    <i r="4">
      <x v="7"/>
    </i>
    <i r="3">
      <x v="61"/>
    </i>
    <i r="4">
      <x v="115"/>
    </i>
    <i r="3">
      <x v="62"/>
    </i>
    <i r="4">
      <x v="107"/>
    </i>
    <i r="3">
      <x v="79"/>
    </i>
    <i r="4">
      <x v="51"/>
    </i>
    <i r="3">
      <x v="92"/>
    </i>
    <i r="4">
      <x v="47"/>
    </i>
    <i r="3">
      <x v="117"/>
    </i>
    <i r="4">
      <x v="33"/>
    </i>
    <i r="2">
      <x v="45"/>
    </i>
    <i r="3">
      <x v="121"/>
    </i>
    <i r="4">
      <x v="4"/>
    </i>
    <i r="2">
      <x v="49"/>
    </i>
    <i r="3">
      <x v="101"/>
    </i>
    <i r="4">
      <x v="13"/>
    </i>
    <i r="1">
      <x v="2"/>
    </i>
    <i r="2">
      <x v="41"/>
    </i>
    <i r="3">
      <x v="125"/>
    </i>
    <i r="4">
      <x v="28"/>
    </i>
    <i r="3">
      <x v="126"/>
    </i>
    <i r="4">
      <x v="20"/>
    </i>
    <i r="3">
      <x v="127"/>
    </i>
    <i r="4">
      <x v="21"/>
    </i>
    <i r="2">
      <x v="47"/>
    </i>
    <i r="3">
      <x v="125"/>
    </i>
    <i r="4">
      <x v="28"/>
    </i>
    <i r="3">
      <x v="127"/>
    </i>
    <i r="4">
      <x v="21"/>
    </i>
    <i r="2">
      <x v="50"/>
    </i>
    <i r="3">
      <x v="125"/>
    </i>
    <i r="4">
      <x v="28"/>
    </i>
    <i r="3">
      <x v="126"/>
    </i>
    <i r="4">
      <x v="20"/>
    </i>
    <i r="3">
      <x v="127"/>
    </i>
    <i r="4">
      <x v="21"/>
    </i>
    <i>
      <x v="5"/>
    </i>
    <i r="1">
      <x v="4"/>
    </i>
    <i r="2">
      <x v="21"/>
    </i>
    <i r="3">
      <x v="19"/>
    </i>
    <i r="4">
      <x v="64"/>
    </i>
    <i r="3">
      <x v="32"/>
    </i>
    <i r="4">
      <x v="59"/>
    </i>
    <i r="3">
      <x v="48"/>
    </i>
    <i r="4">
      <x v="91"/>
    </i>
    <i r="3">
      <x v="52"/>
    </i>
    <i r="4">
      <x v="123"/>
    </i>
    <i r="3">
      <x v="53"/>
    </i>
    <i r="4">
      <x v="111"/>
    </i>
    <i r="3">
      <x v="54"/>
    </i>
    <i r="4">
      <x v="101"/>
    </i>
    <i r="3">
      <x v="57"/>
    </i>
    <i r="4">
      <x v="8"/>
    </i>
    <i r="3">
      <x v="63"/>
    </i>
    <i r="4">
      <x v="105"/>
    </i>
    <i r="3">
      <x v="67"/>
    </i>
    <i r="4">
      <x v="117"/>
    </i>
    <i r="3">
      <x v="75"/>
    </i>
    <i r="4">
      <x v="52"/>
    </i>
    <i r="3">
      <x v="76"/>
    </i>
    <i r="4">
      <x v="49"/>
    </i>
    <i r="3">
      <x v="110"/>
    </i>
    <i r="4">
      <x v="35"/>
    </i>
    <i r="3">
      <x v="116"/>
    </i>
    <i r="4">
      <x v="32"/>
    </i>
    <i r="3">
      <x v="120"/>
    </i>
    <i r="4">
      <x v="72"/>
    </i>
    <i r="3">
      <x v="123"/>
    </i>
    <i r="4">
      <x v="119"/>
    </i>
    <i r="3">
      <x v="124"/>
    </i>
    <i r="4">
      <x v="55"/>
    </i>
    <i>
      <x v="6"/>
    </i>
    <i r="1">
      <x v="5"/>
    </i>
    <i r="2">
      <x v="3"/>
    </i>
    <i r="3">
      <x v="30"/>
    </i>
    <i r="4">
      <x v="56"/>
    </i>
    <i r="3">
      <x v="88"/>
    </i>
    <i r="4">
      <x v="40"/>
    </i>
    <i r="3">
      <x v="119"/>
    </i>
    <i r="4">
      <x v="43"/>
    </i>
    <i r="2">
      <x v="4"/>
    </i>
    <i r="3">
      <x v="99"/>
    </i>
    <i r="4">
      <x v="120"/>
    </i>
    <i r="2">
      <x v="5"/>
    </i>
    <i r="3">
      <x v="99"/>
    </i>
    <i r="4">
      <x v="120"/>
    </i>
    <i r="2">
      <x v="6"/>
    </i>
    <i r="3">
      <x v="99"/>
    </i>
    <i r="4">
      <x v="120"/>
    </i>
    <i r="2">
      <x v="8"/>
    </i>
    <i r="3">
      <x v="101"/>
    </i>
    <i r="4">
      <x v="13"/>
    </i>
    <i r="2">
      <x v="9"/>
    </i>
    <i r="3">
      <x v="101"/>
    </i>
    <i r="4">
      <x v="13"/>
    </i>
    <i r="2">
      <x v="14"/>
    </i>
    <i r="3">
      <x v="26"/>
    </i>
    <i r="4">
      <x v="89"/>
    </i>
    <i r="2">
      <x v="18"/>
    </i>
    <i r="3">
      <x v="100"/>
    </i>
    <i r="4">
      <x v="79"/>
    </i>
    <i r="2">
      <x v="29"/>
    </i>
    <i r="3">
      <x v="27"/>
    </i>
    <i r="4">
      <x v="77"/>
    </i>
    <i r="2">
      <x v="30"/>
    </i>
    <i r="3">
      <x v="24"/>
    </i>
    <i r="4">
      <x v="85"/>
    </i>
    <i r="3">
      <x v="88"/>
    </i>
    <i r="4">
      <x v="40"/>
    </i>
    <i r="2">
      <x v="31"/>
    </i>
    <i r="3">
      <x v="88"/>
    </i>
    <i r="4">
      <x v="40"/>
    </i>
    <i r="2">
      <x v="32"/>
    </i>
    <i r="3">
      <x v="97"/>
    </i>
    <i r="4">
      <x v="126"/>
    </i>
    <i r="2">
      <x v="33"/>
    </i>
    <i r="3">
      <x v="88"/>
    </i>
    <i r="4">
      <x v="40"/>
    </i>
    <i r="2">
      <x v="38"/>
    </i>
    <i r="3">
      <x v="119"/>
    </i>
    <i r="4">
      <x v="43"/>
    </i>
    <i r="2">
      <x v="39"/>
    </i>
    <i r="3">
      <x v="99"/>
    </i>
    <i r="4">
      <x v="120"/>
    </i>
    <i r="2">
      <x v="44"/>
    </i>
    <i r="3">
      <x v="43"/>
    </i>
    <i r="4">
      <x v="83"/>
    </i>
    <i r="3">
      <x v="46"/>
    </i>
    <i r="4">
      <x v="42"/>
    </i>
    <i r="3">
      <x v="72"/>
    </i>
    <i r="4">
      <x v="97"/>
    </i>
    <i r="2">
      <x v="52"/>
    </i>
    <i r="3">
      <x v="23"/>
    </i>
    <i r="4">
      <x v="86"/>
    </i>
    <i r="3">
      <x v="59"/>
    </i>
    <i r="4">
      <x v="7"/>
    </i>
    <i r="3">
      <x v="88"/>
    </i>
    <i r="4">
      <x v="40"/>
    </i>
    <i r="3">
      <x v="101"/>
    </i>
    <i r="4">
      <x v="13"/>
    </i>
    <i>
      <x v="7"/>
    </i>
    <i r="1">
      <x/>
    </i>
    <i r="2">
      <x v="35"/>
    </i>
    <i r="3">
      <x v="23"/>
    </i>
    <i r="4">
      <x v="86"/>
    </i>
    <i r="3">
      <x v="25"/>
    </i>
    <i r="4">
      <x v="127"/>
    </i>
    <i r="3">
      <x v="37"/>
    </i>
    <i r="4">
      <x v="66"/>
    </i>
    <i r="3">
      <x v="38"/>
    </i>
    <i r="4">
      <x v="62"/>
    </i>
    <i r="3">
      <x v="42"/>
    </i>
    <i r="4">
      <x v="128"/>
    </i>
    <i r="3">
      <x v="43"/>
    </i>
    <i r="4">
      <x v="83"/>
    </i>
    <i r="3">
      <x v="46"/>
    </i>
    <i r="4">
      <x v="42"/>
    </i>
    <i r="3">
      <x v="49"/>
    </i>
    <i r="4">
      <x v="92"/>
    </i>
    <i r="3">
      <x v="58"/>
    </i>
    <i r="4">
      <x v="6"/>
    </i>
    <i r="3">
      <x v="75"/>
    </i>
    <i r="4">
      <x v="52"/>
    </i>
    <i r="3">
      <x v="79"/>
    </i>
    <i r="4">
      <x v="51"/>
    </i>
    <i r="3">
      <x v="88"/>
    </i>
    <i r="4">
      <x v="40"/>
    </i>
    <i r="3">
      <x v="116"/>
    </i>
    <i r="4">
      <x v="32"/>
    </i>
    <i r="3">
      <x v="120"/>
    </i>
    <i r="4">
      <x v="72"/>
    </i>
    <i r="3">
      <x v="123"/>
    </i>
    <i r="4">
      <x v="119"/>
    </i>
    <i r="2">
      <x v="43"/>
    </i>
    <i r="3">
      <x v="42"/>
    </i>
    <i r="4">
      <x v="128"/>
    </i>
    <i r="1">
      <x v="1"/>
    </i>
    <i r="2">
      <x v="36"/>
    </i>
    <i r="3">
      <x v="20"/>
    </i>
    <i r="4">
      <x v="58"/>
    </i>
    <i r="3">
      <x v="36"/>
    </i>
    <i r="4">
      <x v="38"/>
    </i>
    <i r="3">
      <x v="37"/>
    </i>
    <i r="4">
      <x v="66"/>
    </i>
    <i r="3">
      <x v="38"/>
    </i>
    <i r="4">
      <x v="62"/>
    </i>
    <i r="3">
      <x v="42"/>
    </i>
    <i r="4">
      <x v="128"/>
    </i>
    <i r="3">
      <x v="43"/>
    </i>
    <i r="4">
      <x v="83"/>
    </i>
    <i r="3">
      <x v="67"/>
    </i>
    <i r="4">
      <x v="117"/>
    </i>
    <i r="3">
      <x v="77"/>
    </i>
    <i r="4">
      <x v="50"/>
    </i>
    <i r="3">
      <x v="80"/>
    </i>
    <i r="4">
      <x v="109"/>
    </i>
    <i r="3">
      <x v="111"/>
    </i>
    <i r="4">
      <x v="34"/>
    </i>
    <i r="3">
      <x v="112"/>
    </i>
    <i r="4">
      <x v="53"/>
    </i>
    <i r="3">
      <x v="117"/>
    </i>
    <i r="4">
      <x v="33"/>
    </i>
    <i r="1">
      <x v="2"/>
    </i>
    <i r="2">
      <x v="15"/>
    </i>
    <i r="3">
      <x v="42"/>
    </i>
    <i r="4">
      <x v="128"/>
    </i>
    <i r="3">
      <x v="45"/>
    </i>
    <i r="4">
      <x v="82"/>
    </i>
    <i r="3">
      <x v="64"/>
    </i>
    <i r="4">
      <x v="103"/>
    </i>
    <i r="2">
      <x v="22"/>
    </i>
    <i r="3">
      <x v="23"/>
    </i>
    <i r="4">
      <x v="86"/>
    </i>
    <i r="2">
      <x v="56"/>
    </i>
    <i r="3">
      <x v="22"/>
    </i>
    <i r="4">
      <x v="60"/>
    </i>
    <i r="3">
      <x v="23"/>
    </i>
    <i r="4">
      <x v="86"/>
    </i>
    <i r="3">
      <x v="44"/>
    </i>
    <i r="4">
      <x v="65"/>
    </i>
    <i r="3">
      <x v="53"/>
    </i>
    <i r="4">
      <x v="111"/>
    </i>
    <i r="3">
      <x v="65"/>
    </i>
    <i r="4">
      <x v="102"/>
    </i>
    <i r="3">
      <x v="67"/>
    </i>
    <i r="4">
      <x v="117"/>
    </i>
    <i r="3">
      <x v="93"/>
    </i>
    <i r="4">
      <x v="99"/>
    </i>
    <i r="3">
      <x v="96"/>
    </i>
    <i r="4">
      <x v="27"/>
    </i>
    <i r="3">
      <x v="113"/>
    </i>
    <i r="4">
      <x v="73"/>
    </i>
    <i>
      <x v="8"/>
    </i>
    <i r="1">
      <x v="2"/>
    </i>
    <i r="2">
      <x v="51"/>
    </i>
    <i r="3">
      <x v="97"/>
    </i>
    <i r="4">
      <x v="126"/>
    </i>
    <i>
      <x v="9"/>
    </i>
    <i r="1">
      <x v="2"/>
    </i>
    <i r="2">
      <x v="11"/>
    </i>
    <i r="3">
      <x v="97"/>
    </i>
    <i r="4">
      <x v="126"/>
    </i>
    <i>
      <x v="10"/>
    </i>
    <i r="1">
      <x/>
    </i>
    <i r="2">
      <x v="37"/>
    </i>
    <i r="3">
      <x v="40"/>
    </i>
    <i r="4">
      <x v="78"/>
    </i>
    <i r="3">
      <x v="42"/>
    </i>
    <i r="4">
      <x v="128"/>
    </i>
    <i r="3">
      <x v="46"/>
    </i>
    <i r="4">
      <x v="42"/>
    </i>
    <i r="3">
      <x v="65"/>
    </i>
    <i r="4">
      <x v="102"/>
    </i>
    <i r="3">
      <x v="119"/>
    </i>
    <i r="4">
      <x v="43"/>
    </i>
    <i r="1">
      <x v="4"/>
    </i>
    <i r="2">
      <x v="10"/>
    </i>
    <i r="3">
      <x v="23"/>
    </i>
    <i r="4">
      <x v="86"/>
    </i>
    <i r="3">
      <x v="32"/>
    </i>
    <i r="4">
      <x v="59"/>
    </i>
    <i r="3">
      <x v="60"/>
    </i>
    <i r="4">
      <x v="71"/>
    </i>
    <i r="2">
      <x v="17"/>
    </i>
    <i r="3">
      <x v="81"/>
    </i>
    <i r="4">
      <x v="25"/>
    </i>
    <i r="3">
      <x v="82"/>
    </i>
    <i r="4">
      <x v="106"/>
    </i>
    <i r="3">
      <x v="83"/>
    </i>
    <i r="4">
      <x v="108"/>
    </i>
    <i r="3">
      <x v="84"/>
    </i>
    <i r="4">
      <x v="100"/>
    </i>
    <i r="2">
      <x v="48"/>
    </i>
    <i r="3">
      <x v="67"/>
    </i>
    <i r="4">
      <x v="117"/>
    </i>
    <i r="2">
      <x v="57"/>
    </i>
    <i r="3">
      <x v="80"/>
    </i>
    <i r="4">
      <x v="109"/>
    </i>
    <i r="3">
      <x v="88"/>
    </i>
    <i r="4">
      <x v="40"/>
    </i>
    <i r="3">
      <x v="107"/>
    </i>
    <i r="4">
      <x v="68"/>
    </i>
    <i r="2">
      <x v="58"/>
    </i>
    <i r="3">
      <x v="42"/>
    </i>
    <i r="4">
      <x v="128"/>
    </i>
    <i r="3">
      <x v="65"/>
    </i>
    <i r="4">
      <x v="102"/>
    </i>
    <i r="3">
      <x v="85"/>
    </i>
    <i r="4">
      <x v="81"/>
    </i>
    <i r="3">
      <x v="86"/>
    </i>
    <i r="4">
      <x v="130"/>
    </i>
    <i r="3">
      <x v="104"/>
    </i>
    <i r="4">
      <x v="12"/>
    </i>
    <i>
      <x v="11"/>
    </i>
    <i r="1">
      <x/>
    </i>
    <i r="2">
      <x v="27"/>
    </i>
    <i r="3">
      <x v="41"/>
    </i>
    <i r="4">
      <x v="16"/>
    </i>
    <i r="1">
      <x v="2"/>
    </i>
    <i r="2">
      <x v="26"/>
    </i>
    <i r="3">
      <x v="1"/>
    </i>
    <i r="4">
      <x v="121"/>
    </i>
    <i r="3">
      <x v="5"/>
    </i>
    <i r="4">
      <x v="84"/>
    </i>
    <i r="3">
      <x v="6"/>
    </i>
    <i r="4">
      <x v="41"/>
    </i>
    <i r="3">
      <x v="9"/>
    </i>
    <i r="4">
      <x v="22"/>
    </i>
    <i r="3">
      <x v="10"/>
    </i>
    <i r="4">
      <x v="23"/>
    </i>
    <i r="3">
      <x v="11"/>
    </i>
    <i r="4">
      <x v="2"/>
    </i>
    <i r="3">
      <x v="12"/>
    </i>
    <i r="4">
      <x v="1"/>
    </i>
    <i r="3">
      <x v="13"/>
    </i>
    <i r="4">
      <x v="3"/>
    </i>
    <i r="3">
      <x v="15"/>
    </i>
    <i r="4">
      <x v="70"/>
    </i>
    <i r="3">
      <x v="17"/>
    </i>
    <i r="4">
      <x v="36"/>
    </i>
    <i r="3">
      <x v="41"/>
    </i>
    <i r="4">
      <x v="16"/>
    </i>
    <i r="3">
      <x v="58"/>
    </i>
    <i r="4">
      <x v="6"/>
    </i>
    <i r="1">
      <x v="4"/>
    </i>
    <i r="2">
      <x v="13"/>
    </i>
    <i r="3">
      <x v="18"/>
    </i>
    <i r="4">
      <x v="63"/>
    </i>
    <i r="3">
      <x v="20"/>
    </i>
    <i r="4">
      <x v="58"/>
    </i>
    <i r="3">
      <x v="23"/>
    </i>
    <i r="4">
      <x v="86"/>
    </i>
    <i r="3">
      <x v="28"/>
    </i>
    <i r="4">
      <x v="87"/>
    </i>
    <i r="3">
      <x v="29"/>
    </i>
    <i r="4">
      <x v="15"/>
    </i>
    <i r="3">
      <x v="31"/>
    </i>
    <i r="4">
      <x v="131"/>
    </i>
    <i r="3">
      <x v="32"/>
    </i>
    <i r="4">
      <x v="59"/>
    </i>
    <i r="3">
      <x v="33"/>
    </i>
    <i r="4">
      <x v="9"/>
    </i>
    <i r="3">
      <x v="34"/>
    </i>
    <i r="4">
      <x v="75"/>
    </i>
    <i r="3">
      <x v="41"/>
    </i>
    <i r="4">
      <x v="16"/>
    </i>
    <i r="3">
      <x v="46"/>
    </i>
    <i r="4">
      <x v="42"/>
    </i>
    <i r="3">
      <x v="47"/>
    </i>
    <i r="4">
      <x v="90"/>
    </i>
    <i r="3">
      <x v="49"/>
    </i>
    <i r="4">
      <x v="92"/>
    </i>
    <i r="3">
      <x v="50"/>
    </i>
    <i r="4">
      <x v="93"/>
    </i>
    <i r="3">
      <x v="51"/>
    </i>
    <i r="4">
      <x v="30"/>
    </i>
    <i r="3">
      <x v="52"/>
    </i>
    <i r="4">
      <x v="123"/>
    </i>
    <i r="3">
      <x v="53"/>
    </i>
    <i r="4">
      <x v="111"/>
    </i>
    <i r="3">
      <x v="56"/>
    </i>
    <i r="4">
      <x v="5"/>
    </i>
    <i r="3">
      <x v="58"/>
    </i>
    <i r="4">
      <x v="6"/>
    </i>
    <i r="3">
      <x v="59"/>
    </i>
    <i r="4">
      <x v="7"/>
    </i>
    <i r="3">
      <x v="60"/>
    </i>
    <i r="4">
      <x v="71"/>
    </i>
    <i r="3">
      <x v="61"/>
    </i>
    <i r="4">
      <x v="115"/>
    </i>
    <i r="3">
      <x v="63"/>
    </i>
    <i r="4">
      <x v="105"/>
    </i>
    <i r="3">
      <x v="64"/>
    </i>
    <i r="4">
      <x v="103"/>
    </i>
    <i r="3">
      <x v="66"/>
    </i>
    <i r="4">
      <x v="112"/>
    </i>
    <i r="3">
      <x v="71"/>
    </i>
    <i r="4">
      <x v="98"/>
    </i>
    <i r="3">
      <x v="72"/>
    </i>
    <i r="4">
      <x v="97"/>
    </i>
    <i r="3">
      <x v="73"/>
    </i>
    <i r="4">
      <x v="17"/>
    </i>
    <i r="3">
      <x v="74"/>
    </i>
    <i r="4">
      <x v="19"/>
    </i>
    <i r="3">
      <x v="75"/>
    </i>
    <i r="4">
      <x v="52"/>
    </i>
    <i r="3">
      <x v="78"/>
    </i>
    <i r="4">
      <x v="95"/>
    </i>
    <i r="3">
      <x v="79"/>
    </i>
    <i r="4">
      <x v="51"/>
    </i>
    <i r="3">
      <x v="88"/>
    </i>
    <i r="4">
      <x v="40"/>
    </i>
    <i r="3">
      <x v="92"/>
    </i>
    <i r="4">
      <x v="47"/>
    </i>
    <i r="3">
      <x v="96"/>
    </i>
    <i r="4">
      <x v="27"/>
    </i>
    <i r="3">
      <x v="106"/>
    </i>
    <i r="4">
      <x v="67"/>
    </i>
    <i r="3">
      <x v="107"/>
    </i>
    <i r="4">
      <x v="68"/>
    </i>
    <i r="3">
      <x v="109"/>
    </i>
    <i r="4">
      <x v="76"/>
    </i>
    <i r="3">
      <x v="115"/>
    </i>
    <i r="4">
      <x v="118"/>
    </i>
    <i r="3">
      <x v="118"/>
    </i>
    <i r="4">
      <x v="80"/>
    </i>
    <i r="3">
      <x v="133"/>
    </i>
    <i r="4">
      <x v="133"/>
    </i>
    <i r="2">
      <x v="62"/>
    </i>
    <i r="3">
      <x/>
    </i>
    <i r="4">
      <x v="24"/>
    </i>
    <i r="3">
      <x v="1"/>
    </i>
    <i r="4">
      <x v="121"/>
    </i>
    <i r="3">
      <x v="2"/>
    </i>
    <i r="4">
      <x v="44"/>
    </i>
    <i r="3">
      <x v="3"/>
    </i>
    <i r="4">
      <x v="122"/>
    </i>
    <i r="3">
      <x v="4"/>
    </i>
    <i r="4">
      <x v="96"/>
    </i>
    <i r="3">
      <x v="5"/>
    </i>
    <i r="4">
      <x v="84"/>
    </i>
    <i r="3">
      <x v="6"/>
    </i>
    <i r="4">
      <x v="41"/>
    </i>
    <i r="3">
      <x v="7"/>
    </i>
    <i r="4">
      <x v="45"/>
    </i>
    <i r="3">
      <x v="8"/>
    </i>
    <i r="4">
      <x v="18"/>
    </i>
    <i r="3">
      <x v="9"/>
    </i>
    <i r="4">
      <x v="22"/>
    </i>
    <i r="3">
      <x v="10"/>
    </i>
    <i r="4">
      <x v="23"/>
    </i>
    <i r="3">
      <x v="11"/>
    </i>
    <i r="4">
      <x v="2"/>
    </i>
    <i r="3">
      <x v="12"/>
    </i>
    <i r="4">
      <x v="1"/>
    </i>
    <i r="3">
      <x v="13"/>
    </i>
    <i r="4">
      <x v="3"/>
    </i>
    <i r="3">
      <x v="14"/>
    </i>
    <i r="4">
      <x v="48"/>
    </i>
    <i r="3">
      <x v="15"/>
    </i>
    <i r="4">
      <x v="70"/>
    </i>
    <i r="3">
      <x v="16"/>
    </i>
    <i r="4">
      <x v="46"/>
    </i>
    <i r="3">
      <x v="67"/>
    </i>
    <i r="4">
      <x v="117"/>
    </i>
    <i r="3">
      <x v="90"/>
    </i>
    <i r="4">
      <x v="114"/>
    </i>
    <i r="3">
      <x v="93"/>
    </i>
    <i r="4">
      <x v="99"/>
    </i>
    <i>
      <x v="12"/>
    </i>
    <i r="1">
      <x v="4"/>
    </i>
    <i r="2">
      <x/>
    </i>
    <i r="3">
      <x v="61"/>
    </i>
    <i r="4">
      <x v="115"/>
    </i>
    <i r="3">
      <x v="64"/>
    </i>
    <i r="4">
      <x v="103"/>
    </i>
    <i>
      <x v="13"/>
    </i>
    <i r="1">
      <x/>
    </i>
    <i r="2">
      <x v="23"/>
    </i>
    <i r="3">
      <x v="101"/>
    </i>
    <i r="4">
      <x v="13"/>
    </i>
    <i r="3">
      <x v="104"/>
    </i>
    <i r="4">
      <x v="12"/>
    </i>
    <i>
      <x v="14"/>
    </i>
    <i r="1">
      <x/>
    </i>
    <i r="2">
      <x v="34"/>
    </i>
    <i r="3">
      <x v="105"/>
    </i>
    <i r="4">
      <x v="10"/>
    </i>
    <i r="1">
      <x v="4"/>
    </i>
    <i r="2">
      <x v="24"/>
    </i>
    <i r="3">
      <x v="18"/>
    </i>
    <i r="4">
      <x v="63"/>
    </i>
    <i r="3">
      <x v="23"/>
    </i>
    <i r="4">
      <x v="86"/>
    </i>
    <i r="3">
      <x v="61"/>
    </i>
    <i r="4">
      <x v="115"/>
    </i>
    <i r="3">
      <x v="68"/>
    </i>
    <i r="4">
      <x v="113"/>
    </i>
    <i r="3">
      <x v="122"/>
    </i>
    <i r="4">
      <x v="124"/>
    </i>
    <i>
      <x v="15"/>
    </i>
    <i r="1">
      <x/>
    </i>
    <i r="2">
      <x v="19"/>
    </i>
    <i r="3">
      <x v="18"/>
    </i>
    <i r="4">
      <x v="63"/>
    </i>
    <i r="3">
      <x v="23"/>
    </i>
    <i r="4">
      <x v="86"/>
    </i>
    <i r="3">
      <x v="61"/>
    </i>
    <i r="4">
      <x v="115"/>
    </i>
    <i r="3">
      <x v="68"/>
    </i>
    <i r="4">
      <x v="113"/>
    </i>
    <i r="3">
      <x v="71"/>
    </i>
    <i r="4">
      <x v="98"/>
    </i>
    <i>
      <x v="16"/>
    </i>
    <i r="1">
      <x v="2"/>
    </i>
    <i r="2">
      <x v="68"/>
    </i>
    <i r="3">
      <x v="97"/>
    </i>
    <i r="4">
      <x v="126"/>
    </i>
    <i>
      <x v="17"/>
    </i>
    <i r="1">
      <x v="4"/>
    </i>
    <i r="2">
      <x v="25"/>
    </i>
    <i r="3">
      <x v="18"/>
    </i>
    <i r="4">
      <x v="63"/>
    </i>
    <i r="3">
      <x v="19"/>
    </i>
    <i r="4">
      <x v="64"/>
    </i>
    <i r="3">
      <x v="20"/>
    </i>
    <i r="4">
      <x v="58"/>
    </i>
    <i r="3">
      <x v="22"/>
    </i>
    <i r="4">
      <x v="60"/>
    </i>
    <i r="3">
      <x v="23"/>
    </i>
    <i r="4">
      <x v="86"/>
    </i>
    <i r="3">
      <x v="30"/>
    </i>
    <i r="4">
      <x v="56"/>
    </i>
    <i r="3">
      <x v="32"/>
    </i>
    <i r="4">
      <x v="59"/>
    </i>
    <i r="3">
      <x v="33"/>
    </i>
    <i r="4">
      <x v="9"/>
    </i>
    <i r="3">
      <x v="43"/>
    </i>
    <i r="4">
      <x v="83"/>
    </i>
    <i r="3">
      <x v="46"/>
    </i>
    <i r="4">
      <x v="42"/>
    </i>
    <i r="3">
      <x v="47"/>
    </i>
    <i r="4">
      <x v="90"/>
    </i>
    <i r="3">
      <x v="48"/>
    </i>
    <i r="4">
      <x v="91"/>
    </i>
    <i r="3">
      <x v="49"/>
    </i>
    <i r="4">
      <x v="92"/>
    </i>
    <i r="3">
      <x v="55"/>
    </i>
    <i r="4">
      <x v="116"/>
    </i>
    <i r="3">
      <x v="61"/>
    </i>
    <i r="4">
      <x v="115"/>
    </i>
    <i r="3">
      <x v="63"/>
    </i>
    <i r="4">
      <x v="105"/>
    </i>
    <i r="3">
      <x v="65"/>
    </i>
    <i r="4">
      <x v="102"/>
    </i>
    <i r="3">
      <x v="68"/>
    </i>
    <i r="4">
      <x v="113"/>
    </i>
    <i r="3">
      <x v="69"/>
    </i>
    <i r="4">
      <x v="104"/>
    </i>
    <i r="3">
      <x v="70"/>
    </i>
    <i r="4">
      <x v="110"/>
    </i>
    <i r="3">
      <x v="74"/>
    </i>
    <i r="4">
      <x v="19"/>
    </i>
    <i r="3">
      <x v="79"/>
    </i>
    <i r="4">
      <x v="51"/>
    </i>
    <i r="3">
      <x v="85"/>
    </i>
    <i r="4">
      <x v="81"/>
    </i>
    <i r="3">
      <x v="86"/>
    </i>
    <i r="4">
      <x v="130"/>
    </i>
    <i r="3">
      <x v="93"/>
    </i>
    <i r="4">
      <x v="99"/>
    </i>
    <i r="3">
      <x v="95"/>
    </i>
    <i r="4">
      <x v="74"/>
    </i>
    <i r="3">
      <x v="108"/>
    </i>
    <i r="4">
      <x v="31"/>
    </i>
    <i r="3">
      <x v="109"/>
    </i>
    <i r="4">
      <x v="76"/>
    </i>
    <i r="3">
      <x v="122"/>
    </i>
    <i r="4">
      <x v="124"/>
    </i>
    <i r="3">
      <x v="123"/>
    </i>
    <i r="4">
      <x v="119"/>
    </i>
    <i r="3">
      <x v="124"/>
    </i>
    <i r="4">
      <x v="55"/>
    </i>
    <i r="3">
      <x v="128"/>
    </i>
    <i r="4">
      <x v="29"/>
    </i>
    <i r="3">
      <x v="129"/>
    </i>
    <i r="4">
      <x v="69"/>
    </i>
    <i r="2">
      <x v="40"/>
    </i>
    <i r="3">
      <x v="67"/>
    </i>
    <i r="4">
      <x v="117"/>
    </i>
    <i r="2">
      <x v="53"/>
    </i>
    <i r="3">
      <x v="91"/>
    </i>
    <i r="4">
      <x v="94"/>
    </i>
    <i r="3">
      <x v="97"/>
    </i>
    <i r="4">
      <x v="126"/>
    </i>
    <i r="3">
      <x v="98"/>
    </i>
    <i r="4">
      <x v="125"/>
    </i>
    <i r="3">
      <x v="130"/>
    </i>
    <i r="4">
      <x/>
    </i>
    <i r="3">
      <x v="131"/>
    </i>
    <i r="4">
      <x v="54"/>
    </i>
    <i r="2">
      <x v="54"/>
    </i>
    <i r="3">
      <x v="22"/>
    </i>
    <i r="4">
      <x v="60"/>
    </i>
    <i r="3">
      <x v="93"/>
    </i>
    <i r="4">
      <x v="99"/>
    </i>
    <i r="3">
      <x v="94"/>
    </i>
    <i r="4">
      <x v="26"/>
    </i>
    <i t="grand">
      <x/>
    </i>
  </rowItems>
  <colItems count="1">
    <i/>
  </colItems>
  <dataFields count="1">
    <dataField name="1ra Modificación" fld="38" baseField="0" baseItem="0" numFmtId="4"/>
  </dataFields>
  <formats count="2099">
    <format dxfId="2098">
      <pivotArea collapsedLevelsAreSubtotals="1" fieldPosition="0">
        <references count="1">
          <reference field="12" count="1">
            <x v="0"/>
          </reference>
        </references>
      </pivotArea>
    </format>
    <format dxfId="2097">
      <pivotArea collapsedLevelsAreSubtotals="1" fieldPosition="0">
        <references count="2">
          <reference field="12" count="1" selected="0">
            <x v="0"/>
          </reference>
          <reference field="14" count="1">
            <x v="1"/>
          </reference>
        </references>
      </pivotArea>
    </format>
    <format dxfId="2096">
      <pivotArea collapsedLevelsAreSubtotals="1" fieldPosition="0">
        <references count="3">
          <reference field="12" count="1" selected="0">
            <x v="0"/>
          </reference>
          <reference field="14" count="1" selected="0">
            <x v="1"/>
          </reference>
          <reference field="16" count="1">
            <x v="12"/>
          </reference>
        </references>
      </pivotArea>
    </format>
    <format dxfId="2095">
      <pivotArea collapsedLevelsAreSubtotals="1" fieldPosition="0">
        <references count="4">
          <reference field="12" count="1" selected="0">
            <x v="0"/>
          </reference>
          <reference field="14" count="1" selected="0">
            <x v="1"/>
          </reference>
          <reference field="16" count="1" selected="0">
            <x v="12"/>
          </reference>
          <reference field="22" count="1">
            <x v="97"/>
          </reference>
        </references>
      </pivotArea>
    </format>
    <format dxfId="2094">
      <pivotArea collapsedLevelsAreSubtotals="1" fieldPosition="0">
        <references count="5">
          <reference field="12" count="1" selected="0">
            <x v="0"/>
          </reference>
          <reference field="14" count="1" selected="0">
            <x v="1"/>
          </reference>
          <reference field="16" count="1" selected="0">
            <x v="12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2093">
      <pivotArea collapsedLevelsAreSubtotals="1" fieldPosition="0">
        <references count="1">
          <reference field="12" count="1">
            <x v="1"/>
          </reference>
        </references>
      </pivotArea>
    </format>
    <format dxfId="2092">
      <pivotArea collapsedLevelsAreSubtotals="1" fieldPosition="0">
        <references count="2">
          <reference field="12" count="1" selected="0">
            <x v="1"/>
          </reference>
          <reference field="14" count="1">
            <x v="1"/>
          </reference>
        </references>
      </pivotArea>
    </format>
    <format dxfId="2091">
      <pivotArea collapsedLevelsAreSubtotals="1" fieldPosition="0">
        <references count="3">
          <reference field="12" count="1" selected="0">
            <x v="1"/>
          </reference>
          <reference field="14" count="1" selected="0">
            <x v="1"/>
          </reference>
          <reference field="16" count="1">
            <x v="2"/>
          </reference>
        </references>
      </pivotArea>
    </format>
    <format dxfId="2090">
      <pivotArea collapsedLevelsAreSubtotals="1" fieldPosition="0">
        <references count="4">
          <reference field="12" count="1" selected="0">
            <x v="1"/>
          </reference>
          <reference field="14" count="1" selected="0">
            <x v="1"/>
          </reference>
          <reference field="16" count="1" selected="0">
            <x v="2"/>
          </reference>
          <reference field="22" count="1">
            <x v="97"/>
          </reference>
        </references>
      </pivotArea>
    </format>
    <format dxfId="2089">
      <pivotArea collapsedLevelsAreSubtotals="1" fieldPosition="0">
        <references count="5">
          <reference field="12" count="1" selected="0">
            <x v="1"/>
          </reference>
          <reference field="14" count="1" selected="0">
            <x v="1"/>
          </reference>
          <reference field="16" count="1" selected="0">
            <x v="2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2088">
      <pivotArea collapsedLevelsAreSubtotals="1" fieldPosition="0">
        <references count="1">
          <reference field="12" count="1">
            <x v="2"/>
          </reference>
        </references>
      </pivotArea>
    </format>
    <format dxfId="2087">
      <pivotArea collapsedLevelsAreSubtotals="1" fieldPosition="0">
        <references count="2">
          <reference field="12" count="1" selected="0">
            <x v="2"/>
          </reference>
          <reference field="14" count="1">
            <x v="1"/>
          </reference>
        </references>
      </pivotArea>
    </format>
    <format dxfId="2086">
      <pivotArea collapsedLevelsAreSubtotals="1" fieldPosition="0">
        <references count="3">
          <reference field="12" count="1" selected="0">
            <x v="2"/>
          </reference>
          <reference field="14" count="1" selected="0">
            <x v="1"/>
          </reference>
          <reference field="16" count="1">
            <x v="16"/>
          </reference>
        </references>
      </pivotArea>
    </format>
    <format dxfId="2085">
      <pivotArea collapsedLevelsAreSubtotals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16"/>
          </reference>
          <reference field="22" count="1">
            <x v="34"/>
          </reference>
        </references>
      </pivotArea>
    </format>
    <format dxfId="2084">
      <pivotArea collapsedLevelsAreSubtotals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16"/>
          </reference>
          <reference field="22" count="1" selected="0">
            <x v="34"/>
          </reference>
          <reference field="23" count="1">
            <x v="75"/>
          </reference>
        </references>
      </pivotArea>
    </format>
    <format dxfId="2083">
      <pivotArea collapsedLevelsAreSubtotals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16"/>
          </reference>
          <reference field="22" count="1">
            <x v="101"/>
          </reference>
        </references>
      </pivotArea>
    </format>
    <format dxfId="2082">
      <pivotArea collapsedLevelsAreSubtotals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16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2081">
      <pivotArea collapsedLevelsAreSubtotals="1" fieldPosition="0">
        <references count="3">
          <reference field="12" count="1" selected="0">
            <x v="2"/>
          </reference>
          <reference field="14" count="1" selected="0">
            <x v="1"/>
          </reference>
          <reference field="16" count="1">
            <x v="20"/>
          </reference>
        </references>
      </pivotArea>
    </format>
    <format dxfId="2080">
      <pivotArea collapsedLevelsAreSubtotals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20"/>
          </reference>
          <reference field="22" count="1">
            <x v="87"/>
          </reference>
        </references>
      </pivotArea>
    </format>
    <format dxfId="2079">
      <pivotArea collapsedLevelsAreSubtotals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20"/>
          </reference>
          <reference field="22" count="1" selected="0">
            <x v="87"/>
          </reference>
          <reference field="23" count="1">
            <x v="129"/>
          </reference>
        </references>
      </pivotArea>
    </format>
    <format dxfId="2078">
      <pivotArea collapsedLevelsAreSubtotals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20"/>
          </reference>
          <reference field="22" count="1">
            <x v="88"/>
          </reference>
        </references>
      </pivotArea>
    </format>
    <format dxfId="2077">
      <pivotArea collapsedLevelsAreSubtotals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20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2076">
      <pivotArea collapsedLevelsAreSubtotals="1" fieldPosition="0">
        <references count="3">
          <reference field="12" count="1" selected="0">
            <x v="2"/>
          </reference>
          <reference field="14" count="1" selected="0">
            <x v="1"/>
          </reference>
          <reference field="16" count="1">
            <x v="28"/>
          </reference>
        </references>
      </pivotArea>
    </format>
    <format dxfId="2075">
      <pivotArea collapsedLevelsAreSubtotals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28"/>
          </reference>
          <reference field="22" count="1">
            <x v="102"/>
          </reference>
        </references>
      </pivotArea>
    </format>
    <format dxfId="2074">
      <pivotArea collapsedLevelsAreSubtotals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28"/>
          </reference>
          <reference field="22" count="1" selected="0">
            <x v="102"/>
          </reference>
          <reference field="23" count="1">
            <x v="14"/>
          </reference>
        </references>
      </pivotArea>
    </format>
    <format dxfId="2073">
      <pivotArea collapsedLevelsAreSubtotals="1" fieldPosition="0">
        <references count="3">
          <reference field="12" count="1" selected="0">
            <x v="2"/>
          </reference>
          <reference field="14" count="1" selected="0">
            <x v="1"/>
          </reference>
          <reference field="16" count="1">
            <x v="46"/>
          </reference>
        </references>
      </pivotArea>
    </format>
    <format dxfId="2072">
      <pivotArea collapsedLevelsAreSubtotals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46"/>
          </reference>
          <reference field="22" count="1">
            <x v="64"/>
          </reference>
        </references>
      </pivotArea>
    </format>
    <format dxfId="2071">
      <pivotArea collapsedLevelsAreSubtotals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46"/>
          </reference>
          <reference field="22" count="1" selected="0">
            <x v="64"/>
          </reference>
          <reference field="23" count="1">
            <x v="103"/>
          </reference>
        </references>
      </pivotArea>
    </format>
    <format dxfId="2070">
      <pivotArea collapsedLevelsAreSubtotals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46"/>
          </reference>
          <reference field="22" count="1">
            <x v="88"/>
          </reference>
        </references>
      </pivotArea>
    </format>
    <format dxfId="2069">
      <pivotArea collapsedLevelsAreSubtotals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46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2068">
      <pivotArea collapsedLevelsAreSubtotals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46"/>
          </reference>
          <reference field="22" count="1">
            <x v="89"/>
          </reference>
        </references>
      </pivotArea>
    </format>
    <format dxfId="2067">
      <pivotArea collapsedLevelsAreSubtotals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46"/>
          </reference>
          <reference field="22" count="1" selected="0">
            <x v="89"/>
          </reference>
          <reference field="23" count="1">
            <x v="37"/>
          </reference>
        </references>
      </pivotArea>
    </format>
    <format dxfId="2066">
      <pivotArea collapsedLevelsAreSubtotals="1" fieldPosition="0">
        <references count="3">
          <reference field="12" count="1" selected="0">
            <x v="2"/>
          </reference>
          <reference field="14" count="1" selected="0">
            <x v="1"/>
          </reference>
          <reference field="16" count="1">
            <x v="55"/>
          </reference>
        </references>
      </pivotArea>
    </format>
    <format dxfId="2065">
      <pivotArea collapsedLevelsAreSubtotals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55"/>
          </reference>
          <reference field="22" count="1">
            <x v="101"/>
          </reference>
        </references>
      </pivotArea>
    </format>
    <format dxfId="2064">
      <pivotArea collapsedLevelsAreSubtotals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55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2063">
      <pivotArea collapsedLevelsAreSubtotals="1" fieldPosition="0">
        <references count="3">
          <reference field="12" count="1" selected="0">
            <x v="2"/>
          </reference>
          <reference field="14" count="1" selected="0">
            <x v="1"/>
          </reference>
          <reference field="16" count="1">
            <x v="63"/>
          </reference>
        </references>
      </pivotArea>
    </format>
    <format dxfId="2062">
      <pivotArea collapsedLevelsAreSubtotals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1">
            <x v="34"/>
          </reference>
        </references>
      </pivotArea>
    </format>
    <format dxfId="2061">
      <pivotArea collapsedLevelsAreSubtotals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1" selected="0">
            <x v="34"/>
          </reference>
          <reference field="23" count="1">
            <x v="75"/>
          </reference>
        </references>
      </pivotArea>
    </format>
    <format dxfId="2060">
      <pivotArea collapsedLevelsAreSubtotals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1">
            <x v="36"/>
          </reference>
        </references>
      </pivotArea>
    </format>
    <format dxfId="2059">
      <pivotArea collapsedLevelsAreSubtotals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1" selected="0">
            <x v="36"/>
          </reference>
          <reference field="23" count="1">
            <x v="38"/>
          </reference>
        </references>
      </pivotArea>
    </format>
    <format dxfId="2058">
      <pivotArea collapsedLevelsAreSubtotals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1">
            <x v="88"/>
          </reference>
        </references>
      </pivotArea>
    </format>
    <format dxfId="2057">
      <pivotArea collapsedLevelsAreSubtotals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2056">
      <pivotArea collapsedLevelsAreSubtotals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1">
            <x v="103"/>
          </reference>
        </references>
      </pivotArea>
    </format>
    <format dxfId="2055">
      <pivotArea collapsedLevelsAreSubtotals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1" selected="0">
            <x v="103"/>
          </reference>
          <reference field="23" count="1">
            <x v="11"/>
          </reference>
        </references>
      </pivotArea>
    </format>
    <format dxfId="2054">
      <pivotArea collapsedLevelsAreSubtotals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1">
            <x v="119"/>
          </reference>
        </references>
      </pivotArea>
    </format>
    <format dxfId="2053">
      <pivotArea collapsedLevelsAreSubtotals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1" selected="0">
            <x v="119"/>
          </reference>
          <reference field="23" count="1">
            <x v="43"/>
          </reference>
        </references>
      </pivotArea>
    </format>
    <format dxfId="2052">
      <pivotArea collapsedLevelsAreSubtotals="1" fieldPosition="0">
        <references count="3">
          <reference field="12" count="1" selected="0">
            <x v="2"/>
          </reference>
          <reference field="14" count="1" selected="0">
            <x v="1"/>
          </reference>
          <reference field="16" count="1">
            <x v="65"/>
          </reference>
        </references>
      </pivotArea>
    </format>
    <format dxfId="2051">
      <pivotArea collapsedLevelsAreSubtotals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5"/>
          </reference>
          <reference field="22" count="1">
            <x v="101"/>
          </reference>
        </references>
      </pivotArea>
    </format>
    <format dxfId="2050">
      <pivotArea collapsedLevelsAreSubtotals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5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2049">
      <pivotArea collapsedLevelsAreSubtotals="1" fieldPosition="0">
        <references count="3">
          <reference field="12" count="1" selected="0">
            <x v="2"/>
          </reference>
          <reference field="14" count="1" selected="0">
            <x v="1"/>
          </reference>
          <reference field="16" count="1">
            <x v="66"/>
          </reference>
        </references>
      </pivotArea>
    </format>
    <format dxfId="2048">
      <pivotArea collapsedLevelsAreSubtotals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6"/>
          </reference>
          <reference field="22" count="1">
            <x v="101"/>
          </reference>
        </references>
      </pivotArea>
    </format>
    <format dxfId="2047">
      <pivotArea collapsedLevelsAreSubtotals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6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2046">
      <pivotArea collapsedLevelsAreSubtotals="1" fieldPosition="0">
        <references count="3">
          <reference field="12" count="1" selected="0">
            <x v="2"/>
          </reference>
          <reference field="14" count="1" selected="0">
            <x v="1"/>
          </reference>
          <reference field="16" count="1">
            <x v="70"/>
          </reference>
        </references>
      </pivotArea>
    </format>
    <format dxfId="2045">
      <pivotArea collapsedLevelsAreSubtotals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70"/>
          </reference>
          <reference field="22" count="1">
            <x v="101"/>
          </reference>
        </references>
      </pivotArea>
    </format>
    <format dxfId="2044">
      <pivotArea collapsedLevelsAreSubtotals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70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2043">
      <pivotArea collapsedLevelsAreSubtotals="1" fieldPosition="0">
        <references count="2">
          <reference field="12" count="1" selected="0">
            <x v="2"/>
          </reference>
          <reference field="14" count="1">
            <x v="2"/>
          </reference>
        </references>
      </pivotArea>
    </format>
    <format dxfId="2042">
      <pivotArea collapsedLevelsAreSubtotals="1" fieldPosition="0">
        <references count="3">
          <reference field="12" count="1" selected="0">
            <x v="2"/>
          </reference>
          <reference field="14" count="1" selected="0">
            <x v="2"/>
          </reference>
          <reference field="16" count="1">
            <x v="7"/>
          </reference>
        </references>
      </pivotArea>
    </format>
    <format dxfId="2041">
      <pivotArea collapsedLevelsAreSubtotals="1" fieldPosition="0">
        <references count="4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7"/>
          </reference>
          <reference field="22" count="1">
            <x v="88"/>
          </reference>
        </references>
      </pivotArea>
    </format>
    <format dxfId="2040">
      <pivotArea collapsedLevelsAreSubtotals="1" fieldPosition="0">
        <references count="5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7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2039">
      <pivotArea collapsedLevelsAreSubtotals="1" fieldPosition="0">
        <references count="3">
          <reference field="12" count="1" selected="0">
            <x v="2"/>
          </reference>
          <reference field="14" count="1" selected="0">
            <x v="2"/>
          </reference>
          <reference field="16" count="1">
            <x v="64"/>
          </reference>
        </references>
      </pivotArea>
    </format>
    <format dxfId="2038">
      <pivotArea collapsedLevelsAreSubtotals="1" fieldPosition="0">
        <references count="4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64"/>
          </reference>
          <reference field="22" count="1">
            <x v="74"/>
          </reference>
        </references>
      </pivotArea>
    </format>
    <format dxfId="2037">
      <pivotArea collapsedLevelsAreSubtotals="1" fieldPosition="0">
        <references count="5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64"/>
          </reference>
          <reference field="22" count="1" selected="0">
            <x v="74"/>
          </reference>
          <reference field="23" count="1">
            <x v="19"/>
          </reference>
        </references>
      </pivotArea>
    </format>
    <format dxfId="2036">
      <pivotArea collapsedLevelsAreSubtotals="1" fieldPosition="0">
        <references count="3">
          <reference field="12" count="1" selected="0">
            <x v="2"/>
          </reference>
          <reference field="14" count="1" selected="0">
            <x v="2"/>
          </reference>
          <reference field="16" count="1">
            <x v="69"/>
          </reference>
        </references>
      </pivotArea>
    </format>
    <format dxfId="2035">
      <pivotArea collapsedLevelsAreSubtotals="1" fieldPosition="0">
        <references count="4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69"/>
          </reference>
          <reference field="22" count="1">
            <x v="21"/>
          </reference>
        </references>
      </pivotArea>
    </format>
    <format dxfId="2034">
      <pivotArea collapsedLevelsAreSubtotals="1" fieldPosition="0">
        <references count="5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69"/>
          </reference>
          <reference field="22" count="1" selected="0">
            <x v="21"/>
          </reference>
          <reference field="23" count="1">
            <x v="61"/>
          </reference>
        </references>
      </pivotArea>
    </format>
    <format dxfId="2033">
      <pivotArea collapsedLevelsAreSubtotals="1" fieldPosition="0">
        <references count="4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69"/>
          </reference>
          <reference field="22" count="1">
            <x v="88"/>
          </reference>
        </references>
      </pivotArea>
    </format>
    <format dxfId="2032">
      <pivotArea collapsedLevelsAreSubtotals="1" fieldPosition="0">
        <references count="5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69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2031">
      <pivotArea collapsedLevelsAreSubtotals="1" fieldPosition="0">
        <references count="4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69"/>
          </reference>
          <reference field="22" count="1">
            <x v="119"/>
          </reference>
        </references>
      </pivotArea>
    </format>
    <format dxfId="2030">
      <pivotArea collapsedLevelsAreSubtotals="1" fieldPosition="0">
        <references count="5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69"/>
          </reference>
          <reference field="22" count="1" selected="0">
            <x v="119"/>
          </reference>
          <reference field="23" count="1">
            <x v="43"/>
          </reference>
        </references>
      </pivotArea>
    </format>
    <format dxfId="2029">
      <pivotArea collapsedLevelsAreSubtotals="1" fieldPosition="0">
        <references count="1">
          <reference field="12" count="1">
            <x v="3"/>
          </reference>
        </references>
      </pivotArea>
    </format>
    <format dxfId="2028">
      <pivotArea collapsedLevelsAreSubtotals="1" fieldPosition="0">
        <references count="2">
          <reference field="12" count="1" selected="0">
            <x v="3"/>
          </reference>
          <reference field="14" count="1">
            <x v="0"/>
          </reference>
        </references>
      </pivotArea>
    </format>
    <format dxfId="2027">
      <pivotArea collapsedLevelsAreSubtotals="1" fieldPosition="0">
        <references count="3">
          <reference field="12" count="1" selected="0">
            <x v="3"/>
          </reference>
          <reference field="14" count="1" selected="0">
            <x v="0"/>
          </reference>
          <reference field="16" count="1">
            <x v="1"/>
          </reference>
        </references>
      </pivotArea>
    </format>
    <format dxfId="2026">
      <pivotArea collapsedLevelsAreSubtotals="1" fieldPosition="0">
        <references count="4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>
            <x v="24"/>
          </reference>
        </references>
      </pivotArea>
    </format>
    <format dxfId="2025">
      <pivotArea collapsedLevelsAreSubtotals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24"/>
          </reference>
          <reference field="23" count="1">
            <x v="85"/>
          </reference>
        </references>
      </pivotArea>
    </format>
    <format dxfId="2024">
      <pivotArea collapsedLevelsAreSubtotals="1" fieldPosition="0">
        <references count="4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>
            <x v="37"/>
          </reference>
        </references>
      </pivotArea>
    </format>
    <format dxfId="2023">
      <pivotArea collapsedLevelsAreSubtotals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37"/>
          </reference>
          <reference field="23" count="1">
            <x v="66"/>
          </reference>
        </references>
      </pivotArea>
    </format>
    <format dxfId="2022">
      <pivotArea collapsedLevelsAreSubtotals="1" fieldPosition="0">
        <references count="4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>
            <x v="38"/>
          </reference>
        </references>
      </pivotArea>
    </format>
    <format dxfId="2021">
      <pivotArea collapsedLevelsAreSubtotals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38"/>
          </reference>
          <reference field="23" count="1">
            <x v="62"/>
          </reference>
        </references>
      </pivotArea>
    </format>
    <format dxfId="2020">
      <pivotArea collapsedLevelsAreSubtotals="1" fieldPosition="0">
        <references count="4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>
            <x v="43"/>
          </reference>
        </references>
      </pivotArea>
    </format>
    <format dxfId="2019">
      <pivotArea collapsedLevelsAreSubtotals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2018">
      <pivotArea collapsedLevelsAreSubtotals="1" fieldPosition="0">
        <references count="4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>
            <x v="46"/>
          </reference>
        </references>
      </pivotArea>
    </format>
    <format dxfId="2017">
      <pivotArea collapsedLevelsAreSubtotals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2016">
      <pivotArea collapsedLevelsAreSubtotals="1" fieldPosition="0">
        <references count="4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>
            <x v="88"/>
          </reference>
        </references>
      </pivotArea>
    </format>
    <format dxfId="2015">
      <pivotArea collapsedLevelsAreSubtotals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2014">
      <pivotArea collapsedLevelsAreSubtotals="1" fieldPosition="0">
        <references count="4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>
            <x v="111"/>
          </reference>
        </references>
      </pivotArea>
    </format>
    <format dxfId="2013">
      <pivotArea collapsedLevelsAreSubtotals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111"/>
          </reference>
          <reference field="23" count="1">
            <x v="34"/>
          </reference>
        </references>
      </pivotArea>
    </format>
    <format dxfId="2012">
      <pivotArea collapsedLevelsAreSubtotals="1" fieldPosition="0">
        <references count="4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>
            <x v="120"/>
          </reference>
        </references>
      </pivotArea>
    </format>
    <format dxfId="2011">
      <pivotArea collapsedLevelsAreSubtotals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120"/>
          </reference>
          <reference field="23" count="1">
            <x v="72"/>
          </reference>
        </references>
      </pivotArea>
    </format>
    <format dxfId="2010">
      <pivotArea collapsedLevelsAreSubtotals="1" fieldPosition="0">
        <references count="3">
          <reference field="12" count="1" selected="0">
            <x v="3"/>
          </reference>
          <reference field="14" count="1" selected="0">
            <x v="0"/>
          </reference>
          <reference field="16" count="1">
            <x v="43"/>
          </reference>
        </references>
      </pivotArea>
    </format>
    <format dxfId="2009">
      <pivotArea collapsedLevelsAreSubtotals="1" fieldPosition="0">
        <references count="4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43"/>
          </reference>
          <reference field="22" count="1">
            <x v="42"/>
          </reference>
        </references>
      </pivotArea>
    </format>
    <format dxfId="2008">
      <pivotArea collapsedLevelsAreSubtotals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43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2007">
      <pivotArea collapsedLevelsAreSubtotals="1" fieldPosition="0">
        <references count="2">
          <reference field="12" count="1" selected="0">
            <x v="3"/>
          </reference>
          <reference field="14" count="1">
            <x v="1"/>
          </reference>
        </references>
      </pivotArea>
    </format>
    <format dxfId="2006">
      <pivotArea collapsedLevelsAreSubtotals="1" fieldPosition="0">
        <references count="3">
          <reference field="12" count="1" selected="0">
            <x v="3"/>
          </reference>
          <reference field="14" count="1" selected="0">
            <x v="1"/>
          </reference>
          <reference field="16" count="1">
            <x v="59"/>
          </reference>
        </references>
      </pivotArea>
    </format>
    <format dxfId="2005">
      <pivotArea collapsedLevelsAreSubtotals="1" fieldPosition="0">
        <references count="4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>
            <x v="20"/>
          </reference>
        </references>
      </pivotArea>
    </format>
    <format dxfId="2004">
      <pivotArea collapsedLevelsAreSubtotals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20"/>
          </reference>
          <reference field="23" count="1">
            <x v="58"/>
          </reference>
        </references>
      </pivotArea>
    </format>
    <format dxfId="2003">
      <pivotArea collapsedLevelsAreSubtotals="1" fieldPosition="0">
        <references count="4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>
            <x v="28"/>
          </reference>
        </references>
      </pivotArea>
    </format>
    <format dxfId="2002">
      <pivotArea collapsedLevelsAreSubtotals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28"/>
          </reference>
          <reference field="23" count="1">
            <x v="87"/>
          </reference>
        </references>
      </pivotArea>
    </format>
    <format dxfId="2001">
      <pivotArea collapsedLevelsAreSubtotals="1" fieldPosition="0">
        <references count="4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>
            <x v="29"/>
          </reference>
        </references>
      </pivotArea>
    </format>
    <format dxfId="2000">
      <pivotArea collapsedLevelsAreSubtotals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29"/>
          </reference>
          <reference field="23" count="1">
            <x v="15"/>
          </reference>
        </references>
      </pivotArea>
    </format>
    <format dxfId="1999">
      <pivotArea collapsedLevelsAreSubtotals="1" fieldPosition="0">
        <references count="4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>
            <x v="33"/>
          </reference>
        </references>
      </pivotArea>
    </format>
    <format dxfId="1998">
      <pivotArea collapsedLevelsAreSubtotals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33"/>
          </reference>
          <reference field="23" count="1">
            <x v="9"/>
          </reference>
        </references>
      </pivotArea>
    </format>
    <format dxfId="1997">
      <pivotArea collapsedLevelsAreSubtotals="1" fieldPosition="0">
        <references count="4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>
            <x v="34"/>
          </reference>
        </references>
      </pivotArea>
    </format>
    <format dxfId="1996">
      <pivotArea collapsedLevelsAreSubtotals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34"/>
          </reference>
          <reference field="23" count="1">
            <x v="75"/>
          </reference>
        </references>
      </pivotArea>
    </format>
    <format dxfId="1995">
      <pivotArea collapsedLevelsAreSubtotals="1" fieldPosition="0">
        <references count="4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>
            <x v="43"/>
          </reference>
        </references>
      </pivotArea>
    </format>
    <format dxfId="1994">
      <pivotArea collapsedLevelsAreSubtotals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1993">
      <pivotArea collapsedLevelsAreSubtotals="1" fieldPosition="0">
        <references count="4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>
            <x v="46"/>
          </reference>
        </references>
      </pivotArea>
    </format>
    <format dxfId="1992">
      <pivotArea collapsedLevelsAreSubtotals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1991">
      <pivotArea collapsedLevelsAreSubtotals="1" fieldPosition="0">
        <references count="4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>
            <x v="50"/>
          </reference>
        </references>
      </pivotArea>
    </format>
    <format dxfId="1990">
      <pivotArea collapsedLevelsAreSubtotals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50"/>
          </reference>
          <reference field="23" count="1">
            <x v="93"/>
          </reference>
        </references>
      </pivotArea>
    </format>
    <format dxfId="1989">
      <pivotArea collapsedLevelsAreSubtotals="1" fieldPosition="0">
        <references count="4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>
            <x v="74"/>
          </reference>
        </references>
      </pivotArea>
    </format>
    <format dxfId="1988">
      <pivotArea collapsedLevelsAreSubtotals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74"/>
          </reference>
          <reference field="23" count="1">
            <x v="19"/>
          </reference>
        </references>
      </pivotArea>
    </format>
    <format dxfId="1987">
      <pivotArea collapsedLevelsAreSubtotals="1" fieldPosition="0">
        <references count="4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>
            <x v="79"/>
          </reference>
        </references>
      </pivotArea>
    </format>
    <format dxfId="1986">
      <pivotArea collapsedLevelsAreSubtotals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1985">
      <pivotArea collapsedLevelsAreSubtotals="1" fieldPosition="0">
        <references count="4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>
            <x v="119"/>
          </reference>
        </references>
      </pivotArea>
    </format>
    <format dxfId="1984">
      <pivotArea collapsedLevelsAreSubtotals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119"/>
          </reference>
          <reference field="23" count="1">
            <x v="43"/>
          </reference>
        </references>
      </pivotArea>
    </format>
    <format dxfId="1983">
      <pivotArea collapsedLevelsAreSubtotals="1" fieldPosition="0">
        <references count="4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>
            <x v="132"/>
          </reference>
        </references>
      </pivotArea>
    </format>
    <format dxfId="1982">
      <pivotArea collapsedLevelsAreSubtotals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132"/>
          </reference>
          <reference field="23" count="1">
            <x v="132"/>
          </reference>
        </references>
      </pivotArea>
    </format>
    <format dxfId="1981">
      <pivotArea collapsedLevelsAreSubtotals="1" fieldPosition="0">
        <references count="3">
          <reference field="12" count="1" selected="0">
            <x v="3"/>
          </reference>
          <reference field="14" count="1" selected="0">
            <x v="1"/>
          </reference>
          <reference field="16" count="1">
            <x v="60"/>
          </reference>
        </references>
      </pivotArea>
    </format>
    <format dxfId="1980">
      <pivotArea collapsedLevelsAreSubtotals="1" fieldPosition="0">
        <references count="4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>
            <x v="20"/>
          </reference>
        </references>
      </pivotArea>
    </format>
    <format dxfId="1979">
      <pivotArea collapsedLevelsAreSubtotals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20"/>
          </reference>
          <reference field="23" count="1">
            <x v="58"/>
          </reference>
        </references>
      </pivotArea>
    </format>
    <format dxfId="1978">
      <pivotArea collapsedLevelsAreSubtotals="1" fieldPosition="0">
        <references count="4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>
            <x v="24"/>
          </reference>
        </references>
      </pivotArea>
    </format>
    <format dxfId="1977">
      <pivotArea collapsedLevelsAreSubtotals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24"/>
          </reference>
          <reference field="23" count="1">
            <x v="85"/>
          </reference>
        </references>
      </pivotArea>
    </format>
    <format dxfId="1976">
      <pivotArea collapsedLevelsAreSubtotals="1" fieldPosition="0">
        <references count="4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>
            <x v="36"/>
          </reference>
        </references>
      </pivotArea>
    </format>
    <format dxfId="1975">
      <pivotArea collapsedLevelsAreSubtotals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36"/>
          </reference>
          <reference field="23" count="1">
            <x v="38"/>
          </reference>
        </references>
      </pivotArea>
    </format>
    <format dxfId="1974">
      <pivotArea collapsedLevelsAreSubtotals="1" fieldPosition="0">
        <references count="4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>
            <x v="43"/>
          </reference>
        </references>
      </pivotArea>
    </format>
    <format dxfId="1973">
      <pivotArea collapsedLevelsAreSubtotals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1972">
      <pivotArea collapsedLevelsAreSubtotals="1" fieldPosition="0">
        <references count="4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>
            <x v="46"/>
          </reference>
        </references>
      </pivotArea>
    </format>
    <format dxfId="1971">
      <pivotArea collapsedLevelsAreSubtotals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1970">
      <pivotArea collapsedLevelsAreSubtotals="1" fieldPosition="0">
        <references count="4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>
            <x v="79"/>
          </reference>
        </references>
      </pivotArea>
    </format>
    <format dxfId="1969">
      <pivotArea collapsedLevelsAreSubtotals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1968">
      <pivotArea collapsedLevelsAreSubtotals="1" fieldPosition="0">
        <references count="4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>
            <x v="114"/>
          </reference>
        </references>
      </pivotArea>
    </format>
    <format dxfId="1967">
      <pivotArea collapsedLevelsAreSubtotals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114"/>
          </reference>
          <reference field="23" count="1">
            <x v="57"/>
          </reference>
        </references>
      </pivotArea>
    </format>
    <format dxfId="1966">
      <pivotArea collapsedLevelsAreSubtotals="1" fieldPosition="0">
        <references count="2">
          <reference field="12" count="1" selected="0">
            <x v="3"/>
          </reference>
          <reference field="14" count="1">
            <x v="3"/>
          </reference>
        </references>
      </pivotArea>
    </format>
    <format dxfId="1965">
      <pivotArea collapsedLevelsAreSubtotals="1" fieldPosition="0">
        <references count="3">
          <reference field="12" count="1" selected="0">
            <x v="3"/>
          </reference>
          <reference field="14" count="1" selected="0">
            <x v="3"/>
          </reference>
          <reference field="16" count="1">
            <x v="61"/>
          </reference>
        </references>
      </pivotArea>
    </format>
    <format dxfId="1964">
      <pivotArea collapsedLevelsAreSubtotals="1" fieldPosition="0">
        <references count="4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1"/>
          </reference>
          <reference field="22" count="1">
            <x v="20"/>
          </reference>
        </references>
      </pivotArea>
    </format>
    <format dxfId="1963">
      <pivotArea collapsedLevelsAreSubtotals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1"/>
          </reference>
          <reference field="22" count="1" selected="0">
            <x v="20"/>
          </reference>
          <reference field="23" count="1">
            <x v="58"/>
          </reference>
        </references>
      </pivotArea>
    </format>
    <format dxfId="1962">
      <pivotArea collapsedLevelsAreSubtotals="1" fieldPosition="0">
        <references count="4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1"/>
          </reference>
          <reference field="22" count="1">
            <x v="43"/>
          </reference>
        </references>
      </pivotArea>
    </format>
    <format dxfId="1961">
      <pivotArea collapsedLevelsAreSubtotals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1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1960">
      <pivotArea collapsedLevelsAreSubtotals="1" fieldPosition="0">
        <references count="4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1"/>
          </reference>
          <reference field="22" count="1">
            <x v="46"/>
          </reference>
        </references>
      </pivotArea>
    </format>
    <format dxfId="1959">
      <pivotArea collapsedLevelsAreSubtotals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1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1958">
      <pivotArea collapsedLevelsAreSubtotals="1" fieldPosition="0">
        <references count="4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1"/>
          </reference>
          <reference field="22" count="1">
            <x v="80"/>
          </reference>
        </references>
      </pivotArea>
    </format>
    <format dxfId="1957">
      <pivotArea collapsedLevelsAreSubtotals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1"/>
          </reference>
          <reference field="22" count="1" selected="0">
            <x v="80"/>
          </reference>
          <reference field="23" count="1">
            <x v="109"/>
          </reference>
        </references>
      </pivotArea>
    </format>
    <format dxfId="1956">
      <pivotArea collapsedLevelsAreSubtotals="1" fieldPosition="0">
        <references count="3">
          <reference field="12" count="1" selected="0">
            <x v="3"/>
          </reference>
          <reference field="14" count="1" selected="0">
            <x v="3"/>
          </reference>
          <reference field="16" count="1">
            <x v="67"/>
          </reference>
        </references>
      </pivotArea>
    </format>
    <format dxfId="1955">
      <pivotArea collapsedLevelsAreSubtotals="1" fieldPosition="0">
        <references count="4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1">
            <x v="32"/>
          </reference>
        </references>
      </pivotArea>
    </format>
    <format dxfId="1954">
      <pivotArea collapsedLevelsAreSubtotals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1" selected="0">
            <x v="32"/>
          </reference>
          <reference field="23" count="1">
            <x v="59"/>
          </reference>
        </references>
      </pivotArea>
    </format>
    <format dxfId="1953">
      <pivotArea collapsedLevelsAreSubtotals="1" fieldPosition="0">
        <references count="4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1">
            <x v="43"/>
          </reference>
        </references>
      </pivotArea>
    </format>
    <format dxfId="1952">
      <pivotArea collapsedLevelsAreSubtotals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1951">
      <pivotArea collapsedLevelsAreSubtotals="1" fieldPosition="0">
        <references count="4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1">
            <x v="46"/>
          </reference>
        </references>
      </pivotArea>
    </format>
    <format dxfId="1950">
      <pivotArea collapsedLevelsAreSubtotals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1949">
      <pivotArea collapsedLevelsAreSubtotals="1" fieldPosition="0">
        <references count="4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1">
            <x v="51"/>
          </reference>
        </references>
      </pivotArea>
    </format>
    <format dxfId="1948">
      <pivotArea collapsedLevelsAreSubtotals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1" selected="0">
            <x v="51"/>
          </reference>
          <reference field="23" count="1">
            <x v="30"/>
          </reference>
        </references>
      </pivotArea>
    </format>
    <format dxfId="1947">
      <pivotArea collapsedLevelsAreSubtotals="1" fieldPosition="0">
        <references count="4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1">
            <x v="79"/>
          </reference>
        </references>
      </pivotArea>
    </format>
    <format dxfId="1946">
      <pivotArea collapsedLevelsAreSubtotals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1945">
      <pivotArea collapsedLevelsAreSubtotals="1" fieldPosition="0">
        <references count="1">
          <reference field="12" count="1">
            <x v="4"/>
          </reference>
        </references>
      </pivotArea>
    </format>
    <format dxfId="1944">
      <pivotArea collapsedLevelsAreSubtotals="1" fieldPosition="0">
        <references count="2">
          <reference field="12" count="1" selected="0">
            <x v="4"/>
          </reference>
          <reference field="14" count="1">
            <x v="0"/>
          </reference>
        </references>
      </pivotArea>
    </format>
    <format dxfId="1943">
      <pivotArea collapsedLevelsAreSubtotals="1" fieldPosition="0">
        <references count="3">
          <reference field="12" count="1" selected="0">
            <x v="4"/>
          </reference>
          <reference field="14" count="1" selected="0">
            <x v="0"/>
          </reference>
          <reference field="16" count="1">
            <x v="42"/>
          </reference>
        </references>
      </pivotArea>
    </format>
    <format dxfId="1942">
      <pivotArea collapsedLevelsAreSubtotals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>
            <x v="28"/>
          </reference>
        </references>
      </pivotArea>
    </format>
    <format dxfId="1941">
      <pivotArea collapsedLevelsAreSubtotals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28"/>
          </reference>
          <reference field="23" count="1">
            <x v="87"/>
          </reference>
        </references>
      </pivotArea>
    </format>
    <format dxfId="1940">
      <pivotArea collapsedLevelsAreSubtotals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>
            <x v="29"/>
          </reference>
        </references>
      </pivotArea>
    </format>
    <format dxfId="1939">
      <pivotArea collapsedLevelsAreSubtotals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29"/>
          </reference>
          <reference field="23" count="1">
            <x v="15"/>
          </reference>
        </references>
      </pivotArea>
    </format>
    <format dxfId="1938">
      <pivotArea collapsedLevelsAreSubtotals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>
            <x v="32"/>
          </reference>
        </references>
      </pivotArea>
    </format>
    <format dxfId="1937">
      <pivotArea collapsedLevelsAreSubtotals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32"/>
          </reference>
          <reference field="23" count="1">
            <x v="59"/>
          </reference>
        </references>
      </pivotArea>
    </format>
    <format dxfId="1936">
      <pivotArea collapsedLevelsAreSubtotals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>
            <x v="33"/>
          </reference>
        </references>
      </pivotArea>
    </format>
    <format dxfId="1935">
      <pivotArea collapsedLevelsAreSubtotals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33"/>
          </reference>
          <reference field="23" count="1">
            <x v="9"/>
          </reference>
        </references>
      </pivotArea>
    </format>
    <format dxfId="1934">
      <pivotArea collapsedLevelsAreSubtotals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>
            <x v="35"/>
          </reference>
        </references>
      </pivotArea>
    </format>
    <format dxfId="1933">
      <pivotArea collapsedLevelsAreSubtotals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35"/>
          </reference>
          <reference field="23" count="1">
            <x v="88"/>
          </reference>
        </references>
      </pivotArea>
    </format>
    <format dxfId="1932">
      <pivotArea collapsedLevelsAreSubtotals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>
            <x v="39"/>
          </reference>
        </references>
      </pivotArea>
    </format>
    <format dxfId="1931">
      <pivotArea collapsedLevelsAreSubtotals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39"/>
          </reference>
          <reference field="23" count="1">
            <x v="39"/>
          </reference>
        </references>
      </pivotArea>
    </format>
    <format dxfId="1930">
      <pivotArea collapsedLevelsAreSubtotals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>
            <x v="43"/>
          </reference>
        </references>
      </pivotArea>
    </format>
    <format dxfId="1929">
      <pivotArea collapsedLevelsAreSubtotals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1928">
      <pivotArea collapsedLevelsAreSubtotals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>
            <x v="46"/>
          </reference>
        </references>
      </pivotArea>
    </format>
    <format dxfId="1927">
      <pivotArea collapsedLevelsAreSubtotals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1926">
      <pivotArea collapsedLevelsAreSubtotals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>
            <x v="50"/>
          </reference>
        </references>
      </pivotArea>
    </format>
    <format dxfId="1925">
      <pivotArea collapsedLevelsAreSubtotals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50"/>
          </reference>
          <reference field="23" count="1">
            <x v="93"/>
          </reference>
        </references>
      </pivotArea>
    </format>
    <format dxfId="1924">
      <pivotArea collapsedLevelsAreSubtotals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>
            <x v="51"/>
          </reference>
        </references>
      </pivotArea>
    </format>
    <format dxfId="1923">
      <pivotArea collapsedLevelsAreSubtotals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51"/>
          </reference>
          <reference field="23" count="1">
            <x v="30"/>
          </reference>
        </references>
      </pivotArea>
    </format>
    <format dxfId="1922">
      <pivotArea collapsedLevelsAreSubtotals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>
            <x v="59"/>
          </reference>
        </references>
      </pivotArea>
    </format>
    <format dxfId="1921">
      <pivotArea collapsedLevelsAreSubtotals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59"/>
          </reference>
          <reference field="23" count="1">
            <x v="7"/>
          </reference>
        </references>
      </pivotArea>
    </format>
    <format dxfId="1920">
      <pivotArea collapsedLevelsAreSubtotals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>
            <x v="61"/>
          </reference>
        </references>
      </pivotArea>
    </format>
    <format dxfId="1919">
      <pivotArea collapsedLevelsAreSubtotals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61"/>
          </reference>
          <reference field="23" count="1">
            <x v="115"/>
          </reference>
        </references>
      </pivotArea>
    </format>
    <format dxfId="1918">
      <pivotArea collapsedLevelsAreSubtotals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>
            <x v="62"/>
          </reference>
        </references>
      </pivotArea>
    </format>
    <format dxfId="1917">
      <pivotArea collapsedLevelsAreSubtotals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62"/>
          </reference>
          <reference field="23" count="1">
            <x v="107"/>
          </reference>
        </references>
      </pivotArea>
    </format>
    <format dxfId="1916">
      <pivotArea collapsedLevelsAreSubtotals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>
            <x v="79"/>
          </reference>
        </references>
      </pivotArea>
    </format>
    <format dxfId="1915">
      <pivotArea collapsedLevelsAreSubtotals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1914">
      <pivotArea collapsedLevelsAreSubtotals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>
            <x v="92"/>
          </reference>
        </references>
      </pivotArea>
    </format>
    <format dxfId="1913">
      <pivotArea collapsedLevelsAreSubtotals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92"/>
          </reference>
          <reference field="23" count="1">
            <x v="47"/>
          </reference>
        </references>
      </pivotArea>
    </format>
    <format dxfId="1912">
      <pivotArea collapsedLevelsAreSubtotals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>
            <x v="117"/>
          </reference>
        </references>
      </pivotArea>
    </format>
    <format dxfId="1911">
      <pivotArea collapsedLevelsAreSubtotals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117"/>
          </reference>
          <reference field="23" count="1">
            <x v="33"/>
          </reference>
        </references>
      </pivotArea>
    </format>
    <format dxfId="1910">
      <pivotArea collapsedLevelsAreSubtotals="1" fieldPosition="0">
        <references count="3">
          <reference field="12" count="1" selected="0">
            <x v="4"/>
          </reference>
          <reference field="14" count="1" selected="0">
            <x v="0"/>
          </reference>
          <reference field="16" count="1">
            <x v="45"/>
          </reference>
        </references>
      </pivotArea>
    </format>
    <format dxfId="1909">
      <pivotArea collapsedLevelsAreSubtotals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5"/>
          </reference>
          <reference field="22" count="1">
            <x v="121"/>
          </reference>
        </references>
      </pivotArea>
    </format>
    <format dxfId="1908">
      <pivotArea collapsedLevelsAreSubtotals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5"/>
          </reference>
          <reference field="22" count="1" selected="0">
            <x v="121"/>
          </reference>
          <reference field="23" count="1">
            <x v="4"/>
          </reference>
        </references>
      </pivotArea>
    </format>
    <format dxfId="1907">
      <pivotArea collapsedLevelsAreSubtotals="1" fieldPosition="0">
        <references count="3">
          <reference field="12" count="1" selected="0">
            <x v="4"/>
          </reference>
          <reference field="14" count="1" selected="0">
            <x v="0"/>
          </reference>
          <reference field="16" count="1">
            <x v="49"/>
          </reference>
        </references>
      </pivotArea>
    </format>
    <format dxfId="1906">
      <pivotArea collapsedLevelsAreSubtotals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9"/>
          </reference>
          <reference field="22" count="1">
            <x v="101"/>
          </reference>
        </references>
      </pivotArea>
    </format>
    <format dxfId="1905">
      <pivotArea collapsedLevelsAreSubtotals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9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1904">
      <pivotArea collapsedLevelsAreSubtotals="1" fieldPosition="0">
        <references count="2">
          <reference field="12" count="1" selected="0">
            <x v="4"/>
          </reference>
          <reference field="14" count="1">
            <x v="2"/>
          </reference>
        </references>
      </pivotArea>
    </format>
    <format dxfId="1903">
      <pivotArea collapsedLevelsAreSubtotals="1" fieldPosition="0">
        <references count="3">
          <reference field="12" count="1" selected="0">
            <x v="4"/>
          </reference>
          <reference field="14" count="1" selected="0">
            <x v="2"/>
          </reference>
          <reference field="16" count="1">
            <x v="41"/>
          </reference>
        </references>
      </pivotArea>
    </format>
    <format dxfId="1902">
      <pivotArea collapsedLevelsAreSubtotals="1" fieldPosition="0">
        <references count="4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1"/>
          </reference>
          <reference field="22" count="1">
            <x v="125"/>
          </reference>
        </references>
      </pivotArea>
    </format>
    <format dxfId="1901">
      <pivotArea collapsedLevelsAreSubtotals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1"/>
          </reference>
          <reference field="22" count="1" selected="0">
            <x v="125"/>
          </reference>
          <reference field="23" count="1">
            <x v="28"/>
          </reference>
        </references>
      </pivotArea>
    </format>
    <format dxfId="1900">
      <pivotArea collapsedLevelsAreSubtotals="1" fieldPosition="0">
        <references count="4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1"/>
          </reference>
          <reference field="22" count="1">
            <x v="126"/>
          </reference>
        </references>
      </pivotArea>
    </format>
    <format dxfId="1899">
      <pivotArea collapsedLevelsAreSubtotals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1"/>
          </reference>
          <reference field="22" count="1" selected="0">
            <x v="126"/>
          </reference>
          <reference field="23" count="1">
            <x v="20"/>
          </reference>
        </references>
      </pivotArea>
    </format>
    <format dxfId="1898">
      <pivotArea collapsedLevelsAreSubtotals="1" fieldPosition="0">
        <references count="4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1"/>
          </reference>
          <reference field="22" count="1">
            <x v="127"/>
          </reference>
        </references>
      </pivotArea>
    </format>
    <format dxfId="1897">
      <pivotArea collapsedLevelsAreSubtotals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1"/>
          </reference>
          <reference field="22" count="1" selected="0">
            <x v="127"/>
          </reference>
          <reference field="23" count="1">
            <x v="21"/>
          </reference>
        </references>
      </pivotArea>
    </format>
    <format dxfId="1896">
      <pivotArea collapsedLevelsAreSubtotals="1" fieldPosition="0">
        <references count="3">
          <reference field="12" count="1" selected="0">
            <x v="4"/>
          </reference>
          <reference field="14" count="1" selected="0">
            <x v="2"/>
          </reference>
          <reference field="16" count="1">
            <x v="47"/>
          </reference>
        </references>
      </pivotArea>
    </format>
    <format dxfId="1895">
      <pivotArea collapsedLevelsAreSubtotals="1" fieldPosition="0">
        <references count="4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7"/>
          </reference>
          <reference field="22" count="1">
            <x v="125"/>
          </reference>
        </references>
      </pivotArea>
    </format>
    <format dxfId="1894">
      <pivotArea collapsedLevelsAreSubtotals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7"/>
          </reference>
          <reference field="22" count="1" selected="0">
            <x v="125"/>
          </reference>
          <reference field="23" count="1">
            <x v="28"/>
          </reference>
        </references>
      </pivotArea>
    </format>
    <format dxfId="1893">
      <pivotArea collapsedLevelsAreSubtotals="1" fieldPosition="0">
        <references count="4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7"/>
          </reference>
          <reference field="22" count="1">
            <x v="127"/>
          </reference>
        </references>
      </pivotArea>
    </format>
    <format dxfId="1892">
      <pivotArea collapsedLevelsAreSubtotals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7"/>
          </reference>
          <reference field="22" count="1" selected="0">
            <x v="127"/>
          </reference>
          <reference field="23" count="1">
            <x v="21"/>
          </reference>
        </references>
      </pivotArea>
    </format>
    <format dxfId="1891">
      <pivotArea collapsedLevelsAreSubtotals="1" fieldPosition="0">
        <references count="3">
          <reference field="12" count="1" selected="0">
            <x v="4"/>
          </reference>
          <reference field="14" count="1" selected="0">
            <x v="2"/>
          </reference>
          <reference field="16" count="1">
            <x v="50"/>
          </reference>
        </references>
      </pivotArea>
    </format>
    <format dxfId="1890">
      <pivotArea collapsedLevelsAreSubtotals="1" fieldPosition="0">
        <references count="4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50"/>
          </reference>
          <reference field="22" count="1">
            <x v="125"/>
          </reference>
        </references>
      </pivotArea>
    </format>
    <format dxfId="1889">
      <pivotArea collapsedLevelsAreSubtotals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50"/>
          </reference>
          <reference field="22" count="1" selected="0">
            <x v="125"/>
          </reference>
          <reference field="23" count="1">
            <x v="28"/>
          </reference>
        </references>
      </pivotArea>
    </format>
    <format dxfId="1888">
      <pivotArea collapsedLevelsAreSubtotals="1" fieldPosition="0">
        <references count="4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50"/>
          </reference>
          <reference field="22" count="1">
            <x v="126"/>
          </reference>
        </references>
      </pivotArea>
    </format>
    <format dxfId="1887">
      <pivotArea collapsedLevelsAreSubtotals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50"/>
          </reference>
          <reference field="22" count="1" selected="0">
            <x v="126"/>
          </reference>
          <reference field="23" count="1">
            <x v="20"/>
          </reference>
        </references>
      </pivotArea>
    </format>
    <format dxfId="1886">
      <pivotArea collapsedLevelsAreSubtotals="1" fieldPosition="0">
        <references count="4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50"/>
          </reference>
          <reference field="22" count="1">
            <x v="127"/>
          </reference>
        </references>
      </pivotArea>
    </format>
    <format dxfId="1885">
      <pivotArea collapsedLevelsAreSubtotals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50"/>
          </reference>
          <reference field="22" count="1" selected="0">
            <x v="127"/>
          </reference>
          <reference field="23" count="1">
            <x v="21"/>
          </reference>
        </references>
      </pivotArea>
    </format>
    <format dxfId="1884">
      <pivotArea collapsedLevelsAreSubtotals="1" fieldPosition="0">
        <references count="1">
          <reference field="12" count="1">
            <x v="5"/>
          </reference>
        </references>
      </pivotArea>
    </format>
    <format dxfId="1883">
      <pivotArea collapsedLevelsAreSubtotals="1" fieldPosition="0">
        <references count="2">
          <reference field="12" count="1" selected="0">
            <x v="5"/>
          </reference>
          <reference field="14" count="1">
            <x v="4"/>
          </reference>
        </references>
      </pivotArea>
    </format>
    <format dxfId="1882">
      <pivotArea collapsedLevelsAreSubtotals="1" fieldPosition="0">
        <references count="3">
          <reference field="12" count="1" selected="0">
            <x v="5"/>
          </reference>
          <reference field="14" count="1" selected="0">
            <x v="4"/>
          </reference>
          <reference field="16" count="1">
            <x v="21"/>
          </reference>
        </references>
      </pivotArea>
    </format>
    <format dxfId="1881">
      <pivotArea collapsedLevelsAreSubtotals="1" fieldPosition="0">
        <references count="4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>
            <x v="19"/>
          </reference>
        </references>
      </pivotArea>
    </format>
    <format dxfId="1880">
      <pivotArea collapsedLevelsAreSubtotals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19"/>
          </reference>
          <reference field="23" count="1">
            <x v="64"/>
          </reference>
        </references>
      </pivotArea>
    </format>
    <format dxfId="1879">
      <pivotArea collapsedLevelsAreSubtotals="1" fieldPosition="0">
        <references count="4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>
            <x v="32"/>
          </reference>
        </references>
      </pivotArea>
    </format>
    <format dxfId="1878">
      <pivotArea collapsedLevelsAreSubtotals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32"/>
          </reference>
          <reference field="23" count="1">
            <x v="59"/>
          </reference>
        </references>
      </pivotArea>
    </format>
    <format dxfId="1877">
      <pivotArea collapsedLevelsAreSubtotals="1" fieldPosition="0">
        <references count="4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>
            <x v="48"/>
          </reference>
        </references>
      </pivotArea>
    </format>
    <format dxfId="1876">
      <pivotArea collapsedLevelsAreSubtotals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48"/>
          </reference>
          <reference field="23" count="1">
            <x v="91"/>
          </reference>
        </references>
      </pivotArea>
    </format>
    <format dxfId="1875">
      <pivotArea collapsedLevelsAreSubtotals="1" fieldPosition="0">
        <references count="4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>
            <x v="52"/>
          </reference>
        </references>
      </pivotArea>
    </format>
    <format dxfId="1874">
      <pivotArea collapsedLevelsAreSubtotals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52"/>
          </reference>
          <reference field="23" count="1">
            <x v="123"/>
          </reference>
        </references>
      </pivotArea>
    </format>
    <format dxfId="1873">
      <pivotArea collapsedLevelsAreSubtotals="1" fieldPosition="0">
        <references count="4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>
            <x v="53"/>
          </reference>
        </references>
      </pivotArea>
    </format>
    <format dxfId="1872">
      <pivotArea collapsedLevelsAreSubtotals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53"/>
          </reference>
          <reference field="23" count="1">
            <x v="111"/>
          </reference>
        </references>
      </pivotArea>
    </format>
    <format dxfId="1871">
      <pivotArea collapsedLevelsAreSubtotals="1" fieldPosition="0">
        <references count="4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>
            <x v="54"/>
          </reference>
        </references>
      </pivotArea>
    </format>
    <format dxfId="1870">
      <pivotArea collapsedLevelsAreSubtotals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54"/>
          </reference>
          <reference field="23" count="1">
            <x v="101"/>
          </reference>
        </references>
      </pivotArea>
    </format>
    <format dxfId="1869">
      <pivotArea collapsedLevelsAreSubtotals="1" fieldPosition="0">
        <references count="4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>
            <x v="57"/>
          </reference>
        </references>
      </pivotArea>
    </format>
    <format dxfId="1868">
      <pivotArea collapsedLevelsAreSubtotals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57"/>
          </reference>
          <reference field="23" count="1">
            <x v="8"/>
          </reference>
        </references>
      </pivotArea>
    </format>
    <format dxfId="1867">
      <pivotArea collapsedLevelsAreSubtotals="1" fieldPosition="0">
        <references count="4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>
            <x v="63"/>
          </reference>
        </references>
      </pivotArea>
    </format>
    <format dxfId="1866">
      <pivotArea collapsedLevelsAreSubtotals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63"/>
          </reference>
          <reference field="23" count="1">
            <x v="105"/>
          </reference>
        </references>
      </pivotArea>
    </format>
    <format dxfId="1865">
      <pivotArea collapsedLevelsAreSubtotals="1" fieldPosition="0">
        <references count="4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>
            <x v="67"/>
          </reference>
        </references>
      </pivotArea>
    </format>
    <format dxfId="1864">
      <pivotArea collapsedLevelsAreSubtotals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67"/>
          </reference>
          <reference field="23" count="1">
            <x v="117"/>
          </reference>
        </references>
      </pivotArea>
    </format>
    <format dxfId="1863">
      <pivotArea collapsedLevelsAreSubtotals="1" fieldPosition="0">
        <references count="4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>
            <x v="75"/>
          </reference>
        </references>
      </pivotArea>
    </format>
    <format dxfId="1862">
      <pivotArea collapsedLevelsAreSubtotals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75"/>
          </reference>
          <reference field="23" count="1">
            <x v="52"/>
          </reference>
        </references>
      </pivotArea>
    </format>
    <format dxfId="1861">
      <pivotArea collapsedLevelsAreSubtotals="1" fieldPosition="0">
        <references count="4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>
            <x v="76"/>
          </reference>
        </references>
      </pivotArea>
    </format>
    <format dxfId="1860">
      <pivotArea collapsedLevelsAreSubtotals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76"/>
          </reference>
          <reference field="23" count="1">
            <x v="49"/>
          </reference>
        </references>
      </pivotArea>
    </format>
    <format dxfId="1859">
      <pivotArea collapsedLevelsAreSubtotals="1" fieldPosition="0">
        <references count="4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>
            <x v="110"/>
          </reference>
        </references>
      </pivotArea>
    </format>
    <format dxfId="1858">
      <pivotArea collapsedLevelsAreSubtotals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110"/>
          </reference>
          <reference field="23" count="1">
            <x v="35"/>
          </reference>
        </references>
      </pivotArea>
    </format>
    <format dxfId="1857">
      <pivotArea collapsedLevelsAreSubtotals="1" fieldPosition="0">
        <references count="4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>
            <x v="116"/>
          </reference>
        </references>
      </pivotArea>
    </format>
    <format dxfId="1856">
      <pivotArea collapsedLevelsAreSubtotals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116"/>
          </reference>
          <reference field="23" count="1">
            <x v="32"/>
          </reference>
        </references>
      </pivotArea>
    </format>
    <format dxfId="1855">
      <pivotArea collapsedLevelsAreSubtotals="1" fieldPosition="0">
        <references count="4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>
            <x v="120"/>
          </reference>
        </references>
      </pivotArea>
    </format>
    <format dxfId="1854">
      <pivotArea collapsedLevelsAreSubtotals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120"/>
          </reference>
          <reference field="23" count="1">
            <x v="72"/>
          </reference>
        </references>
      </pivotArea>
    </format>
    <format dxfId="1853">
      <pivotArea collapsedLevelsAreSubtotals="1" fieldPosition="0">
        <references count="4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>
            <x v="123"/>
          </reference>
        </references>
      </pivotArea>
    </format>
    <format dxfId="1852">
      <pivotArea collapsedLevelsAreSubtotals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123"/>
          </reference>
          <reference field="23" count="1">
            <x v="119"/>
          </reference>
        </references>
      </pivotArea>
    </format>
    <format dxfId="1851">
      <pivotArea collapsedLevelsAreSubtotals="1" fieldPosition="0">
        <references count="4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>
            <x v="124"/>
          </reference>
        </references>
      </pivotArea>
    </format>
    <format dxfId="1850">
      <pivotArea collapsedLevelsAreSubtotals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124"/>
          </reference>
          <reference field="23" count="1">
            <x v="55"/>
          </reference>
        </references>
      </pivotArea>
    </format>
    <format dxfId="1849">
      <pivotArea collapsedLevelsAreSubtotals="1" fieldPosition="0">
        <references count="1">
          <reference field="12" count="1">
            <x v="6"/>
          </reference>
        </references>
      </pivotArea>
    </format>
    <format dxfId="1848">
      <pivotArea collapsedLevelsAreSubtotals="1" fieldPosition="0">
        <references count="2">
          <reference field="12" count="1" selected="0">
            <x v="6"/>
          </reference>
          <reference field="14" count="1">
            <x v="5"/>
          </reference>
        </references>
      </pivotArea>
    </format>
    <format dxfId="1847">
      <pivotArea collapsedLevelsAreSubtotals="1" fieldPosition="0">
        <references count="3">
          <reference field="12" count="1" selected="0">
            <x v="6"/>
          </reference>
          <reference field="14" count="1" selected="0">
            <x v="5"/>
          </reference>
          <reference field="16" count="1">
            <x v="3"/>
          </reference>
        </references>
      </pivotArea>
    </format>
    <format dxfId="1846">
      <pivotArea collapsedLevelsAreSubtotals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"/>
          </reference>
          <reference field="22" count="1">
            <x v="30"/>
          </reference>
        </references>
      </pivotArea>
    </format>
    <format dxfId="1845">
      <pivotArea collapsedLevelsAreSubtotals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"/>
          </reference>
          <reference field="22" count="1" selected="0">
            <x v="30"/>
          </reference>
          <reference field="23" count="1">
            <x v="56"/>
          </reference>
        </references>
      </pivotArea>
    </format>
    <format dxfId="1844">
      <pivotArea collapsedLevelsAreSubtotals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"/>
          </reference>
          <reference field="22" count="1">
            <x v="88"/>
          </reference>
        </references>
      </pivotArea>
    </format>
    <format dxfId="1843">
      <pivotArea collapsedLevelsAreSubtotals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1842">
      <pivotArea collapsedLevelsAreSubtotals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"/>
          </reference>
          <reference field="22" count="1">
            <x v="119"/>
          </reference>
        </references>
      </pivotArea>
    </format>
    <format dxfId="1841">
      <pivotArea collapsedLevelsAreSubtotals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"/>
          </reference>
          <reference field="22" count="1" selected="0">
            <x v="119"/>
          </reference>
          <reference field="23" count="1">
            <x v="43"/>
          </reference>
        </references>
      </pivotArea>
    </format>
    <format dxfId="1840">
      <pivotArea collapsedLevelsAreSubtotals="1" fieldPosition="0">
        <references count="3">
          <reference field="12" count="1" selected="0">
            <x v="6"/>
          </reference>
          <reference field="14" count="1" selected="0">
            <x v="5"/>
          </reference>
          <reference field="16" count="1">
            <x v="4"/>
          </reference>
        </references>
      </pivotArea>
    </format>
    <format dxfId="1839">
      <pivotArea collapsedLevelsAreSubtotals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4"/>
          </reference>
          <reference field="22" count="1">
            <x v="99"/>
          </reference>
        </references>
      </pivotArea>
    </format>
    <format dxfId="1838">
      <pivotArea collapsedLevelsAreSubtotals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4"/>
          </reference>
          <reference field="22" count="1" selected="0">
            <x v="99"/>
          </reference>
          <reference field="23" count="1">
            <x v="120"/>
          </reference>
        </references>
      </pivotArea>
    </format>
    <format dxfId="1837">
      <pivotArea collapsedLevelsAreSubtotals="1" fieldPosition="0">
        <references count="3">
          <reference field="12" count="1" selected="0">
            <x v="6"/>
          </reference>
          <reference field="14" count="1" selected="0">
            <x v="5"/>
          </reference>
          <reference field="16" count="1">
            <x v="5"/>
          </reference>
        </references>
      </pivotArea>
    </format>
    <format dxfId="1836">
      <pivotArea collapsedLevelsAreSubtotals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"/>
          </reference>
          <reference field="22" count="1">
            <x v="99"/>
          </reference>
        </references>
      </pivotArea>
    </format>
    <format dxfId="1835">
      <pivotArea collapsedLevelsAreSubtotals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"/>
          </reference>
          <reference field="22" count="1" selected="0">
            <x v="99"/>
          </reference>
          <reference field="23" count="1">
            <x v="120"/>
          </reference>
        </references>
      </pivotArea>
    </format>
    <format dxfId="1834">
      <pivotArea collapsedLevelsAreSubtotals="1" fieldPosition="0">
        <references count="3">
          <reference field="12" count="1" selected="0">
            <x v="6"/>
          </reference>
          <reference field="14" count="1" selected="0">
            <x v="5"/>
          </reference>
          <reference field="16" count="1">
            <x v="6"/>
          </reference>
        </references>
      </pivotArea>
    </format>
    <format dxfId="1833">
      <pivotArea collapsedLevelsAreSubtotals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6"/>
          </reference>
          <reference field="22" count="1">
            <x v="99"/>
          </reference>
        </references>
      </pivotArea>
    </format>
    <format dxfId="1832">
      <pivotArea collapsedLevelsAreSubtotals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6"/>
          </reference>
          <reference field="22" count="1" selected="0">
            <x v="99"/>
          </reference>
          <reference field="23" count="1">
            <x v="120"/>
          </reference>
        </references>
      </pivotArea>
    </format>
    <format dxfId="1831">
      <pivotArea collapsedLevelsAreSubtotals="1" fieldPosition="0">
        <references count="3">
          <reference field="12" count="1" selected="0">
            <x v="6"/>
          </reference>
          <reference field="14" count="1" selected="0">
            <x v="5"/>
          </reference>
          <reference field="16" count="1">
            <x v="8"/>
          </reference>
        </references>
      </pivotArea>
    </format>
    <format dxfId="1830">
      <pivotArea collapsedLevelsAreSubtotals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8"/>
          </reference>
          <reference field="22" count="1">
            <x v="101"/>
          </reference>
        </references>
      </pivotArea>
    </format>
    <format dxfId="1829">
      <pivotArea collapsedLevelsAreSubtotals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8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1828">
      <pivotArea collapsedLevelsAreSubtotals="1" fieldPosition="0">
        <references count="3">
          <reference field="12" count="1" selected="0">
            <x v="6"/>
          </reference>
          <reference field="14" count="1" selected="0">
            <x v="5"/>
          </reference>
          <reference field="16" count="1">
            <x v="9"/>
          </reference>
        </references>
      </pivotArea>
    </format>
    <format dxfId="1827">
      <pivotArea collapsedLevelsAreSubtotals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9"/>
          </reference>
          <reference field="22" count="1">
            <x v="101"/>
          </reference>
        </references>
      </pivotArea>
    </format>
    <format dxfId="1826">
      <pivotArea collapsedLevelsAreSubtotals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9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1825">
      <pivotArea collapsedLevelsAreSubtotals="1" fieldPosition="0">
        <references count="3">
          <reference field="12" count="1" selected="0">
            <x v="6"/>
          </reference>
          <reference field="14" count="1" selected="0">
            <x v="5"/>
          </reference>
          <reference field="16" count="1">
            <x v="14"/>
          </reference>
        </references>
      </pivotArea>
    </format>
    <format dxfId="1824">
      <pivotArea collapsedLevelsAreSubtotals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14"/>
          </reference>
          <reference field="22" count="1">
            <x v="26"/>
          </reference>
        </references>
      </pivotArea>
    </format>
    <format dxfId="1823">
      <pivotArea collapsedLevelsAreSubtotals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14"/>
          </reference>
          <reference field="22" count="1" selected="0">
            <x v="26"/>
          </reference>
          <reference field="23" count="1">
            <x v="89"/>
          </reference>
        </references>
      </pivotArea>
    </format>
    <format dxfId="1822">
      <pivotArea collapsedLevelsAreSubtotals="1" fieldPosition="0">
        <references count="3">
          <reference field="12" count="1" selected="0">
            <x v="6"/>
          </reference>
          <reference field="14" count="1" selected="0">
            <x v="5"/>
          </reference>
          <reference field="16" count="1">
            <x v="18"/>
          </reference>
        </references>
      </pivotArea>
    </format>
    <format dxfId="1821">
      <pivotArea collapsedLevelsAreSubtotals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18"/>
          </reference>
          <reference field="22" count="1">
            <x v="100"/>
          </reference>
        </references>
      </pivotArea>
    </format>
    <format dxfId="1820">
      <pivotArea collapsedLevelsAreSubtotals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18"/>
          </reference>
          <reference field="22" count="1" selected="0">
            <x v="100"/>
          </reference>
          <reference field="23" count="1">
            <x v="79"/>
          </reference>
        </references>
      </pivotArea>
    </format>
    <format dxfId="1819">
      <pivotArea collapsedLevelsAreSubtotals="1" fieldPosition="0">
        <references count="3">
          <reference field="12" count="1" selected="0">
            <x v="6"/>
          </reference>
          <reference field="14" count="1" selected="0">
            <x v="5"/>
          </reference>
          <reference field="16" count="1">
            <x v="29"/>
          </reference>
        </references>
      </pivotArea>
    </format>
    <format dxfId="1818">
      <pivotArea collapsedLevelsAreSubtotals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29"/>
          </reference>
          <reference field="22" count="1">
            <x v="27"/>
          </reference>
        </references>
      </pivotArea>
    </format>
    <format dxfId="1817">
      <pivotArea collapsedLevelsAreSubtotals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29"/>
          </reference>
          <reference field="22" count="1" selected="0">
            <x v="27"/>
          </reference>
          <reference field="23" count="1">
            <x v="77"/>
          </reference>
        </references>
      </pivotArea>
    </format>
    <format dxfId="1816">
      <pivotArea collapsedLevelsAreSubtotals="1" fieldPosition="0">
        <references count="3">
          <reference field="12" count="1" selected="0">
            <x v="6"/>
          </reference>
          <reference field="14" count="1" selected="0">
            <x v="5"/>
          </reference>
          <reference field="16" count="1">
            <x v="30"/>
          </reference>
        </references>
      </pivotArea>
    </format>
    <format dxfId="1815">
      <pivotArea collapsedLevelsAreSubtotals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0"/>
          </reference>
          <reference field="22" count="1">
            <x v="24"/>
          </reference>
        </references>
      </pivotArea>
    </format>
    <format dxfId="1814">
      <pivotArea collapsedLevelsAreSubtotals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0"/>
          </reference>
          <reference field="22" count="1" selected="0">
            <x v="24"/>
          </reference>
          <reference field="23" count="1">
            <x v="85"/>
          </reference>
        </references>
      </pivotArea>
    </format>
    <format dxfId="1813">
      <pivotArea collapsedLevelsAreSubtotals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0"/>
          </reference>
          <reference field="22" count="1">
            <x v="88"/>
          </reference>
        </references>
      </pivotArea>
    </format>
    <format dxfId="1812">
      <pivotArea collapsedLevelsAreSubtotals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0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1811">
      <pivotArea collapsedLevelsAreSubtotals="1" fieldPosition="0">
        <references count="3">
          <reference field="12" count="1" selected="0">
            <x v="6"/>
          </reference>
          <reference field="14" count="1" selected="0">
            <x v="5"/>
          </reference>
          <reference field="16" count="1">
            <x v="31"/>
          </reference>
        </references>
      </pivotArea>
    </format>
    <format dxfId="1810">
      <pivotArea collapsedLevelsAreSubtotals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1"/>
          </reference>
          <reference field="22" count="1">
            <x v="88"/>
          </reference>
        </references>
      </pivotArea>
    </format>
    <format dxfId="1809">
      <pivotArea collapsedLevelsAreSubtotals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1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1808">
      <pivotArea collapsedLevelsAreSubtotals="1" fieldPosition="0">
        <references count="3">
          <reference field="12" count="1" selected="0">
            <x v="6"/>
          </reference>
          <reference field="14" count="1" selected="0">
            <x v="5"/>
          </reference>
          <reference field="16" count="1">
            <x v="32"/>
          </reference>
        </references>
      </pivotArea>
    </format>
    <format dxfId="1807">
      <pivotArea collapsedLevelsAreSubtotals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2"/>
          </reference>
          <reference field="22" count="1">
            <x v="97"/>
          </reference>
        </references>
      </pivotArea>
    </format>
    <format dxfId="1806">
      <pivotArea collapsedLevelsAreSubtotals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2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1805">
      <pivotArea collapsedLevelsAreSubtotals="1" fieldPosition="0">
        <references count="3">
          <reference field="12" count="1" selected="0">
            <x v="6"/>
          </reference>
          <reference field="14" count="1" selected="0">
            <x v="5"/>
          </reference>
          <reference field="16" count="1">
            <x v="33"/>
          </reference>
        </references>
      </pivotArea>
    </format>
    <format dxfId="1804">
      <pivotArea collapsedLevelsAreSubtotals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3"/>
          </reference>
          <reference field="22" count="1">
            <x v="88"/>
          </reference>
        </references>
      </pivotArea>
    </format>
    <format dxfId="1803">
      <pivotArea collapsedLevelsAreSubtotals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3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1802">
      <pivotArea collapsedLevelsAreSubtotals="1" fieldPosition="0">
        <references count="3">
          <reference field="12" count="1" selected="0">
            <x v="6"/>
          </reference>
          <reference field="14" count="1" selected="0">
            <x v="5"/>
          </reference>
          <reference field="16" count="1">
            <x v="38"/>
          </reference>
        </references>
      </pivotArea>
    </format>
    <format dxfId="1801">
      <pivotArea collapsedLevelsAreSubtotals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8"/>
          </reference>
          <reference field="22" count="1">
            <x v="119"/>
          </reference>
        </references>
      </pivotArea>
    </format>
    <format dxfId="1800">
      <pivotArea collapsedLevelsAreSubtotals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8"/>
          </reference>
          <reference field="22" count="1" selected="0">
            <x v="119"/>
          </reference>
          <reference field="23" count="1">
            <x v="43"/>
          </reference>
        </references>
      </pivotArea>
    </format>
    <format dxfId="1799">
      <pivotArea collapsedLevelsAreSubtotals="1" fieldPosition="0">
        <references count="3">
          <reference field="12" count="1" selected="0">
            <x v="6"/>
          </reference>
          <reference field="14" count="1" selected="0">
            <x v="5"/>
          </reference>
          <reference field="16" count="1">
            <x v="39"/>
          </reference>
        </references>
      </pivotArea>
    </format>
    <format dxfId="1798">
      <pivotArea collapsedLevelsAreSubtotals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9"/>
          </reference>
          <reference field="22" count="1">
            <x v="99"/>
          </reference>
        </references>
      </pivotArea>
    </format>
    <format dxfId="1797">
      <pivotArea collapsedLevelsAreSubtotals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9"/>
          </reference>
          <reference field="22" count="1" selected="0">
            <x v="99"/>
          </reference>
          <reference field="23" count="1">
            <x v="120"/>
          </reference>
        </references>
      </pivotArea>
    </format>
    <format dxfId="1796">
      <pivotArea collapsedLevelsAreSubtotals="1" fieldPosition="0">
        <references count="3">
          <reference field="12" count="1" selected="0">
            <x v="6"/>
          </reference>
          <reference field="14" count="1" selected="0">
            <x v="5"/>
          </reference>
          <reference field="16" count="1">
            <x v="44"/>
          </reference>
        </references>
      </pivotArea>
    </format>
    <format dxfId="1795">
      <pivotArea collapsedLevelsAreSubtotals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44"/>
          </reference>
          <reference field="22" count="1">
            <x v="43"/>
          </reference>
        </references>
      </pivotArea>
    </format>
    <format dxfId="1794">
      <pivotArea collapsedLevelsAreSubtotals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44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1793">
      <pivotArea collapsedLevelsAreSubtotals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44"/>
          </reference>
          <reference field="22" count="1">
            <x v="46"/>
          </reference>
        </references>
      </pivotArea>
    </format>
    <format dxfId="1792">
      <pivotArea collapsedLevelsAreSubtotals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44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1791">
      <pivotArea collapsedLevelsAreSubtotals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44"/>
          </reference>
          <reference field="22" count="1">
            <x v="72"/>
          </reference>
        </references>
      </pivotArea>
    </format>
    <format dxfId="1790">
      <pivotArea collapsedLevelsAreSubtotals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44"/>
          </reference>
          <reference field="22" count="1" selected="0">
            <x v="72"/>
          </reference>
          <reference field="23" count="1">
            <x v="97"/>
          </reference>
        </references>
      </pivotArea>
    </format>
    <format dxfId="1789">
      <pivotArea collapsedLevelsAreSubtotals="1" fieldPosition="0">
        <references count="3">
          <reference field="12" count="1" selected="0">
            <x v="6"/>
          </reference>
          <reference field="14" count="1" selected="0">
            <x v="5"/>
          </reference>
          <reference field="16" count="1">
            <x v="52"/>
          </reference>
        </references>
      </pivotArea>
    </format>
    <format dxfId="1788">
      <pivotArea collapsedLevelsAreSubtotals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2"/>
          </reference>
          <reference field="22" count="1">
            <x v="23"/>
          </reference>
        </references>
      </pivotArea>
    </format>
    <format dxfId="1787">
      <pivotArea collapsedLevelsAreSubtotals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2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1786">
      <pivotArea collapsedLevelsAreSubtotals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2"/>
          </reference>
          <reference field="22" count="1">
            <x v="59"/>
          </reference>
        </references>
      </pivotArea>
    </format>
    <format dxfId="1785">
      <pivotArea collapsedLevelsAreSubtotals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2"/>
          </reference>
          <reference field="22" count="1" selected="0">
            <x v="59"/>
          </reference>
          <reference field="23" count="1">
            <x v="7"/>
          </reference>
        </references>
      </pivotArea>
    </format>
    <format dxfId="1784">
      <pivotArea collapsedLevelsAreSubtotals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2"/>
          </reference>
          <reference field="22" count="1">
            <x v="88"/>
          </reference>
        </references>
      </pivotArea>
    </format>
    <format dxfId="1783">
      <pivotArea collapsedLevelsAreSubtotals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2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1782">
      <pivotArea collapsedLevelsAreSubtotals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2"/>
          </reference>
          <reference field="22" count="1">
            <x v="101"/>
          </reference>
        </references>
      </pivotArea>
    </format>
    <format dxfId="1781">
      <pivotArea collapsedLevelsAreSubtotals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2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1780">
      <pivotArea collapsedLevelsAreSubtotals="1" fieldPosition="0">
        <references count="1">
          <reference field="12" count="1">
            <x v="7"/>
          </reference>
        </references>
      </pivotArea>
    </format>
    <format dxfId="1779">
      <pivotArea collapsedLevelsAreSubtotals="1" fieldPosition="0">
        <references count="2">
          <reference field="12" count="1" selected="0">
            <x v="7"/>
          </reference>
          <reference field="14" count="1">
            <x v="0"/>
          </reference>
        </references>
      </pivotArea>
    </format>
    <format dxfId="1778">
      <pivotArea collapsedLevelsAreSubtotals="1" fieldPosition="0">
        <references count="3">
          <reference field="12" count="1" selected="0">
            <x v="7"/>
          </reference>
          <reference field="14" count="1" selected="0">
            <x v="0"/>
          </reference>
          <reference field="16" count="1">
            <x v="35"/>
          </reference>
        </references>
      </pivotArea>
    </format>
    <format dxfId="1777">
      <pivotArea collapsedLevelsAreSubtotals="1" fieldPosition="0">
        <references count="4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>
            <x v="23"/>
          </reference>
        </references>
      </pivotArea>
    </format>
    <format dxfId="1776">
      <pivotArea collapsedLevelsAreSubtotals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1775">
      <pivotArea collapsedLevelsAreSubtotals="1" fieldPosition="0">
        <references count="4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>
            <x v="25"/>
          </reference>
        </references>
      </pivotArea>
    </format>
    <format dxfId="1774">
      <pivotArea collapsedLevelsAreSubtotals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25"/>
          </reference>
          <reference field="23" count="1">
            <x v="127"/>
          </reference>
        </references>
      </pivotArea>
    </format>
    <format dxfId="1773">
      <pivotArea collapsedLevelsAreSubtotals="1" fieldPosition="0">
        <references count="4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>
            <x v="37"/>
          </reference>
        </references>
      </pivotArea>
    </format>
    <format dxfId="1772">
      <pivotArea collapsedLevelsAreSubtotals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37"/>
          </reference>
          <reference field="23" count="1">
            <x v="66"/>
          </reference>
        </references>
      </pivotArea>
    </format>
    <format dxfId="1771">
      <pivotArea collapsedLevelsAreSubtotals="1" fieldPosition="0">
        <references count="4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>
            <x v="38"/>
          </reference>
        </references>
      </pivotArea>
    </format>
    <format dxfId="1770">
      <pivotArea collapsedLevelsAreSubtotals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38"/>
          </reference>
          <reference field="23" count="1">
            <x v="62"/>
          </reference>
        </references>
      </pivotArea>
    </format>
    <format dxfId="1769">
      <pivotArea collapsedLevelsAreSubtotals="1" fieldPosition="0">
        <references count="4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>
            <x v="42"/>
          </reference>
        </references>
      </pivotArea>
    </format>
    <format dxfId="1768">
      <pivotArea collapsedLevelsAreSubtotals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1767">
      <pivotArea collapsedLevelsAreSubtotals="1" fieldPosition="0">
        <references count="4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>
            <x v="43"/>
          </reference>
        </references>
      </pivotArea>
    </format>
    <format dxfId="1766">
      <pivotArea collapsedLevelsAreSubtotals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1765">
      <pivotArea collapsedLevelsAreSubtotals="1" fieldPosition="0">
        <references count="4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>
            <x v="46"/>
          </reference>
        </references>
      </pivotArea>
    </format>
    <format dxfId="1764">
      <pivotArea collapsedLevelsAreSubtotals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1763">
      <pivotArea collapsedLevelsAreSubtotals="1" fieldPosition="0">
        <references count="4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>
            <x v="49"/>
          </reference>
        </references>
      </pivotArea>
    </format>
    <format dxfId="1762">
      <pivotArea collapsedLevelsAreSubtotals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49"/>
          </reference>
          <reference field="23" count="1">
            <x v="92"/>
          </reference>
        </references>
      </pivotArea>
    </format>
    <format dxfId="1761">
      <pivotArea collapsedLevelsAreSubtotals="1" fieldPosition="0">
        <references count="4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>
            <x v="58"/>
          </reference>
        </references>
      </pivotArea>
    </format>
    <format dxfId="1760">
      <pivotArea collapsedLevelsAreSubtotals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58"/>
          </reference>
          <reference field="23" count="1">
            <x v="6"/>
          </reference>
        </references>
      </pivotArea>
    </format>
    <format dxfId="1759">
      <pivotArea collapsedLevelsAreSubtotals="1" fieldPosition="0">
        <references count="4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>
            <x v="75"/>
          </reference>
        </references>
      </pivotArea>
    </format>
    <format dxfId="1758">
      <pivotArea collapsedLevelsAreSubtotals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75"/>
          </reference>
          <reference field="23" count="1">
            <x v="52"/>
          </reference>
        </references>
      </pivotArea>
    </format>
    <format dxfId="1757">
      <pivotArea collapsedLevelsAreSubtotals="1" fieldPosition="0">
        <references count="4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>
            <x v="79"/>
          </reference>
        </references>
      </pivotArea>
    </format>
    <format dxfId="1756">
      <pivotArea collapsedLevelsAreSubtotals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1755">
      <pivotArea collapsedLevelsAreSubtotals="1" fieldPosition="0">
        <references count="4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>
            <x v="88"/>
          </reference>
        </references>
      </pivotArea>
    </format>
    <format dxfId="1754">
      <pivotArea collapsedLevelsAreSubtotals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1753">
      <pivotArea collapsedLevelsAreSubtotals="1" fieldPosition="0">
        <references count="4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>
            <x v="116"/>
          </reference>
        </references>
      </pivotArea>
    </format>
    <format dxfId="1752">
      <pivotArea collapsedLevelsAreSubtotals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116"/>
          </reference>
          <reference field="23" count="1">
            <x v="32"/>
          </reference>
        </references>
      </pivotArea>
    </format>
    <format dxfId="1751">
      <pivotArea collapsedLevelsAreSubtotals="1" fieldPosition="0">
        <references count="4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>
            <x v="120"/>
          </reference>
        </references>
      </pivotArea>
    </format>
    <format dxfId="1750">
      <pivotArea collapsedLevelsAreSubtotals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120"/>
          </reference>
          <reference field="23" count="1">
            <x v="72"/>
          </reference>
        </references>
      </pivotArea>
    </format>
    <format dxfId="1749">
      <pivotArea collapsedLevelsAreSubtotals="1" fieldPosition="0">
        <references count="4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>
            <x v="123"/>
          </reference>
        </references>
      </pivotArea>
    </format>
    <format dxfId="1748">
      <pivotArea collapsedLevelsAreSubtotals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123"/>
          </reference>
          <reference field="23" count="1">
            <x v="119"/>
          </reference>
        </references>
      </pivotArea>
    </format>
    <format dxfId="1747">
      <pivotArea collapsedLevelsAreSubtotals="1" fieldPosition="0">
        <references count="3">
          <reference field="12" count="1" selected="0">
            <x v="7"/>
          </reference>
          <reference field="14" count="1" selected="0">
            <x v="0"/>
          </reference>
          <reference field="16" count="1">
            <x v="43"/>
          </reference>
        </references>
      </pivotArea>
    </format>
    <format dxfId="1746">
      <pivotArea collapsedLevelsAreSubtotals="1" fieldPosition="0">
        <references count="4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43"/>
          </reference>
          <reference field="22" count="1">
            <x v="42"/>
          </reference>
        </references>
      </pivotArea>
    </format>
    <format dxfId="1745">
      <pivotArea collapsedLevelsAreSubtotals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43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1744">
      <pivotArea collapsedLevelsAreSubtotals="1" fieldPosition="0">
        <references count="2">
          <reference field="12" count="1" selected="0">
            <x v="7"/>
          </reference>
          <reference field="14" count="1">
            <x v="1"/>
          </reference>
        </references>
      </pivotArea>
    </format>
    <format dxfId="1743">
      <pivotArea collapsedLevelsAreSubtotals="1" fieldPosition="0">
        <references count="3">
          <reference field="12" count="1" selected="0">
            <x v="7"/>
          </reference>
          <reference field="14" count="1" selected="0">
            <x v="1"/>
          </reference>
          <reference field="16" count="1">
            <x v="36"/>
          </reference>
        </references>
      </pivotArea>
    </format>
    <format dxfId="1742">
      <pivotArea collapsedLevelsAreSubtotals="1" fieldPosition="0">
        <references count="4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>
            <x v="20"/>
          </reference>
        </references>
      </pivotArea>
    </format>
    <format dxfId="1741">
      <pivotArea collapsedLevelsAreSubtotals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20"/>
          </reference>
          <reference field="23" count="1">
            <x v="58"/>
          </reference>
        </references>
      </pivotArea>
    </format>
    <format dxfId="1740">
      <pivotArea collapsedLevelsAreSubtotals="1" fieldPosition="0">
        <references count="4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>
            <x v="36"/>
          </reference>
        </references>
      </pivotArea>
    </format>
    <format dxfId="1739">
      <pivotArea collapsedLevelsAreSubtotals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36"/>
          </reference>
          <reference field="23" count="1">
            <x v="38"/>
          </reference>
        </references>
      </pivotArea>
    </format>
    <format dxfId="1738">
      <pivotArea collapsedLevelsAreSubtotals="1" fieldPosition="0">
        <references count="4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>
            <x v="37"/>
          </reference>
        </references>
      </pivotArea>
    </format>
    <format dxfId="1737">
      <pivotArea collapsedLevelsAreSubtotals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37"/>
          </reference>
          <reference field="23" count="1">
            <x v="66"/>
          </reference>
        </references>
      </pivotArea>
    </format>
    <format dxfId="1736">
      <pivotArea collapsedLevelsAreSubtotals="1" fieldPosition="0">
        <references count="4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>
            <x v="38"/>
          </reference>
        </references>
      </pivotArea>
    </format>
    <format dxfId="1735">
      <pivotArea collapsedLevelsAreSubtotals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38"/>
          </reference>
          <reference field="23" count="1">
            <x v="62"/>
          </reference>
        </references>
      </pivotArea>
    </format>
    <format dxfId="1734">
      <pivotArea collapsedLevelsAreSubtotals="1" fieldPosition="0">
        <references count="4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>
            <x v="42"/>
          </reference>
        </references>
      </pivotArea>
    </format>
    <format dxfId="1733">
      <pivotArea collapsedLevelsAreSubtotals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1732">
      <pivotArea collapsedLevelsAreSubtotals="1" fieldPosition="0">
        <references count="4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>
            <x v="43"/>
          </reference>
        </references>
      </pivotArea>
    </format>
    <format dxfId="1731">
      <pivotArea collapsedLevelsAreSubtotals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1730">
      <pivotArea collapsedLevelsAreSubtotals="1" fieldPosition="0">
        <references count="4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>
            <x v="67"/>
          </reference>
        </references>
      </pivotArea>
    </format>
    <format dxfId="1729">
      <pivotArea collapsedLevelsAreSubtotals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67"/>
          </reference>
          <reference field="23" count="1">
            <x v="117"/>
          </reference>
        </references>
      </pivotArea>
    </format>
    <format dxfId="1728">
      <pivotArea collapsedLevelsAreSubtotals="1" fieldPosition="0">
        <references count="4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>
            <x v="77"/>
          </reference>
        </references>
      </pivotArea>
    </format>
    <format dxfId="1727">
      <pivotArea collapsedLevelsAreSubtotals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77"/>
          </reference>
          <reference field="23" count="1">
            <x v="50"/>
          </reference>
        </references>
      </pivotArea>
    </format>
    <format dxfId="1726">
      <pivotArea collapsedLevelsAreSubtotals="1" fieldPosition="0">
        <references count="4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>
            <x v="80"/>
          </reference>
        </references>
      </pivotArea>
    </format>
    <format dxfId="1725">
      <pivotArea collapsedLevelsAreSubtotals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80"/>
          </reference>
          <reference field="23" count="1">
            <x v="109"/>
          </reference>
        </references>
      </pivotArea>
    </format>
    <format dxfId="1724">
      <pivotArea collapsedLevelsAreSubtotals="1" fieldPosition="0">
        <references count="4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>
            <x v="111"/>
          </reference>
        </references>
      </pivotArea>
    </format>
    <format dxfId="1723">
      <pivotArea collapsedLevelsAreSubtotals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111"/>
          </reference>
          <reference field="23" count="1">
            <x v="34"/>
          </reference>
        </references>
      </pivotArea>
    </format>
    <format dxfId="1722">
      <pivotArea collapsedLevelsAreSubtotals="1" fieldPosition="0">
        <references count="4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>
            <x v="112"/>
          </reference>
        </references>
      </pivotArea>
    </format>
    <format dxfId="1721">
      <pivotArea collapsedLevelsAreSubtotals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112"/>
          </reference>
          <reference field="23" count="1">
            <x v="53"/>
          </reference>
        </references>
      </pivotArea>
    </format>
    <format dxfId="1720">
      <pivotArea collapsedLevelsAreSubtotals="1" fieldPosition="0">
        <references count="4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>
            <x v="117"/>
          </reference>
        </references>
      </pivotArea>
    </format>
    <format dxfId="1719">
      <pivotArea collapsedLevelsAreSubtotals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117"/>
          </reference>
          <reference field="23" count="1">
            <x v="33"/>
          </reference>
        </references>
      </pivotArea>
    </format>
    <format dxfId="1718">
      <pivotArea collapsedLevelsAreSubtotals="1" fieldPosition="0">
        <references count="2">
          <reference field="12" count="1" selected="0">
            <x v="7"/>
          </reference>
          <reference field="14" count="1">
            <x v="2"/>
          </reference>
        </references>
      </pivotArea>
    </format>
    <format dxfId="1717">
      <pivotArea collapsedLevelsAreSubtotals="1" fieldPosition="0">
        <references count="3">
          <reference field="12" count="1" selected="0">
            <x v="7"/>
          </reference>
          <reference field="14" count="1" selected="0">
            <x v="2"/>
          </reference>
          <reference field="16" count="1">
            <x v="15"/>
          </reference>
        </references>
      </pivotArea>
    </format>
    <format dxfId="1716">
      <pivotArea collapsedLevelsAreSubtotals="1" fieldPosition="0">
        <references count="4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15"/>
          </reference>
          <reference field="22" count="1">
            <x v="42"/>
          </reference>
        </references>
      </pivotArea>
    </format>
    <format dxfId="1715">
      <pivotArea collapsedLevelsAreSubtotals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15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1714">
      <pivotArea collapsedLevelsAreSubtotals="1" fieldPosition="0">
        <references count="4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15"/>
          </reference>
          <reference field="22" count="1">
            <x v="45"/>
          </reference>
        </references>
      </pivotArea>
    </format>
    <format dxfId="1713">
      <pivotArea collapsedLevelsAreSubtotals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15"/>
          </reference>
          <reference field="22" count="1" selected="0">
            <x v="45"/>
          </reference>
          <reference field="23" count="1">
            <x v="82"/>
          </reference>
        </references>
      </pivotArea>
    </format>
    <format dxfId="1712">
      <pivotArea collapsedLevelsAreSubtotals="1" fieldPosition="0">
        <references count="4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15"/>
          </reference>
          <reference field="22" count="1">
            <x v="64"/>
          </reference>
        </references>
      </pivotArea>
    </format>
    <format dxfId="1711">
      <pivotArea collapsedLevelsAreSubtotals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15"/>
          </reference>
          <reference field="22" count="1" selected="0">
            <x v="64"/>
          </reference>
          <reference field="23" count="1">
            <x v="103"/>
          </reference>
        </references>
      </pivotArea>
    </format>
    <format dxfId="1710">
      <pivotArea collapsedLevelsAreSubtotals="1" fieldPosition="0">
        <references count="3">
          <reference field="12" count="1" selected="0">
            <x v="7"/>
          </reference>
          <reference field="14" count="1" selected="0">
            <x v="2"/>
          </reference>
          <reference field="16" count="1">
            <x v="22"/>
          </reference>
        </references>
      </pivotArea>
    </format>
    <format dxfId="1709">
      <pivotArea collapsedLevelsAreSubtotals="1" fieldPosition="0">
        <references count="4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22"/>
          </reference>
          <reference field="22" count="1">
            <x v="23"/>
          </reference>
        </references>
      </pivotArea>
    </format>
    <format dxfId="1708">
      <pivotArea collapsedLevelsAreSubtotals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22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1707">
      <pivotArea collapsedLevelsAreSubtotals="1" fieldPosition="0">
        <references count="3">
          <reference field="12" count="1" selected="0">
            <x v="7"/>
          </reference>
          <reference field="14" count="1" selected="0">
            <x v="2"/>
          </reference>
          <reference field="16" count="1">
            <x v="56"/>
          </reference>
        </references>
      </pivotArea>
    </format>
    <format dxfId="1706">
      <pivotArea collapsedLevelsAreSubtotals="1" fieldPosition="0">
        <references count="4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>
            <x v="22"/>
          </reference>
        </references>
      </pivotArea>
    </format>
    <format dxfId="1705">
      <pivotArea collapsedLevelsAreSubtotals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22"/>
          </reference>
          <reference field="23" count="1">
            <x v="60"/>
          </reference>
        </references>
      </pivotArea>
    </format>
    <format dxfId="1704">
      <pivotArea collapsedLevelsAreSubtotals="1" fieldPosition="0">
        <references count="4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>
            <x v="23"/>
          </reference>
        </references>
      </pivotArea>
    </format>
    <format dxfId="1703">
      <pivotArea collapsedLevelsAreSubtotals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1702">
      <pivotArea collapsedLevelsAreSubtotals="1" fieldPosition="0">
        <references count="4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>
            <x v="44"/>
          </reference>
        </references>
      </pivotArea>
    </format>
    <format dxfId="1701">
      <pivotArea collapsedLevelsAreSubtotals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44"/>
          </reference>
          <reference field="23" count="1">
            <x v="65"/>
          </reference>
        </references>
      </pivotArea>
    </format>
    <format dxfId="1700">
      <pivotArea collapsedLevelsAreSubtotals="1" fieldPosition="0">
        <references count="4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>
            <x v="53"/>
          </reference>
        </references>
      </pivotArea>
    </format>
    <format dxfId="1699">
      <pivotArea collapsedLevelsAreSubtotals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53"/>
          </reference>
          <reference field="23" count="1">
            <x v="111"/>
          </reference>
        </references>
      </pivotArea>
    </format>
    <format dxfId="1698">
      <pivotArea collapsedLevelsAreSubtotals="1" fieldPosition="0">
        <references count="4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>
            <x v="65"/>
          </reference>
        </references>
      </pivotArea>
    </format>
    <format dxfId="1697">
      <pivotArea collapsedLevelsAreSubtotals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65"/>
          </reference>
          <reference field="23" count="1">
            <x v="102"/>
          </reference>
        </references>
      </pivotArea>
    </format>
    <format dxfId="1696">
      <pivotArea collapsedLevelsAreSubtotals="1" fieldPosition="0">
        <references count="4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>
            <x v="67"/>
          </reference>
        </references>
      </pivotArea>
    </format>
    <format dxfId="1695">
      <pivotArea collapsedLevelsAreSubtotals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67"/>
          </reference>
          <reference field="23" count="1">
            <x v="117"/>
          </reference>
        </references>
      </pivotArea>
    </format>
    <format dxfId="1694">
      <pivotArea collapsedLevelsAreSubtotals="1" fieldPosition="0">
        <references count="4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>
            <x v="93"/>
          </reference>
        </references>
      </pivotArea>
    </format>
    <format dxfId="1693">
      <pivotArea collapsedLevelsAreSubtotals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93"/>
          </reference>
          <reference field="23" count="1">
            <x v="99"/>
          </reference>
        </references>
      </pivotArea>
    </format>
    <format dxfId="1692">
      <pivotArea collapsedLevelsAreSubtotals="1" fieldPosition="0">
        <references count="4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>
            <x v="96"/>
          </reference>
        </references>
      </pivotArea>
    </format>
    <format dxfId="1691">
      <pivotArea collapsedLevelsAreSubtotals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96"/>
          </reference>
          <reference field="23" count="1">
            <x v="27"/>
          </reference>
        </references>
      </pivotArea>
    </format>
    <format dxfId="1690">
      <pivotArea collapsedLevelsAreSubtotals="1" fieldPosition="0">
        <references count="4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>
            <x v="113"/>
          </reference>
        </references>
      </pivotArea>
    </format>
    <format dxfId="1689">
      <pivotArea collapsedLevelsAreSubtotals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113"/>
          </reference>
          <reference field="23" count="1">
            <x v="73"/>
          </reference>
        </references>
      </pivotArea>
    </format>
    <format dxfId="1688">
      <pivotArea collapsedLevelsAreSubtotals="1" fieldPosition="0">
        <references count="1">
          <reference field="12" count="1">
            <x v="8"/>
          </reference>
        </references>
      </pivotArea>
    </format>
    <format dxfId="1687">
      <pivotArea collapsedLevelsAreSubtotals="1" fieldPosition="0">
        <references count="2">
          <reference field="12" count="1" selected="0">
            <x v="8"/>
          </reference>
          <reference field="14" count="1">
            <x v="2"/>
          </reference>
        </references>
      </pivotArea>
    </format>
    <format dxfId="1686">
      <pivotArea collapsedLevelsAreSubtotals="1" fieldPosition="0">
        <references count="3">
          <reference field="12" count="1" selected="0">
            <x v="8"/>
          </reference>
          <reference field="14" count="1" selected="0">
            <x v="2"/>
          </reference>
          <reference field="16" count="1">
            <x v="51"/>
          </reference>
        </references>
      </pivotArea>
    </format>
    <format dxfId="1685">
      <pivotArea collapsedLevelsAreSubtotals="1" fieldPosition="0">
        <references count="4">
          <reference field="12" count="1" selected="0">
            <x v="8"/>
          </reference>
          <reference field="14" count="1" selected="0">
            <x v="2"/>
          </reference>
          <reference field="16" count="1" selected="0">
            <x v="51"/>
          </reference>
          <reference field="22" count="1">
            <x v="97"/>
          </reference>
        </references>
      </pivotArea>
    </format>
    <format dxfId="1684">
      <pivotArea collapsedLevelsAreSubtotals="1" fieldPosition="0">
        <references count="5">
          <reference field="12" count="1" selected="0">
            <x v="8"/>
          </reference>
          <reference field="14" count="1" selected="0">
            <x v="2"/>
          </reference>
          <reference field="16" count="1" selected="0">
            <x v="51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1683">
      <pivotArea collapsedLevelsAreSubtotals="1" fieldPosition="0">
        <references count="1">
          <reference field="12" count="1">
            <x v="9"/>
          </reference>
        </references>
      </pivotArea>
    </format>
    <format dxfId="1682">
      <pivotArea collapsedLevelsAreSubtotals="1" fieldPosition="0">
        <references count="2">
          <reference field="12" count="1" selected="0">
            <x v="9"/>
          </reference>
          <reference field="14" count="1">
            <x v="2"/>
          </reference>
        </references>
      </pivotArea>
    </format>
    <format dxfId="1681">
      <pivotArea collapsedLevelsAreSubtotals="1" fieldPosition="0">
        <references count="3">
          <reference field="12" count="1" selected="0">
            <x v="9"/>
          </reference>
          <reference field="14" count="1" selected="0">
            <x v="2"/>
          </reference>
          <reference field="16" count="1">
            <x v="11"/>
          </reference>
        </references>
      </pivotArea>
    </format>
    <format dxfId="1680">
      <pivotArea collapsedLevelsAreSubtotals="1" fieldPosition="0">
        <references count="4">
          <reference field="12" count="1" selected="0">
            <x v="9"/>
          </reference>
          <reference field="14" count="1" selected="0">
            <x v="2"/>
          </reference>
          <reference field="16" count="1" selected="0">
            <x v="11"/>
          </reference>
          <reference field="22" count="1">
            <x v="97"/>
          </reference>
        </references>
      </pivotArea>
    </format>
    <format dxfId="1679">
      <pivotArea collapsedLevelsAreSubtotals="1" fieldPosition="0">
        <references count="5">
          <reference field="12" count="1" selected="0">
            <x v="9"/>
          </reference>
          <reference field="14" count="1" selected="0">
            <x v="2"/>
          </reference>
          <reference field="16" count="1" selected="0">
            <x v="11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1678">
      <pivotArea collapsedLevelsAreSubtotals="1" fieldPosition="0">
        <references count="1">
          <reference field="12" count="1">
            <x v="10"/>
          </reference>
        </references>
      </pivotArea>
    </format>
    <format dxfId="1677">
      <pivotArea collapsedLevelsAreSubtotals="1" fieldPosition="0">
        <references count="2">
          <reference field="12" count="1" selected="0">
            <x v="10"/>
          </reference>
          <reference field="14" count="1">
            <x v="0"/>
          </reference>
        </references>
      </pivotArea>
    </format>
    <format dxfId="1676">
      <pivotArea collapsedLevelsAreSubtotals="1" fieldPosition="0">
        <references count="3">
          <reference field="12" count="1" selected="0">
            <x v="10"/>
          </reference>
          <reference field="14" count="1" selected="0">
            <x v="0"/>
          </reference>
          <reference field="16" count="1">
            <x v="37"/>
          </reference>
        </references>
      </pivotArea>
    </format>
    <format dxfId="1675">
      <pivotArea collapsedLevelsAreSubtotals="1" fieldPosition="0">
        <references count="4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1">
            <x v="40"/>
          </reference>
        </references>
      </pivotArea>
    </format>
    <format dxfId="1674">
      <pivotArea collapsedLevelsAreSubtotals="1" fieldPosition="0">
        <references count="5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1" selected="0">
            <x v="40"/>
          </reference>
          <reference field="23" count="1">
            <x v="78"/>
          </reference>
        </references>
      </pivotArea>
    </format>
    <format dxfId="1673">
      <pivotArea collapsedLevelsAreSubtotals="1" fieldPosition="0">
        <references count="4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1">
            <x v="42"/>
          </reference>
        </references>
      </pivotArea>
    </format>
    <format dxfId="1672">
      <pivotArea collapsedLevelsAreSubtotals="1" fieldPosition="0">
        <references count="5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1671">
      <pivotArea collapsedLevelsAreSubtotals="1" fieldPosition="0">
        <references count="4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1">
            <x v="46"/>
          </reference>
        </references>
      </pivotArea>
    </format>
    <format dxfId="1670">
      <pivotArea collapsedLevelsAreSubtotals="1" fieldPosition="0">
        <references count="5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1669">
      <pivotArea collapsedLevelsAreSubtotals="1" fieldPosition="0">
        <references count="4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1">
            <x v="65"/>
          </reference>
        </references>
      </pivotArea>
    </format>
    <format dxfId="1668">
      <pivotArea collapsedLevelsAreSubtotals="1" fieldPosition="0">
        <references count="5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1" selected="0">
            <x v="65"/>
          </reference>
          <reference field="23" count="1">
            <x v="102"/>
          </reference>
        </references>
      </pivotArea>
    </format>
    <format dxfId="1667">
      <pivotArea collapsedLevelsAreSubtotals="1" fieldPosition="0">
        <references count="4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1">
            <x v="119"/>
          </reference>
        </references>
      </pivotArea>
    </format>
    <format dxfId="1666">
      <pivotArea collapsedLevelsAreSubtotals="1" fieldPosition="0">
        <references count="5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1" selected="0">
            <x v="119"/>
          </reference>
          <reference field="23" count="1">
            <x v="43"/>
          </reference>
        </references>
      </pivotArea>
    </format>
    <format dxfId="1665">
      <pivotArea collapsedLevelsAreSubtotals="1" fieldPosition="0">
        <references count="2">
          <reference field="12" count="1" selected="0">
            <x v="10"/>
          </reference>
          <reference field="14" count="1">
            <x v="4"/>
          </reference>
        </references>
      </pivotArea>
    </format>
    <format dxfId="1664">
      <pivotArea collapsedLevelsAreSubtotals="1" fieldPosition="0">
        <references count="3">
          <reference field="12" count="1" selected="0">
            <x v="10"/>
          </reference>
          <reference field="14" count="1" selected="0">
            <x v="4"/>
          </reference>
          <reference field="16" count="1">
            <x v="10"/>
          </reference>
        </references>
      </pivotArea>
    </format>
    <format dxfId="1663">
      <pivotArea collapsedLevelsAreSubtotals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0"/>
          </reference>
          <reference field="22" count="1">
            <x v="23"/>
          </reference>
        </references>
      </pivotArea>
    </format>
    <format dxfId="1662">
      <pivotArea collapsedLevelsAreSubtotals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0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1661">
      <pivotArea collapsedLevelsAreSubtotals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0"/>
          </reference>
          <reference field="22" count="1">
            <x v="32"/>
          </reference>
        </references>
      </pivotArea>
    </format>
    <format dxfId="1660">
      <pivotArea collapsedLevelsAreSubtotals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0"/>
          </reference>
          <reference field="22" count="1" selected="0">
            <x v="32"/>
          </reference>
          <reference field="23" count="1">
            <x v="59"/>
          </reference>
        </references>
      </pivotArea>
    </format>
    <format dxfId="1659">
      <pivotArea collapsedLevelsAreSubtotals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0"/>
          </reference>
          <reference field="22" count="1">
            <x v="60"/>
          </reference>
        </references>
      </pivotArea>
    </format>
    <format dxfId="1658">
      <pivotArea collapsedLevelsAreSubtotals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0"/>
          </reference>
          <reference field="22" count="1" selected="0">
            <x v="60"/>
          </reference>
          <reference field="23" count="1">
            <x v="71"/>
          </reference>
        </references>
      </pivotArea>
    </format>
    <format dxfId="1657">
      <pivotArea collapsedLevelsAreSubtotals="1" fieldPosition="0">
        <references count="3">
          <reference field="12" count="1" selected="0">
            <x v="10"/>
          </reference>
          <reference field="14" count="1" selected="0">
            <x v="4"/>
          </reference>
          <reference field="16" count="1">
            <x v="17"/>
          </reference>
        </references>
      </pivotArea>
    </format>
    <format dxfId="1656">
      <pivotArea collapsedLevelsAreSubtotals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7"/>
          </reference>
          <reference field="22" count="1">
            <x v="81"/>
          </reference>
        </references>
      </pivotArea>
    </format>
    <format dxfId="1655">
      <pivotArea collapsedLevelsAreSubtotals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7"/>
          </reference>
          <reference field="22" count="1" selected="0">
            <x v="81"/>
          </reference>
          <reference field="23" count="1">
            <x v="25"/>
          </reference>
        </references>
      </pivotArea>
    </format>
    <format dxfId="1654">
      <pivotArea collapsedLevelsAreSubtotals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7"/>
          </reference>
          <reference field="22" count="1">
            <x v="82"/>
          </reference>
        </references>
      </pivotArea>
    </format>
    <format dxfId="1653">
      <pivotArea collapsedLevelsAreSubtotals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7"/>
          </reference>
          <reference field="22" count="1" selected="0">
            <x v="82"/>
          </reference>
          <reference field="23" count="1">
            <x v="106"/>
          </reference>
        </references>
      </pivotArea>
    </format>
    <format dxfId="1652">
      <pivotArea collapsedLevelsAreSubtotals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7"/>
          </reference>
          <reference field="22" count="1">
            <x v="83"/>
          </reference>
        </references>
      </pivotArea>
    </format>
    <format dxfId="1651">
      <pivotArea collapsedLevelsAreSubtotals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7"/>
          </reference>
          <reference field="22" count="1" selected="0">
            <x v="83"/>
          </reference>
          <reference field="23" count="1">
            <x v="108"/>
          </reference>
        </references>
      </pivotArea>
    </format>
    <format dxfId="1650">
      <pivotArea collapsedLevelsAreSubtotals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7"/>
          </reference>
          <reference field="22" count="1">
            <x v="84"/>
          </reference>
        </references>
      </pivotArea>
    </format>
    <format dxfId="1649">
      <pivotArea collapsedLevelsAreSubtotals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7"/>
          </reference>
          <reference field="22" count="1" selected="0">
            <x v="84"/>
          </reference>
          <reference field="23" count="1">
            <x v="100"/>
          </reference>
        </references>
      </pivotArea>
    </format>
    <format dxfId="1648">
      <pivotArea collapsedLevelsAreSubtotals="1" fieldPosition="0">
        <references count="3">
          <reference field="12" count="1" selected="0">
            <x v="10"/>
          </reference>
          <reference field="14" count="1" selected="0">
            <x v="4"/>
          </reference>
          <reference field="16" count="1">
            <x v="48"/>
          </reference>
        </references>
      </pivotArea>
    </format>
    <format dxfId="1647">
      <pivotArea collapsedLevelsAreSubtotals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48"/>
          </reference>
          <reference field="22" count="1">
            <x v="67"/>
          </reference>
        </references>
      </pivotArea>
    </format>
    <format dxfId="1646">
      <pivotArea collapsedLevelsAreSubtotals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48"/>
          </reference>
          <reference field="22" count="1" selected="0">
            <x v="67"/>
          </reference>
          <reference field="23" count="1">
            <x v="117"/>
          </reference>
        </references>
      </pivotArea>
    </format>
    <format dxfId="1645">
      <pivotArea collapsedLevelsAreSubtotals="1" fieldPosition="0">
        <references count="3">
          <reference field="12" count="1" selected="0">
            <x v="10"/>
          </reference>
          <reference field="14" count="1" selected="0">
            <x v="4"/>
          </reference>
          <reference field="16" count="1">
            <x v="57"/>
          </reference>
        </references>
      </pivotArea>
    </format>
    <format dxfId="1644">
      <pivotArea collapsedLevelsAreSubtotals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7"/>
          </reference>
          <reference field="22" count="1">
            <x v="80"/>
          </reference>
        </references>
      </pivotArea>
    </format>
    <format dxfId="1643">
      <pivotArea collapsedLevelsAreSubtotals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7"/>
          </reference>
          <reference field="22" count="1" selected="0">
            <x v="80"/>
          </reference>
          <reference field="23" count="1">
            <x v="109"/>
          </reference>
        </references>
      </pivotArea>
    </format>
    <format dxfId="1642">
      <pivotArea collapsedLevelsAreSubtotals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7"/>
          </reference>
          <reference field="22" count="1">
            <x v="88"/>
          </reference>
        </references>
      </pivotArea>
    </format>
    <format dxfId="1641">
      <pivotArea collapsedLevelsAreSubtotals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7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1640">
      <pivotArea collapsedLevelsAreSubtotals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7"/>
          </reference>
          <reference field="22" count="1">
            <x v="107"/>
          </reference>
        </references>
      </pivotArea>
    </format>
    <format dxfId="1639">
      <pivotArea collapsedLevelsAreSubtotals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7"/>
          </reference>
          <reference field="22" count="1" selected="0">
            <x v="107"/>
          </reference>
          <reference field="23" count="1">
            <x v="68"/>
          </reference>
        </references>
      </pivotArea>
    </format>
    <format dxfId="1638">
      <pivotArea collapsedLevelsAreSubtotals="1" fieldPosition="0">
        <references count="3">
          <reference field="12" count="1" selected="0">
            <x v="10"/>
          </reference>
          <reference field="14" count="1" selected="0">
            <x v="4"/>
          </reference>
          <reference field="16" count="1">
            <x v="58"/>
          </reference>
        </references>
      </pivotArea>
    </format>
    <format dxfId="1637">
      <pivotArea collapsedLevelsAreSubtotals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1">
            <x v="42"/>
          </reference>
        </references>
      </pivotArea>
    </format>
    <format dxfId="1636">
      <pivotArea collapsedLevelsAreSubtotals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1635">
      <pivotArea collapsedLevelsAreSubtotals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1">
            <x v="65"/>
          </reference>
        </references>
      </pivotArea>
    </format>
    <format dxfId="1634">
      <pivotArea collapsedLevelsAreSubtotals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1" selected="0">
            <x v="65"/>
          </reference>
          <reference field="23" count="1">
            <x v="102"/>
          </reference>
        </references>
      </pivotArea>
    </format>
    <format dxfId="1633">
      <pivotArea collapsedLevelsAreSubtotals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1">
            <x v="85"/>
          </reference>
        </references>
      </pivotArea>
    </format>
    <format dxfId="1632">
      <pivotArea collapsedLevelsAreSubtotals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1" selected="0">
            <x v="85"/>
          </reference>
          <reference field="23" count="1">
            <x v="81"/>
          </reference>
        </references>
      </pivotArea>
    </format>
    <format dxfId="1631">
      <pivotArea collapsedLevelsAreSubtotals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1">
            <x v="86"/>
          </reference>
        </references>
      </pivotArea>
    </format>
    <format dxfId="1630">
      <pivotArea collapsedLevelsAreSubtotals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1" selected="0">
            <x v="86"/>
          </reference>
          <reference field="23" count="1">
            <x v="130"/>
          </reference>
        </references>
      </pivotArea>
    </format>
    <format dxfId="1629">
      <pivotArea collapsedLevelsAreSubtotals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1">
            <x v="104"/>
          </reference>
        </references>
      </pivotArea>
    </format>
    <format dxfId="1628">
      <pivotArea collapsedLevelsAreSubtotals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1" selected="0">
            <x v="104"/>
          </reference>
          <reference field="23" count="1">
            <x v="12"/>
          </reference>
        </references>
      </pivotArea>
    </format>
    <format dxfId="1627">
      <pivotArea collapsedLevelsAreSubtotals="1" fieldPosition="0">
        <references count="1">
          <reference field="12" count="1">
            <x v="11"/>
          </reference>
        </references>
      </pivotArea>
    </format>
    <format dxfId="1626">
      <pivotArea collapsedLevelsAreSubtotals="1" fieldPosition="0">
        <references count="2">
          <reference field="12" count="1" selected="0">
            <x v="11"/>
          </reference>
          <reference field="14" count="1">
            <x v="0"/>
          </reference>
        </references>
      </pivotArea>
    </format>
    <format dxfId="1625">
      <pivotArea collapsedLevelsAreSubtotals="1" fieldPosition="0">
        <references count="3">
          <reference field="12" count="1" selected="0">
            <x v="11"/>
          </reference>
          <reference field="14" count="1" selected="0">
            <x v="0"/>
          </reference>
          <reference field="16" count="1">
            <x v="27"/>
          </reference>
        </references>
      </pivotArea>
    </format>
    <format dxfId="1624">
      <pivotArea collapsedLevelsAreSubtotals="1" fieldPosition="0">
        <references count="4">
          <reference field="12" count="1" selected="0">
            <x v="11"/>
          </reference>
          <reference field="14" count="1" selected="0">
            <x v="0"/>
          </reference>
          <reference field="16" count="1" selected="0">
            <x v="27"/>
          </reference>
          <reference field="22" count="1">
            <x v="41"/>
          </reference>
        </references>
      </pivotArea>
    </format>
    <format dxfId="1623">
      <pivotArea collapsedLevelsAreSubtotals="1" fieldPosition="0">
        <references count="5">
          <reference field="12" count="1" selected="0">
            <x v="11"/>
          </reference>
          <reference field="14" count="1" selected="0">
            <x v="0"/>
          </reference>
          <reference field="16" count="1" selected="0">
            <x v="27"/>
          </reference>
          <reference field="22" count="1" selected="0">
            <x v="41"/>
          </reference>
          <reference field="23" count="1">
            <x v="16"/>
          </reference>
        </references>
      </pivotArea>
    </format>
    <format dxfId="1622">
      <pivotArea collapsedLevelsAreSubtotals="1" fieldPosition="0">
        <references count="2">
          <reference field="12" count="1" selected="0">
            <x v="11"/>
          </reference>
          <reference field="14" count="1">
            <x v="2"/>
          </reference>
        </references>
      </pivotArea>
    </format>
    <format dxfId="1621">
      <pivotArea collapsedLevelsAreSubtotals="1" fieldPosition="0">
        <references count="3">
          <reference field="12" count="1" selected="0">
            <x v="11"/>
          </reference>
          <reference field="14" count="1" selected="0">
            <x v="2"/>
          </reference>
          <reference field="16" count="1">
            <x v="26"/>
          </reference>
        </references>
      </pivotArea>
    </format>
    <format dxfId="1620">
      <pivotArea collapsedLevelsAreSubtotals="1" fieldPosition="0">
        <references count="4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>
            <x v="1"/>
          </reference>
        </references>
      </pivotArea>
    </format>
    <format dxfId="1619">
      <pivotArea collapsedLevelsAreSubtotals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"/>
          </reference>
          <reference field="23" count="1">
            <x v="121"/>
          </reference>
        </references>
      </pivotArea>
    </format>
    <format dxfId="1618">
      <pivotArea collapsedLevelsAreSubtotals="1" fieldPosition="0">
        <references count="4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>
            <x v="5"/>
          </reference>
        </references>
      </pivotArea>
    </format>
    <format dxfId="1617">
      <pivotArea collapsedLevelsAreSubtotals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5"/>
          </reference>
          <reference field="23" count="1">
            <x v="84"/>
          </reference>
        </references>
      </pivotArea>
    </format>
    <format dxfId="1616">
      <pivotArea collapsedLevelsAreSubtotals="1" fieldPosition="0">
        <references count="4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>
            <x v="6"/>
          </reference>
        </references>
      </pivotArea>
    </format>
    <format dxfId="1615">
      <pivotArea collapsedLevelsAreSubtotals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6"/>
          </reference>
          <reference field="23" count="1">
            <x v="41"/>
          </reference>
        </references>
      </pivotArea>
    </format>
    <format dxfId="1614">
      <pivotArea collapsedLevelsAreSubtotals="1" fieldPosition="0">
        <references count="4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>
            <x v="9"/>
          </reference>
        </references>
      </pivotArea>
    </format>
    <format dxfId="1613">
      <pivotArea collapsedLevelsAreSubtotals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9"/>
          </reference>
          <reference field="23" count="1">
            <x v="22"/>
          </reference>
        </references>
      </pivotArea>
    </format>
    <format dxfId="1612">
      <pivotArea collapsedLevelsAreSubtotals="1" fieldPosition="0">
        <references count="4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>
            <x v="10"/>
          </reference>
        </references>
      </pivotArea>
    </format>
    <format dxfId="1611">
      <pivotArea collapsedLevelsAreSubtotals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0"/>
          </reference>
          <reference field="23" count="1">
            <x v="23"/>
          </reference>
        </references>
      </pivotArea>
    </format>
    <format dxfId="1610">
      <pivotArea collapsedLevelsAreSubtotals="1" fieldPosition="0">
        <references count="4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>
            <x v="11"/>
          </reference>
        </references>
      </pivotArea>
    </format>
    <format dxfId="1609">
      <pivotArea collapsedLevelsAreSubtotals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1"/>
          </reference>
          <reference field="23" count="1">
            <x v="2"/>
          </reference>
        </references>
      </pivotArea>
    </format>
    <format dxfId="1608">
      <pivotArea collapsedLevelsAreSubtotals="1" fieldPosition="0">
        <references count="4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>
            <x v="12"/>
          </reference>
        </references>
      </pivotArea>
    </format>
    <format dxfId="1607">
      <pivotArea collapsedLevelsAreSubtotals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2"/>
          </reference>
          <reference field="23" count="1">
            <x v="1"/>
          </reference>
        </references>
      </pivotArea>
    </format>
    <format dxfId="1606">
      <pivotArea collapsedLevelsAreSubtotals="1" fieldPosition="0">
        <references count="4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>
            <x v="13"/>
          </reference>
        </references>
      </pivotArea>
    </format>
    <format dxfId="1605">
      <pivotArea collapsedLevelsAreSubtotals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3"/>
          </reference>
          <reference field="23" count="1">
            <x v="3"/>
          </reference>
        </references>
      </pivotArea>
    </format>
    <format dxfId="1604">
      <pivotArea collapsedLevelsAreSubtotals="1" fieldPosition="0">
        <references count="4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>
            <x v="15"/>
          </reference>
        </references>
      </pivotArea>
    </format>
    <format dxfId="1603">
      <pivotArea collapsedLevelsAreSubtotals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5"/>
          </reference>
          <reference field="23" count="1">
            <x v="70"/>
          </reference>
        </references>
      </pivotArea>
    </format>
    <format dxfId="1602">
      <pivotArea collapsedLevelsAreSubtotals="1" fieldPosition="0">
        <references count="4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>
            <x v="17"/>
          </reference>
        </references>
      </pivotArea>
    </format>
    <format dxfId="1601">
      <pivotArea collapsedLevelsAreSubtotals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7"/>
          </reference>
          <reference field="23" count="1">
            <x v="36"/>
          </reference>
        </references>
      </pivotArea>
    </format>
    <format dxfId="1600">
      <pivotArea collapsedLevelsAreSubtotals="1" fieldPosition="0">
        <references count="4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>
            <x v="41"/>
          </reference>
        </references>
      </pivotArea>
    </format>
    <format dxfId="1599">
      <pivotArea collapsedLevelsAreSubtotals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41"/>
          </reference>
          <reference field="23" count="1">
            <x v="16"/>
          </reference>
        </references>
      </pivotArea>
    </format>
    <format dxfId="1598">
      <pivotArea collapsedLevelsAreSubtotals="1" fieldPosition="0">
        <references count="4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>
            <x v="58"/>
          </reference>
        </references>
      </pivotArea>
    </format>
    <format dxfId="1597">
      <pivotArea collapsedLevelsAreSubtotals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58"/>
          </reference>
          <reference field="23" count="1">
            <x v="6"/>
          </reference>
        </references>
      </pivotArea>
    </format>
    <format dxfId="1596">
      <pivotArea collapsedLevelsAreSubtotals="1" fieldPosition="0">
        <references count="2">
          <reference field="12" count="1" selected="0">
            <x v="11"/>
          </reference>
          <reference field="14" count="1">
            <x v="4"/>
          </reference>
        </references>
      </pivotArea>
    </format>
    <format dxfId="1595">
      <pivotArea collapsedLevelsAreSubtotals="1" fieldPosition="0">
        <references count="3">
          <reference field="12" count="1" selected="0">
            <x v="11"/>
          </reference>
          <reference field="14" count="1" selected="0">
            <x v="4"/>
          </reference>
          <reference field="16" count="1">
            <x v="13"/>
          </reference>
        </references>
      </pivotArea>
    </format>
    <format dxfId="1594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18"/>
          </reference>
        </references>
      </pivotArea>
    </format>
    <format dxfId="1593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8"/>
          </reference>
          <reference field="23" count="1">
            <x v="63"/>
          </reference>
        </references>
      </pivotArea>
    </format>
    <format dxfId="1592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20"/>
          </reference>
        </references>
      </pivotArea>
    </format>
    <format dxfId="1591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20"/>
          </reference>
          <reference field="23" count="1">
            <x v="58"/>
          </reference>
        </references>
      </pivotArea>
    </format>
    <format dxfId="1590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23"/>
          </reference>
        </references>
      </pivotArea>
    </format>
    <format dxfId="1589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1588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28"/>
          </reference>
        </references>
      </pivotArea>
    </format>
    <format dxfId="1587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28"/>
          </reference>
          <reference field="23" count="1">
            <x v="87"/>
          </reference>
        </references>
      </pivotArea>
    </format>
    <format dxfId="1586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29"/>
          </reference>
        </references>
      </pivotArea>
    </format>
    <format dxfId="1585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29"/>
          </reference>
          <reference field="23" count="1">
            <x v="15"/>
          </reference>
        </references>
      </pivotArea>
    </format>
    <format dxfId="1584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31"/>
          </reference>
        </references>
      </pivotArea>
    </format>
    <format dxfId="1583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31"/>
          </reference>
          <reference field="23" count="1">
            <x v="131"/>
          </reference>
        </references>
      </pivotArea>
    </format>
    <format dxfId="1582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32"/>
          </reference>
        </references>
      </pivotArea>
    </format>
    <format dxfId="1581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32"/>
          </reference>
          <reference field="23" count="1">
            <x v="59"/>
          </reference>
        </references>
      </pivotArea>
    </format>
    <format dxfId="1580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33"/>
          </reference>
        </references>
      </pivotArea>
    </format>
    <format dxfId="1579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33"/>
          </reference>
          <reference field="23" count="1">
            <x v="9"/>
          </reference>
        </references>
      </pivotArea>
    </format>
    <format dxfId="1578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34"/>
          </reference>
        </references>
      </pivotArea>
    </format>
    <format dxfId="1577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34"/>
          </reference>
          <reference field="23" count="1">
            <x v="75"/>
          </reference>
        </references>
      </pivotArea>
    </format>
    <format dxfId="1576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41"/>
          </reference>
        </references>
      </pivotArea>
    </format>
    <format dxfId="1575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41"/>
          </reference>
          <reference field="23" count="1">
            <x v="16"/>
          </reference>
        </references>
      </pivotArea>
    </format>
    <format dxfId="1574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46"/>
          </reference>
        </references>
      </pivotArea>
    </format>
    <format dxfId="1573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1572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47"/>
          </reference>
        </references>
      </pivotArea>
    </format>
    <format dxfId="1571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47"/>
          </reference>
          <reference field="23" count="1">
            <x v="90"/>
          </reference>
        </references>
      </pivotArea>
    </format>
    <format dxfId="1570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49"/>
          </reference>
        </references>
      </pivotArea>
    </format>
    <format dxfId="1569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49"/>
          </reference>
          <reference field="23" count="1">
            <x v="92"/>
          </reference>
        </references>
      </pivotArea>
    </format>
    <format dxfId="1568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50"/>
          </reference>
        </references>
      </pivotArea>
    </format>
    <format dxfId="1567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0"/>
          </reference>
          <reference field="23" count="1">
            <x v="93"/>
          </reference>
        </references>
      </pivotArea>
    </format>
    <format dxfId="1566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51"/>
          </reference>
        </references>
      </pivotArea>
    </format>
    <format dxfId="1565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1"/>
          </reference>
          <reference field="23" count="1">
            <x v="30"/>
          </reference>
        </references>
      </pivotArea>
    </format>
    <format dxfId="1564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52"/>
          </reference>
        </references>
      </pivotArea>
    </format>
    <format dxfId="1563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2"/>
          </reference>
          <reference field="23" count="1">
            <x v="123"/>
          </reference>
        </references>
      </pivotArea>
    </format>
    <format dxfId="1562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53"/>
          </reference>
        </references>
      </pivotArea>
    </format>
    <format dxfId="1561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3"/>
          </reference>
          <reference field="23" count="1">
            <x v="111"/>
          </reference>
        </references>
      </pivotArea>
    </format>
    <format dxfId="1560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56"/>
          </reference>
        </references>
      </pivotArea>
    </format>
    <format dxfId="1559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6"/>
          </reference>
          <reference field="23" count="1">
            <x v="5"/>
          </reference>
        </references>
      </pivotArea>
    </format>
    <format dxfId="1558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58"/>
          </reference>
        </references>
      </pivotArea>
    </format>
    <format dxfId="1557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8"/>
          </reference>
          <reference field="23" count="1">
            <x v="6"/>
          </reference>
        </references>
      </pivotArea>
    </format>
    <format dxfId="1556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59"/>
          </reference>
        </references>
      </pivotArea>
    </format>
    <format dxfId="1555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9"/>
          </reference>
          <reference field="23" count="1">
            <x v="7"/>
          </reference>
        </references>
      </pivotArea>
    </format>
    <format dxfId="1554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60"/>
          </reference>
        </references>
      </pivotArea>
    </format>
    <format dxfId="1553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60"/>
          </reference>
          <reference field="23" count="1">
            <x v="71"/>
          </reference>
        </references>
      </pivotArea>
    </format>
    <format dxfId="1552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61"/>
          </reference>
        </references>
      </pivotArea>
    </format>
    <format dxfId="1551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61"/>
          </reference>
          <reference field="23" count="1">
            <x v="115"/>
          </reference>
        </references>
      </pivotArea>
    </format>
    <format dxfId="1550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63"/>
          </reference>
        </references>
      </pivotArea>
    </format>
    <format dxfId="1549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63"/>
          </reference>
          <reference field="23" count="1">
            <x v="105"/>
          </reference>
        </references>
      </pivotArea>
    </format>
    <format dxfId="1548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64"/>
          </reference>
        </references>
      </pivotArea>
    </format>
    <format dxfId="1547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64"/>
          </reference>
          <reference field="23" count="1">
            <x v="103"/>
          </reference>
        </references>
      </pivotArea>
    </format>
    <format dxfId="1546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66"/>
          </reference>
        </references>
      </pivotArea>
    </format>
    <format dxfId="1545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66"/>
          </reference>
          <reference field="23" count="1">
            <x v="112"/>
          </reference>
        </references>
      </pivotArea>
    </format>
    <format dxfId="1544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71"/>
          </reference>
        </references>
      </pivotArea>
    </format>
    <format dxfId="1543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1"/>
          </reference>
          <reference field="23" count="1">
            <x v="98"/>
          </reference>
        </references>
      </pivotArea>
    </format>
    <format dxfId="1542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72"/>
          </reference>
        </references>
      </pivotArea>
    </format>
    <format dxfId="1541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2"/>
          </reference>
          <reference field="23" count="1">
            <x v="97"/>
          </reference>
        </references>
      </pivotArea>
    </format>
    <format dxfId="1540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73"/>
          </reference>
        </references>
      </pivotArea>
    </format>
    <format dxfId="1539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3"/>
          </reference>
          <reference field="23" count="1">
            <x v="17"/>
          </reference>
        </references>
      </pivotArea>
    </format>
    <format dxfId="1538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74"/>
          </reference>
        </references>
      </pivotArea>
    </format>
    <format dxfId="1537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4"/>
          </reference>
          <reference field="23" count="1">
            <x v="19"/>
          </reference>
        </references>
      </pivotArea>
    </format>
    <format dxfId="1536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75"/>
          </reference>
        </references>
      </pivotArea>
    </format>
    <format dxfId="1535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5"/>
          </reference>
          <reference field="23" count="1">
            <x v="52"/>
          </reference>
        </references>
      </pivotArea>
    </format>
    <format dxfId="1534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78"/>
          </reference>
        </references>
      </pivotArea>
    </format>
    <format dxfId="1533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8"/>
          </reference>
          <reference field="23" count="1">
            <x v="95"/>
          </reference>
        </references>
      </pivotArea>
    </format>
    <format dxfId="1532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79"/>
          </reference>
        </references>
      </pivotArea>
    </format>
    <format dxfId="1531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1530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88"/>
          </reference>
        </references>
      </pivotArea>
    </format>
    <format dxfId="1529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1528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92"/>
          </reference>
        </references>
      </pivotArea>
    </format>
    <format dxfId="1527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92"/>
          </reference>
          <reference field="23" count="1">
            <x v="47"/>
          </reference>
        </references>
      </pivotArea>
    </format>
    <format dxfId="1526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96"/>
          </reference>
        </references>
      </pivotArea>
    </format>
    <format dxfId="1525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96"/>
          </reference>
          <reference field="23" count="1">
            <x v="27"/>
          </reference>
        </references>
      </pivotArea>
    </format>
    <format dxfId="1524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106"/>
          </reference>
        </references>
      </pivotArea>
    </format>
    <format dxfId="1523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06"/>
          </reference>
          <reference field="23" count="1">
            <x v="67"/>
          </reference>
        </references>
      </pivotArea>
    </format>
    <format dxfId="1522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107"/>
          </reference>
        </references>
      </pivotArea>
    </format>
    <format dxfId="1521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07"/>
          </reference>
          <reference field="23" count="1">
            <x v="68"/>
          </reference>
        </references>
      </pivotArea>
    </format>
    <format dxfId="1520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109"/>
          </reference>
        </references>
      </pivotArea>
    </format>
    <format dxfId="1519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09"/>
          </reference>
          <reference field="23" count="1">
            <x v="76"/>
          </reference>
        </references>
      </pivotArea>
    </format>
    <format dxfId="1518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115"/>
          </reference>
        </references>
      </pivotArea>
    </format>
    <format dxfId="1517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15"/>
          </reference>
          <reference field="23" count="1">
            <x v="118"/>
          </reference>
        </references>
      </pivotArea>
    </format>
    <format dxfId="1516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118"/>
          </reference>
        </references>
      </pivotArea>
    </format>
    <format dxfId="1515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18"/>
          </reference>
          <reference field="23" count="1">
            <x v="80"/>
          </reference>
        </references>
      </pivotArea>
    </format>
    <format dxfId="1514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>
            <x v="133"/>
          </reference>
        </references>
      </pivotArea>
    </format>
    <format dxfId="1513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33"/>
          </reference>
          <reference field="23" count="1">
            <x v="133"/>
          </reference>
        </references>
      </pivotArea>
    </format>
    <format dxfId="1512">
      <pivotArea collapsedLevelsAreSubtotals="1" fieldPosition="0">
        <references count="3">
          <reference field="12" count="1" selected="0">
            <x v="11"/>
          </reference>
          <reference field="14" count="1" selected="0">
            <x v="4"/>
          </reference>
          <reference field="16" count="1">
            <x v="62"/>
          </reference>
        </references>
      </pivotArea>
    </format>
    <format dxfId="1511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>
            <x v="0"/>
          </reference>
        </references>
      </pivotArea>
    </format>
    <format dxfId="1510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0"/>
          </reference>
          <reference field="23" count="1">
            <x v="24"/>
          </reference>
        </references>
      </pivotArea>
    </format>
    <format dxfId="1509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>
            <x v="1"/>
          </reference>
        </references>
      </pivotArea>
    </format>
    <format dxfId="1508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"/>
          </reference>
          <reference field="23" count="1">
            <x v="121"/>
          </reference>
        </references>
      </pivotArea>
    </format>
    <format dxfId="1507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>
            <x v="2"/>
          </reference>
        </references>
      </pivotArea>
    </format>
    <format dxfId="1506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2"/>
          </reference>
          <reference field="23" count="1">
            <x v="44"/>
          </reference>
        </references>
      </pivotArea>
    </format>
    <format dxfId="1505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>
            <x v="3"/>
          </reference>
        </references>
      </pivotArea>
    </format>
    <format dxfId="1504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3"/>
          </reference>
          <reference field="23" count="1">
            <x v="122"/>
          </reference>
        </references>
      </pivotArea>
    </format>
    <format dxfId="1503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>
            <x v="4"/>
          </reference>
        </references>
      </pivotArea>
    </format>
    <format dxfId="1502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4"/>
          </reference>
          <reference field="23" count="1">
            <x v="96"/>
          </reference>
        </references>
      </pivotArea>
    </format>
    <format dxfId="1501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>
            <x v="5"/>
          </reference>
        </references>
      </pivotArea>
    </format>
    <format dxfId="1500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5"/>
          </reference>
          <reference field="23" count="1">
            <x v="84"/>
          </reference>
        </references>
      </pivotArea>
    </format>
    <format dxfId="1499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>
            <x v="6"/>
          </reference>
        </references>
      </pivotArea>
    </format>
    <format dxfId="1498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6"/>
          </reference>
          <reference field="23" count="1">
            <x v="41"/>
          </reference>
        </references>
      </pivotArea>
    </format>
    <format dxfId="1497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>
            <x v="7"/>
          </reference>
        </references>
      </pivotArea>
    </format>
    <format dxfId="1496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7"/>
          </reference>
          <reference field="23" count="1">
            <x v="45"/>
          </reference>
        </references>
      </pivotArea>
    </format>
    <format dxfId="1495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>
            <x v="8"/>
          </reference>
        </references>
      </pivotArea>
    </format>
    <format dxfId="1494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8"/>
          </reference>
          <reference field="23" count="1">
            <x v="18"/>
          </reference>
        </references>
      </pivotArea>
    </format>
    <format dxfId="1493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>
            <x v="9"/>
          </reference>
        </references>
      </pivotArea>
    </format>
    <format dxfId="1492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9"/>
          </reference>
          <reference field="23" count="1">
            <x v="22"/>
          </reference>
        </references>
      </pivotArea>
    </format>
    <format dxfId="1491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>
            <x v="10"/>
          </reference>
        </references>
      </pivotArea>
    </format>
    <format dxfId="1490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0"/>
          </reference>
          <reference field="23" count="1">
            <x v="23"/>
          </reference>
        </references>
      </pivotArea>
    </format>
    <format dxfId="1489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>
            <x v="11"/>
          </reference>
        </references>
      </pivotArea>
    </format>
    <format dxfId="1488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1"/>
          </reference>
          <reference field="23" count="1">
            <x v="2"/>
          </reference>
        </references>
      </pivotArea>
    </format>
    <format dxfId="1487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>
            <x v="12"/>
          </reference>
        </references>
      </pivotArea>
    </format>
    <format dxfId="1486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2"/>
          </reference>
          <reference field="23" count="1">
            <x v="1"/>
          </reference>
        </references>
      </pivotArea>
    </format>
    <format dxfId="1485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>
            <x v="13"/>
          </reference>
        </references>
      </pivotArea>
    </format>
    <format dxfId="1484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3"/>
          </reference>
          <reference field="23" count="1">
            <x v="3"/>
          </reference>
        </references>
      </pivotArea>
    </format>
    <format dxfId="1483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>
            <x v="14"/>
          </reference>
        </references>
      </pivotArea>
    </format>
    <format dxfId="1482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4"/>
          </reference>
          <reference field="23" count="1">
            <x v="48"/>
          </reference>
        </references>
      </pivotArea>
    </format>
    <format dxfId="1481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>
            <x v="15"/>
          </reference>
        </references>
      </pivotArea>
    </format>
    <format dxfId="1480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5"/>
          </reference>
          <reference field="23" count="1">
            <x v="70"/>
          </reference>
        </references>
      </pivotArea>
    </format>
    <format dxfId="1479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>
            <x v="16"/>
          </reference>
        </references>
      </pivotArea>
    </format>
    <format dxfId="1478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6"/>
          </reference>
          <reference field="23" count="1">
            <x v="46"/>
          </reference>
        </references>
      </pivotArea>
    </format>
    <format dxfId="1477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>
            <x v="67"/>
          </reference>
        </references>
      </pivotArea>
    </format>
    <format dxfId="1476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67"/>
          </reference>
          <reference field="23" count="1">
            <x v="117"/>
          </reference>
        </references>
      </pivotArea>
    </format>
    <format dxfId="1475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>
            <x v="90"/>
          </reference>
        </references>
      </pivotArea>
    </format>
    <format dxfId="1474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90"/>
          </reference>
          <reference field="23" count="1">
            <x v="114"/>
          </reference>
        </references>
      </pivotArea>
    </format>
    <format dxfId="1473">
      <pivotArea collapsedLevelsAreSubtotals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>
            <x v="93"/>
          </reference>
        </references>
      </pivotArea>
    </format>
    <format dxfId="1472">
      <pivotArea collapsedLevelsAreSubtotals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93"/>
          </reference>
          <reference field="23" count="1">
            <x v="99"/>
          </reference>
        </references>
      </pivotArea>
    </format>
    <format dxfId="1471">
      <pivotArea collapsedLevelsAreSubtotals="1" fieldPosition="0">
        <references count="1">
          <reference field="12" count="1">
            <x v="12"/>
          </reference>
        </references>
      </pivotArea>
    </format>
    <format dxfId="1470">
      <pivotArea collapsedLevelsAreSubtotals="1" fieldPosition="0">
        <references count="2">
          <reference field="12" count="1" selected="0">
            <x v="12"/>
          </reference>
          <reference field="14" count="1">
            <x v="4"/>
          </reference>
        </references>
      </pivotArea>
    </format>
    <format dxfId="1469">
      <pivotArea collapsedLevelsAreSubtotals="1" fieldPosition="0">
        <references count="3">
          <reference field="12" count="1" selected="0">
            <x v="12"/>
          </reference>
          <reference field="14" count="1" selected="0">
            <x v="4"/>
          </reference>
          <reference field="16" count="1">
            <x v="0"/>
          </reference>
        </references>
      </pivotArea>
    </format>
    <format dxfId="1468">
      <pivotArea collapsedLevelsAreSubtotals="1" fieldPosition="0">
        <references count="4">
          <reference field="12" count="1" selected="0">
            <x v="12"/>
          </reference>
          <reference field="14" count="1" selected="0">
            <x v="4"/>
          </reference>
          <reference field="16" count="1" selected="0">
            <x v="0"/>
          </reference>
          <reference field="22" count="1">
            <x v="61"/>
          </reference>
        </references>
      </pivotArea>
    </format>
    <format dxfId="1467">
      <pivotArea collapsedLevelsAreSubtotals="1" fieldPosition="0">
        <references count="5">
          <reference field="12" count="1" selected="0">
            <x v="12"/>
          </reference>
          <reference field="14" count="1" selected="0">
            <x v="4"/>
          </reference>
          <reference field="16" count="1" selected="0">
            <x v="0"/>
          </reference>
          <reference field="22" count="1" selected="0">
            <x v="61"/>
          </reference>
          <reference field="23" count="1">
            <x v="115"/>
          </reference>
        </references>
      </pivotArea>
    </format>
    <format dxfId="1466">
      <pivotArea collapsedLevelsAreSubtotals="1" fieldPosition="0">
        <references count="4">
          <reference field="12" count="1" selected="0">
            <x v="12"/>
          </reference>
          <reference field="14" count="1" selected="0">
            <x v="4"/>
          </reference>
          <reference field="16" count="1" selected="0">
            <x v="0"/>
          </reference>
          <reference field="22" count="1">
            <x v="64"/>
          </reference>
        </references>
      </pivotArea>
    </format>
    <format dxfId="1465">
      <pivotArea collapsedLevelsAreSubtotals="1" fieldPosition="0">
        <references count="5">
          <reference field="12" count="1" selected="0">
            <x v="12"/>
          </reference>
          <reference field="14" count="1" selected="0">
            <x v="4"/>
          </reference>
          <reference field="16" count="1" selected="0">
            <x v="0"/>
          </reference>
          <reference field="22" count="1" selected="0">
            <x v="64"/>
          </reference>
          <reference field="23" count="1">
            <x v="103"/>
          </reference>
        </references>
      </pivotArea>
    </format>
    <format dxfId="1464">
      <pivotArea collapsedLevelsAreSubtotals="1" fieldPosition="0">
        <references count="1">
          <reference field="12" count="1">
            <x v="13"/>
          </reference>
        </references>
      </pivotArea>
    </format>
    <format dxfId="1463">
      <pivotArea collapsedLevelsAreSubtotals="1" fieldPosition="0">
        <references count="2">
          <reference field="12" count="1" selected="0">
            <x v="13"/>
          </reference>
          <reference field="14" count="1">
            <x v="0"/>
          </reference>
        </references>
      </pivotArea>
    </format>
    <format dxfId="1462">
      <pivotArea collapsedLevelsAreSubtotals="1" fieldPosition="0">
        <references count="3">
          <reference field="12" count="1" selected="0">
            <x v="13"/>
          </reference>
          <reference field="14" count="1" selected="0">
            <x v="0"/>
          </reference>
          <reference field="16" count="1">
            <x v="23"/>
          </reference>
        </references>
      </pivotArea>
    </format>
    <format dxfId="1461">
      <pivotArea collapsedLevelsAreSubtotals="1" fieldPosition="0">
        <references count="4">
          <reference field="12" count="1" selected="0">
            <x v="13"/>
          </reference>
          <reference field="14" count="1" selected="0">
            <x v="0"/>
          </reference>
          <reference field="16" count="1" selected="0">
            <x v="23"/>
          </reference>
          <reference field="22" count="1">
            <x v="101"/>
          </reference>
        </references>
      </pivotArea>
    </format>
    <format dxfId="1460">
      <pivotArea collapsedLevelsAreSubtotals="1" fieldPosition="0">
        <references count="5">
          <reference field="12" count="1" selected="0">
            <x v="13"/>
          </reference>
          <reference field="14" count="1" selected="0">
            <x v="0"/>
          </reference>
          <reference field="16" count="1" selected="0">
            <x v="23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1459">
      <pivotArea collapsedLevelsAreSubtotals="1" fieldPosition="0">
        <references count="4">
          <reference field="12" count="1" selected="0">
            <x v="13"/>
          </reference>
          <reference field="14" count="1" selected="0">
            <x v="0"/>
          </reference>
          <reference field="16" count="1" selected="0">
            <x v="23"/>
          </reference>
          <reference field="22" count="1">
            <x v="104"/>
          </reference>
        </references>
      </pivotArea>
    </format>
    <format dxfId="1458">
      <pivotArea collapsedLevelsAreSubtotals="1" fieldPosition="0">
        <references count="5">
          <reference field="12" count="1" selected="0">
            <x v="13"/>
          </reference>
          <reference field="14" count="1" selected="0">
            <x v="0"/>
          </reference>
          <reference field="16" count="1" selected="0">
            <x v="23"/>
          </reference>
          <reference field="22" count="1" selected="0">
            <x v="104"/>
          </reference>
          <reference field="23" count="1">
            <x v="12"/>
          </reference>
        </references>
      </pivotArea>
    </format>
    <format dxfId="1457">
      <pivotArea collapsedLevelsAreSubtotals="1" fieldPosition="0">
        <references count="1">
          <reference field="12" count="1">
            <x v="14"/>
          </reference>
        </references>
      </pivotArea>
    </format>
    <format dxfId="1456">
      <pivotArea collapsedLevelsAreSubtotals="1" fieldPosition="0">
        <references count="2">
          <reference field="12" count="1" selected="0">
            <x v="14"/>
          </reference>
          <reference field="14" count="1">
            <x v="0"/>
          </reference>
        </references>
      </pivotArea>
    </format>
    <format dxfId="1455">
      <pivotArea collapsedLevelsAreSubtotals="1" fieldPosition="0">
        <references count="3">
          <reference field="12" count="1" selected="0">
            <x v="14"/>
          </reference>
          <reference field="14" count="1" selected="0">
            <x v="0"/>
          </reference>
          <reference field="16" count="1">
            <x v="34"/>
          </reference>
        </references>
      </pivotArea>
    </format>
    <format dxfId="1454">
      <pivotArea collapsedLevelsAreSubtotals="1" fieldPosition="0">
        <references count="4">
          <reference field="12" count="1" selected="0">
            <x v="14"/>
          </reference>
          <reference field="14" count="1" selected="0">
            <x v="0"/>
          </reference>
          <reference field="16" count="1" selected="0">
            <x v="34"/>
          </reference>
          <reference field="22" count="1">
            <x v="105"/>
          </reference>
        </references>
      </pivotArea>
    </format>
    <format dxfId="1453">
      <pivotArea collapsedLevelsAreSubtotals="1" fieldPosition="0">
        <references count="5">
          <reference field="12" count="1" selected="0">
            <x v="14"/>
          </reference>
          <reference field="14" count="1" selected="0">
            <x v="0"/>
          </reference>
          <reference field="16" count="1" selected="0">
            <x v="34"/>
          </reference>
          <reference field="22" count="1" selected="0">
            <x v="105"/>
          </reference>
          <reference field="23" count="1">
            <x v="10"/>
          </reference>
        </references>
      </pivotArea>
    </format>
    <format dxfId="1452">
      <pivotArea collapsedLevelsAreSubtotals="1" fieldPosition="0">
        <references count="2">
          <reference field="12" count="1" selected="0">
            <x v="14"/>
          </reference>
          <reference field="14" count="1">
            <x v="4"/>
          </reference>
        </references>
      </pivotArea>
    </format>
    <format dxfId="1451">
      <pivotArea collapsedLevelsAreSubtotals="1" fieldPosition="0">
        <references count="3">
          <reference field="12" count="1" selected="0">
            <x v="14"/>
          </reference>
          <reference field="14" count="1" selected="0">
            <x v="4"/>
          </reference>
          <reference field="16" count="1">
            <x v="24"/>
          </reference>
        </references>
      </pivotArea>
    </format>
    <format dxfId="1450">
      <pivotArea collapsedLevelsAreSubtotals="1" fieldPosition="0">
        <references count="4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1">
            <x v="18"/>
          </reference>
        </references>
      </pivotArea>
    </format>
    <format dxfId="1449">
      <pivotArea collapsedLevelsAreSubtotals="1" fieldPosition="0">
        <references count="5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1" selected="0">
            <x v="18"/>
          </reference>
          <reference field="23" count="1">
            <x v="63"/>
          </reference>
        </references>
      </pivotArea>
    </format>
    <format dxfId="1448">
      <pivotArea collapsedLevelsAreSubtotals="1" fieldPosition="0">
        <references count="4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1">
            <x v="23"/>
          </reference>
        </references>
      </pivotArea>
    </format>
    <format dxfId="1447">
      <pivotArea collapsedLevelsAreSubtotals="1" fieldPosition="0">
        <references count="5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1446">
      <pivotArea collapsedLevelsAreSubtotals="1" fieldPosition="0">
        <references count="4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1">
            <x v="61"/>
          </reference>
        </references>
      </pivotArea>
    </format>
    <format dxfId="1445">
      <pivotArea collapsedLevelsAreSubtotals="1" fieldPosition="0">
        <references count="5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1" selected="0">
            <x v="61"/>
          </reference>
          <reference field="23" count="1">
            <x v="115"/>
          </reference>
        </references>
      </pivotArea>
    </format>
    <format dxfId="1444">
      <pivotArea collapsedLevelsAreSubtotals="1" fieldPosition="0">
        <references count="4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1">
            <x v="68"/>
          </reference>
        </references>
      </pivotArea>
    </format>
    <format dxfId="1443">
      <pivotArea collapsedLevelsAreSubtotals="1" fieldPosition="0">
        <references count="5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1" selected="0">
            <x v="68"/>
          </reference>
          <reference field="23" count="1">
            <x v="113"/>
          </reference>
        </references>
      </pivotArea>
    </format>
    <format dxfId="1442">
      <pivotArea collapsedLevelsAreSubtotals="1" fieldPosition="0">
        <references count="4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1">
            <x v="122"/>
          </reference>
        </references>
      </pivotArea>
    </format>
    <format dxfId="1441">
      <pivotArea collapsedLevelsAreSubtotals="1" fieldPosition="0">
        <references count="5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1" selected="0">
            <x v="122"/>
          </reference>
          <reference field="23" count="1">
            <x v="124"/>
          </reference>
        </references>
      </pivotArea>
    </format>
    <format dxfId="1440">
      <pivotArea collapsedLevelsAreSubtotals="1" fieldPosition="0">
        <references count="1">
          <reference field="12" count="1">
            <x v="15"/>
          </reference>
        </references>
      </pivotArea>
    </format>
    <format dxfId="1439">
      <pivotArea collapsedLevelsAreSubtotals="1" fieldPosition="0">
        <references count="2">
          <reference field="12" count="1" selected="0">
            <x v="15"/>
          </reference>
          <reference field="14" count="1">
            <x v="0"/>
          </reference>
        </references>
      </pivotArea>
    </format>
    <format dxfId="1438">
      <pivotArea collapsedLevelsAreSubtotals="1" fieldPosition="0">
        <references count="3">
          <reference field="12" count="1" selected="0">
            <x v="15"/>
          </reference>
          <reference field="14" count="1" selected="0">
            <x v="0"/>
          </reference>
          <reference field="16" count="1">
            <x v="19"/>
          </reference>
        </references>
      </pivotArea>
    </format>
    <format dxfId="1437">
      <pivotArea collapsedLevelsAreSubtotals="1" fieldPosition="0">
        <references count="4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1">
            <x v="18"/>
          </reference>
        </references>
      </pivotArea>
    </format>
    <format dxfId="1436">
      <pivotArea collapsedLevelsAreSubtotals="1" fieldPosition="0">
        <references count="5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1" selected="0">
            <x v="18"/>
          </reference>
          <reference field="23" count="1">
            <x v="63"/>
          </reference>
        </references>
      </pivotArea>
    </format>
    <format dxfId="1435">
      <pivotArea collapsedLevelsAreSubtotals="1" fieldPosition="0">
        <references count="4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1">
            <x v="23"/>
          </reference>
        </references>
      </pivotArea>
    </format>
    <format dxfId="1434">
      <pivotArea collapsedLevelsAreSubtotals="1" fieldPosition="0">
        <references count="5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1433">
      <pivotArea collapsedLevelsAreSubtotals="1" fieldPosition="0">
        <references count="4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1">
            <x v="61"/>
          </reference>
        </references>
      </pivotArea>
    </format>
    <format dxfId="1432">
      <pivotArea collapsedLevelsAreSubtotals="1" fieldPosition="0">
        <references count="5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1" selected="0">
            <x v="61"/>
          </reference>
          <reference field="23" count="1">
            <x v="115"/>
          </reference>
        </references>
      </pivotArea>
    </format>
    <format dxfId="1431">
      <pivotArea collapsedLevelsAreSubtotals="1" fieldPosition="0">
        <references count="4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1">
            <x v="68"/>
          </reference>
        </references>
      </pivotArea>
    </format>
    <format dxfId="1430">
      <pivotArea collapsedLevelsAreSubtotals="1" fieldPosition="0">
        <references count="5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1" selected="0">
            <x v="68"/>
          </reference>
          <reference field="23" count="1">
            <x v="113"/>
          </reference>
        </references>
      </pivotArea>
    </format>
    <format dxfId="1429">
      <pivotArea collapsedLevelsAreSubtotals="1" fieldPosition="0">
        <references count="4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1">
            <x v="71"/>
          </reference>
        </references>
      </pivotArea>
    </format>
    <format dxfId="1428">
      <pivotArea collapsedLevelsAreSubtotals="1" fieldPosition="0">
        <references count="5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1" selected="0">
            <x v="71"/>
          </reference>
          <reference field="23" count="1">
            <x v="98"/>
          </reference>
        </references>
      </pivotArea>
    </format>
    <format dxfId="1427">
      <pivotArea collapsedLevelsAreSubtotals="1" fieldPosition="0">
        <references count="1">
          <reference field="12" count="1">
            <x v="16"/>
          </reference>
        </references>
      </pivotArea>
    </format>
    <format dxfId="1426">
      <pivotArea collapsedLevelsAreSubtotals="1" fieldPosition="0">
        <references count="2">
          <reference field="12" count="1" selected="0">
            <x v="16"/>
          </reference>
          <reference field="14" count="1">
            <x v="2"/>
          </reference>
        </references>
      </pivotArea>
    </format>
    <format dxfId="1425">
      <pivotArea collapsedLevelsAreSubtotals="1" fieldPosition="0">
        <references count="3">
          <reference field="12" count="1" selected="0">
            <x v="16"/>
          </reference>
          <reference field="14" count="1" selected="0">
            <x v="2"/>
          </reference>
          <reference field="16" count="1">
            <x v="68"/>
          </reference>
        </references>
      </pivotArea>
    </format>
    <format dxfId="1424">
      <pivotArea collapsedLevelsAreSubtotals="1" fieldPosition="0">
        <references count="4">
          <reference field="12" count="1" selected="0">
            <x v="16"/>
          </reference>
          <reference field="14" count="1" selected="0">
            <x v="2"/>
          </reference>
          <reference field="16" count="1" selected="0">
            <x v="68"/>
          </reference>
          <reference field="22" count="1">
            <x v="97"/>
          </reference>
        </references>
      </pivotArea>
    </format>
    <format dxfId="1423">
      <pivotArea collapsedLevelsAreSubtotals="1" fieldPosition="0">
        <references count="5">
          <reference field="12" count="1" selected="0">
            <x v="16"/>
          </reference>
          <reference field="14" count="1" selected="0">
            <x v="2"/>
          </reference>
          <reference field="16" count="1" selected="0">
            <x v="68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1422">
      <pivotArea collapsedLevelsAreSubtotals="1" fieldPosition="0">
        <references count="1">
          <reference field="12" count="1">
            <x v="17"/>
          </reference>
        </references>
      </pivotArea>
    </format>
    <format dxfId="1421">
      <pivotArea collapsedLevelsAreSubtotals="1" fieldPosition="0">
        <references count="2">
          <reference field="12" count="1" selected="0">
            <x v="17"/>
          </reference>
          <reference field="14" count="1">
            <x v="4"/>
          </reference>
        </references>
      </pivotArea>
    </format>
    <format dxfId="1420">
      <pivotArea collapsedLevelsAreSubtotals="1" fieldPosition="0">
        <references count="3">
          <reference field="12" count="1" selected="0">
            <x v="17"/>
          </reference>
          <reference field="14" count="1" selected="0">
            <x v="4"/>
          </reference>
          <reference field="16" count="1">
            <x v="25"/>
          </reference>
        </references>
      </pivotArea>
    </format>
    <format dxfId="1419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18"/>
          </reference>
        </references>
      </pivotArea>
    </format>
    <format dxfId="1418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8"/>
          </reference>
          <reference field="23" count="1">
            <x v="63"/>
          </reference>
        </references>
      </pivotArea>
    </format>
    <format dxfId="1417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19"/>
          </reference>
        </references>
      </pivotArea>
    </format>
    <format dxfId="1416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9"/>
          </reference>
          <reference field="23" count="1">
            <x v="64"/>
          </reference>
        </references>
      </pivotArea>
    </format>
    <format dxfId="1415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20"/>
          </reference>
        </references>
      </pivotArea>
    </format>
    <format dxfId="1414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20"/>
          </reference>
          <reference field="23" count="1">
            <x v="58"/>
          </reference>
        </references>
      </pivotArea>
    </format>
    <format dxfId="1413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22"/>
          </reference>
        </references>
      </pivotArea>
    </format>
    <format dxfId="1412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22"/>
          </reference>
          <reference field="23" count="1">
            <x v="60"/>
          </reference>
        </references>
      </pivotArea>
    </format>
    <format dxfId="1411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23"/>
          </reference>
        </references>
      </pivotArea>
    </format>
    <format dxfId="1410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1409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30"/>
          </reference>
        </references>
      </pivotArea>
    </format>
    <format dxfId="1408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30"/>
          </reference>
          <reference field="23" count="1">
            <x v="56"/>
          </reference>
        </references>
      </pivotArea>
    </format>
    <format dxfId="1407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32"/>
          </reference>
        </references>
      </pivotArea>
    </format>
    <format dxfId="1406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32"/>
          </reference>
          <reference field="23" count="1">
            <x v="59"/>
          </reference>
        </references>
      </pivotArea>
    </format>
    <format dxfId="1405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33"/>
          </reference>
        </references>
      </pivotArea>
    </format>
    <format dxfId="1404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33"/>
          </reference>
          <reference field="23" count="1">
            <x v="9"/>
          </reference>
        </references>
      </pivotArea>
    </format>
    <format dxfId="1403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43"/>
          </reference>
        </references>
      </pivotArea>
    </format>
    <format dxfId="1402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1401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46"/>
          </reference>
        </references>
      </pivotArea>
    </format>
    <format dxfId="1400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1399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47"/>
          </reference>
        </references>
      </pivotArea>
    </format>
    <format dxfId="1398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47"/>
          </reference>
          <reference field="23" count="1">
            <x v="90"/>
          </reference>
        </references>
      </pivotArea>
    </format>
    <format dxfId="1397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48"/>
          </reference>
        </references>
      </pivotArea>
    </format>
    <format dxfId="1396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48"/>
          </reference>
          <reference field="23" count="1">
            <x v="91"/>
          </reference>
        </references>
      </pivotArea>
    </format>
    <format dxfId="1395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49"/>
          </reference>
        </references>
      </pivotArea>
    </format>
    <format dxfId="1394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49"/>
          </reference>
          <reference field="23" count="1">
            <x v="92"/>
          </reference>
        </references>
      </pivotArea>
    </format>
    <format dxfId="1393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55"/>
          </reference>
        </references>
      </pivotArea>
    </format>
    <format dxfId="1392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55"/>
          </reference>
          <reference field="23" count="1">
            <x v="116"/>
          </reference>
        </references>
      </pivotArea>
    </format>
    <format dxfId="1391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61"/>
          </reference>
        </references>
      </pivotArea>
    </format>
    <format dxfId="1390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61"/>
          </reference>
          <reference field="23" count="1">
            <x v="115"/>
          </reference>
        </references>
      </pivotArea>
    </format>
    <format dxfId="1389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63"/>
          </reference>
        </references>
      </pivotArea>
    </format>
    <format dxfId="1388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63"/>
          </reference>
          <reference field="23" count="1">
            <x v="105"/>
          </reference>
        </references>
      </pivotArea>
    </format>
    <format dxfId="1387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65"/>
          </reference>
        </references>
      </pivotArea>
    </format>
    <format dxfId="1386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65"/>
          </reference>
          <reference field="23" count="1">
            <x v="102"/>
          </reference>
        </references>
      </pivotArea>
    </format>
    <format dxfId="1385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68"/>
          </reference>
        </references>
      </pivotArea>
    </format>
    <format dxfId="1384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68"/>
          </reference>
          <reference field="23" count="1">
            <x v="113"/>
          </reference>
        </references>
      </pivotArea>
    </format>
    <format dxfId="1383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69"/>
          </reference>
        </references>
      </pivotArea>
    </format>
    <format dxfId="1382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69"/>
          </reference>
          <reference field="23" count="1">
            <x v="104"/>
          </reference>
        </references>
      </pivotArea>
    </format>
    <format dxfId="1381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70"/>
          </reference>
        </references>
      </pivotArea>
    </format>
    <format dxfId="1380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70"/>
          </reference>
          <reference field="23" count="1">
            <x v="110"/>
          </reference>
        </references>
      </pivotArea>
    </format>
    <format dxfId="1379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74"/>
          </reference>
        </references>
      </pivotArea>
    </format>
    <format dxfId="1378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74"/>
          </reference>
          <reference field="23" count="1">
            <x v="19"/>
          </reference>
        </references>
      </pivotArea>
    </format>
    <format dxfId="1377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79"/>
          </reference>
        </references>
      </pivotArea>
    </format>
    <format dxfId="1376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1375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85"/>
          </reference>
        </references>
      </pivotArea>
    </format>
    <format dxfId="1374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85"/>
          </reference>
          <reference field="23" count="1">
            <x v="81"/>
          </reference>
        </references>
      </pivotArea>
    </format>
    <format dxfId="1373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86"/>
          </reference>
        </references>
      </pivotArea>
    </format>
    <format dxfId="1372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86"/>
          </reference>
          <reference field="23" count="1">
            <x v="130"/>
          </reference>
        </references>
      </pivotArea>
    </format>
    <format dxfId="1371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93"/>
          </reference>
        </references>
      </pivotArea>
    </format>
    <format dxfId="1370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93"/>
          </reference>
          <reference field="23" count="1">
            <x v="99"/>
          </reference>
        </references>
      </pivotArea>
    </format>
    <format dxfId="1369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95"/>
          </reference>
        </references>
      </pivotArea>
    </format>
    <format dxfId="1368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95"/>
          </reference>
          <reference field="23" count="1">
            <x v="74"/>
          </reference>
        </references>
      </pivotArea>
    </format>
    <format dxfId="1367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108"/>
          </reference>
        </references>
      </pivotArea>
    </format>
    <format dxfId="1366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08"/>
          </reference>
          <reference field="23" count="1">
            <x v="31"/>
          </reference>
        </references>
      </pivotArea>
    </format>
    <format dxfId="1365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109"/>
          </reference>
        </references>
      </pivotArea>
    </format>
    <format dxfId="1364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09"/>
          </reference>
          <reference field="23" count="1">
            <x v="76"/>
          </reference>
        </references>
      </pivotArea>
    </format>
    <format dxfId="1363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122"/>
          </reference>
        </references>
      </pivotArea>
    </format>
    <format dxfId="1362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22"/>
          </reference>
          <reference field="23" count="1">
            <x v="124"/>
          </reference>
        </references>
      </pivotArea>
    </format>
    <format dxfId="1361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123"/>
          </reference>
        </references>
      </pivotArea>
    </format>
    <format dxfId="1360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23"/>
          </reference>
          <reference field="23" count="1">
            <x v="119"/>
          </reference>
        </references>
      </pivotArea>
    </format>
    <format dxfId="1359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124"/>
          </reference>
        </references>
      </pivotArea>
    </format>
    <format dxfId="1358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24"/>
          </reference>
          <reference field="23" count="1">
            <x v="55"/>
          </reference>
        </references>
      </pivotArea>
    </format>
    <format dxfId="1357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128"/>
          </reference>
        </references>
      </pivotArea>
    </format>
    <format dxfId="1356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28"/>
          </reference>
          <reference field="23" count="1">
            <x v="29"/>
          </reference>
        </references>
      </pivotArea>
    </format>
    <format dxfId="1355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>
            <x v="129"/>
          </reference>
        </references>
      </pivotArea>
    </format>
    <format dxfId="1354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29"/>
          </reference>
          <reference field="23" count="1">
            <x v="69"/>
          </reference>
        </references>
      </pivotArea>
    </format>
    <format dxfId="1353">
      <pivotArea collapsedLevelsAreSubtotals="1" fieldPosition="0">
        <references count="3">
          <reference field="12" count="1" selected="0">
            <x v="17"/>
          </reference>
          <reference field="14" count="1" selected="0">
            <x v="4"/>
          </reference>
          <reference field="16" count="1">
            <x v="40"/>
          </reference>
        </references>
      </pivotArea>
    </format>
    <format dxfId="1352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40"/>
          </reference>
          <reference field="22" count="1">
            <x v="67"/>
          </reference>
        </references>
      </pivotArea>
    </format>
    <format dxfId="1351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40"/>
          </reference>
          <reference field="22" count="1" selected="0">
            <x v="67"/>
          </reference>
          <reference field="23" count="1">
            <x v="117"/>
          </reference>
        </references>
      </pivotArea>
    </format>
    <format dxfId="1350">
      <pivotArea collapsedLevelsAreSubtotals="1" fieldPosition="0">
        <references count="3">
          <reference field="12" count="1" selected="0">
            <x v="17"/>
          </reference>
          <reference field="14" count="1" selected="0">
            <x v="4"/>
          </reference>
          <reference field="16" count="1">
            <x v="53"/>
          </reference>
        </references>
      </pivotArea>
    </format>
    <format dxfId="1349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1">
            <x v="91"/>
          </reference>
        </references>
      </pivotArea>
    </format>
    <format dxfId="1348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1" selected="0">
            <x v="91"/>
          </reference>
          <reference field="23" count="1">
            <x v="94"/>
          </reference>
        </references>
      </pivotArea>
    </format>
    <format dxfId="1347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1">
            <x v="97"/>
          </reference>
        </references>
      </pivotArea>
    </format>
    <format dxfId="1346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1345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1">
            <x v="98"/>
          </reference>
        </references>
      </pivotArea>
    </format>
    <format dxfId="1344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1" selected="0">
            <x v="98"/>
          </reference>
          <reference field="23" count="1">
            <x v="125"/>
          </reference>
        </references>
      </pivotArea>
    </format>
    <format dxfId="1343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1">
            <x v="130"/>
          </reference>
        </references>
      </pivotArea>
    </format>
    <format dxfId="1342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1" selected="0">
            <x v="130"/>
          </reference>
          <reference field="23" count="1">
            <x v="0"/>
          </reference>
        </references>
      </pivotArea>
    </format>
    <format dxfId="1341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1">
            <x v="131"/>
          </reference>
        </references>
      </pivotArea>
    </format>
    <format dxfId="1340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1" selected="0">
            <x v="131"/>
          </reference>
          <reference field="23" count="1">
            <x v="54"/>
          </reference>
        </references>
      </pivotArea>
    </format>
    <format dxfId="1339">
      <pivotArea collapsedLevelsAreSubtotals="1" fieldPosition="0">
        <references count="3">
          <reference field="12" count="1" selected="0">
            <x v="17"/>
          </reference>
          <reference field="14" count="1" selected="0">
            <x v="4"/>
          </reference>
          <reference field="16" count="1">
            <x v="54"/>
          </reference>
        </references>
      </pivotArea>
    </format>
    <format dxfId="1338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4"/>
          </reference>
          <reference field="22" count="1">
            <x v="22"/>
          </reference>
        </references>
      </pivotArea>
    </format>
    <format dxfId="1337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4"/>
          </reference>
          <reference field="22" count="1" selected="0">
            <x v="22"/>
          </reference>
          <reference field="23" count="1">
            <x v="60"/>
          </reference>
        </references>
      </pivotArea>
    </format>
    <format dxfId="1336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4"/>
          </reference>
          <reference field="22" count="1">
            <x v="93"/>
          </reference>
        </references>
      </pivotArea>
    </format>
    <format dxfId="1335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4"/>
          </reference>
          <reference field="22" count="1" selected="0">
            <x v="93"/>
          </reference>
          <reference field="23" count="1">
            <x v="99"/>
          </reference>
        </references>
      </pivotArea>
    </format>
    <format dxfId="1334">
      <pivotArea collapsedLevelsAreSubtotals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4"/>
          </reference>
          <reference field="22" count="1">
            <x v="94"/>
          </reference>
        </references>
      </pivotArea>
    </format>
    <format dxfId="1333">
      <pivotArea collapsedLevelsAreSubtotals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4"/>
          </reference>
          <reference field="22" count="1" selected="0">
            <x v="94"/>
          </reference>
          <reference field="23" count="1">
            <x v="26"/>
          </reference>
        </references>
      </pivotArea>
    </format>
    <format dxfId="1332">
      <pivotArea dataOnly="0" labelOnly="1" fieldPosition="0">
        <references count="1">
          <reference field="12" count="0"/>
        </references>
      </pivotArea>
    </format>
    <format dxfId="1331">
      <pivotArea dataOnly="0" labelOnly="1" fieldPosition="0">
        <references count="2">
          <reference field="12" count="1" selected="0">
            <x v="0"/>
          </reference>
          <reference field="14" count="1">
            <x v="1"/>
          </reference>
        </references>
      </pivotArea>
    </format>
    <format dxfId="1330">
      <pivotArea dataOnly="0" labelOnly="1" fieldPosition="0">
        <references count="2">
          <reference field="12" count="1" selected="0">
            <x v="1"/>
          </reference>
          <reference field="14" count="1">
            <x v="1"/>
          </reference>
        </references>
      </pivotArea>
    </format>
    <format dxfId="1329">
      <pivotArea dataOnly="0" labelOnly="1" fieldPosition="0">
        <references count="2">
          <reference field="12" count="1" selected="0">
            <x v="2"/>
          </reference>
          <reference field="14" count="2">
            <x v="1"/>
            <x v="2"/>
          </reference>
        </references>
      </pivotArea>
    </format>
    <format dxfId="1328">
      <pivotArea dataOnly="0" labelOnly="1" fieldPosition="0">
        <references count="2">
          <reference field="12" count="1" selected="0">
            <x v="3"/>
          </reference>
          <reference field="14" count="3">
            <x v="0"/>
            <x v="1"/>
            <x v="3"/>
          </reference>
        </references>
      </pivotArea>
    </format>
    <format dxfId="1327">
      <pivotArea dataOnly="0" labelOnly="1" fieldPosition="0">
        <references count="2">
          <reference field="12" count="1" selected="0">
            <x v="4"/>
          </reference>
          <reference field="14" count="2">
            <x v="0"/>
            <x v="2"/>
          </reference>
        </references>
      </pivotArea>
    </format>
    <format dxfId="1326">
      <pivotArea dataOnly="0" labelOnly="1" fieldPosition="0">
        <references count="2">
          <reference field="12" count="1" selected="0">
            <x v="5"/>
          </reference>
          <reference field="14" count="1">
            <x v="4"/>
          </reference>
        </references>
      </pivotArea>
    </format>
    <format dxfId="1325">
      <pivotArea dataOnly="0" labelOnly="1" fieldPosition="0">
        <references count="2">
          <reference field="12" count="1" selected="0">
            <x v="6"/>
          </reference>
          <reference field="14" count="1">
            <x v="5"/>
          </reference>
        </references>
      </pivotArea>
    </format>
    <format dxfId="1324">
      <pivotArea dataOnly="0" labelOnly="1" fieldPosition="0">
        <references count="2">
          <reference field="12" count="1" selected="0">
            <x v="7"/>
          </reference>
          <reference field="14" count="3">
            <x v="0"/>
            <x v="1"/>
            <x v="2"/>
          </reference>
        </references>
      </pivotArea>
    </format>
    <format dxfId="1323">
      <pivotArea dataOnly="0" labelOnly="1" fieldPosition="0">
        <references count="2">
          <reference field="12" count="1" selected="0">
            <x v="8"/>
          </reference>
          <reference field="14" count="1">
            <x v="2"/>
          </reference>
        </references>
      </pivotArea>
    </format>
    <format dxfId="1322">
      <pivotArea dataOnly="0" labelOnly="1" fieldPosition="0">
        <references count="2">
          <reference field="12" count="1" selected="0">
            <x v="9"/>
          </reference>
          <reference field="14" count="1">
            <x v="2"/>
          </reference>
        </references>
      </pivotArea>
    </format>
    <format dxfId="1321">
      <pivotArea dataOnly="0" labelOnly="1" fieldPosition="0">
        <references count="2">
          <reference field="12" count="1" selected="0">
            <x v="10"/>
          </reference>
          <reference field="14" count="2">
            <x v="0"/>
            <x v="4"/>
          </reference>
        </references>
      </pivotArea>
    </format>
    <format dxfId="1320">
      <pivotArea dataOnly="0" labelOnly="1" fieldPosition="0">
        <references count="2">
          <reference field="12" count="1" selected="0">
            <x v="11"/>
          </reference>
          <reference field="14" count="3">
            <x v="0"/>
            <x v="2"/>
            <x v="4"/>
          </reference>
        </references>
      </pivotArea>
    </format>
    <format dxfId="1319">
      <pivotArea dataOnly="0" labelOnly="1" fieldPosition="0">
        <references count="2">
          <reference field="12" count="1" selected="0">
            <x v="12"/>
          </reference>
          <reference field="14" count="1">
            <x v="4"/>
          </reference>
        </references>
      </pivotArea>
    </format>
    <format dxfId="1318">
      <pivotArea dataOnly="0" labelOnly="1" fieldPosition="0">
        <references count="2">
          <reference field="12" count="1" selected="0">
            <x v="13"/>
          </reference>
          <reference field="14" count="1">
            <x v="0"/>
          </reference>
        </references>
      </pivotArea>
    </format>
    <format dxfId="1317">
      <pivotArea dataOnly="0" labelOnly="1" fieldPosition="0">
        <references count="2">
          <reference field="12" count="1" selected="0">
            <x v="14"/>
          </reference>
          <reference field="14" count="2">
            <x v="0"/>
            <x v="4"/>
          </reference>
        </references>
      </pivotArea>
    </format>
    <format dxfId="1316">
      <pivotArea dataOnly="0" labelOnly="1" fieldPosition="0">
        <references count="2">
          <reference field="12" count="1" selected="0">
            <x v="15"/>
          </reference>
          <reference field="14" count="1">
            <x v="0"/>
          </reference>
        </references>
      </pivotArea>
    </format>
    <format dxfId="1315">
      <pivotArea dataOnly="0" labelOnly="1" fieldPosition="0">
        <references count="2">
          <reference field="12" count="1" selected="0">
            <x v="16"/>
          </reference>
          <reference field="14" count="1">
            <x v="2"/>
          </reference>
        </references>
      </pivotArea>
    </format>
    <format dxfId="1314">
      <pivotArea dataOnly="0" labelOnly="1" fieldPosition="0">
        <references count="2">
          <reference field="12" count="1" selected="0">
            <x v="17"/>
          </reference>
          <reference field="14" count="1">
            <x v="4"/>
          </reference>
        </references>
      </pivotArea>
    </format>
    <format dxfId="1313">
      <pivotArea dataOnly="0" labelOnly="1" fieldPosition="0">
        <references count="3">
          <reference field="12" count="1" selected="0">
            <x v="0"/>
          </reference>
          <reference field="14" count="1" selected="0">
            <x v="1"/>
          </reference>
          <reference field="16" count="1">
            <x v="12"/>
          </reference>
        </references>
      </pivotArea>
    </format>
    <format dxfId="1312">
      <pivotArea dataOnly="0" labelOnly="1" fieldPosition="0">
        <references count="3">
          <reference field="12" count="1" selected="0">
            <x v="1"/>
          </reference>
          <reference field="14" count="1" selected="0">
            <x v="1"/>
          </reference>
          <reference field="16" count="1">
            <x v="2"/>
          </reference>
        </references>
      </pivotArea>
    </format>
    <format dxfId="1311">
      <pivotArea dataOnly="0" labelOnly="1" fieldPosition="0">
        <references count="3">
          <reference field="12" count="1" selected="0">
            <x v="2"/>
          </reference>
          <reference field="14" count="1" selected="0">
            <x v="1"/>
          </reference>
          <reference field="16" count="9">
            <x v="16"/>
            <x v="20"/>
            <x v="28"/>
            <x v="46"/>
            <x v="55"/>
            <x v="63"/>
            <x v="65"/>
            <x v="66"/>
            <x v="70"/>
          </reference>
        </references>
      </pivotArea>
    </format>
    <format dxfId="1310">
      <pivotArea dataOnly="0" labelOnly="1" fieldPosition="0">
        <references count="3">
          <reference field="12" count="1" selected="0">
            <x v="2"/>
          </reference>
          <reference field="14" count="1" selected="0">
            <x v="2"/>
          </reference>
          <reference field="16" count="3">
            <x v="7"/>
            <x v="64"/>
            <x v="69"/>
          </reference>
        </references>
      </pivotArea>
    </format>
    <format dxfId="1309">
      <pivotArea dataOnly="0" labelOnly="1" fieldPosition="0">
        <references count="3">
          <reference field="12" count="1" selected="0">
            <x v="3"/>
          </reference>
          <reference field="14" count="1" selected="0">
            <x v="0"/>
          </reference>
          <reference field="16" count="2">
            <x v="1"/>
            <x v="43"/>
          </reference>
        </references>
      </pivotArea>
    </format>
    <format dxfId="1308">
      <pivotArea dataOnly="0" labelOnly="1" fieldPosition="0">
        <references count="3">
          <reference field="12" count="1" selected="0">
            <x v="3"/>
          </reference>
          <reference field="14" count="1" selected="0">
            <x v="1"/>
          </reference>
          <reference field="16" count="2">
            <x v="59"/>
            <x v="60"/>
          </reference>
        </references>
      </pivotArea>
    </format>
    <format dxfId="1307">
      <pivotArea dataOnly="0" labelOnly="1" fieldPosition="0">
        <references count="3">
          <reference field="12" count="1" selected="0">
            <x v="3"/>
          </reference>
          <reference field="14" count="1" selected="0">
            <x v="3"/>
          </reference>
          <reference field="16" count="2">
            <x v="61"/>
            <x v="67"/>
          </reference>
        </references>
      </pivotArea>
    </format>
    <format dxfId="1306">
      <pivotArea dataOnly="0" labelOnly="1" fieldPosition="0">
        <references count="3">
          <reference field="12" count="1" selected="0">
            <x v="4"/>
          </reference>
          <reference field="14" count="1" selected="0">
            <x v="0"/>
          </reference>
          <reference field="16" count="3">
            <x v="42"/>
            <x v="45"/>
            <x v="49"/>
          </reference>
        </references>
      </pivotArea>
    </format>
    <format dxfId="1305">
      <pivotArea dataOnly="0" labelOnly="1" fieldPosition="0">
        <references count="3">
          <reference field="12" count="1" selected="0">
            <x v="4"/>
          </reference>
          <reference field="14" count="1" selected="0">
            <x v="2"/>
          </reference>
          <reference field="16" count="3">
            <x v="41"/>
            <x v="47"/>
            <x v="50"/>
          </reference>
        </references>
      </pivotArea>
    </format>
    <format dxfId="1304">
      <pivotArea dataOnly="0" labelOnly="1" fieldPosition="0">
        <references count="3">
          <reference field="12" count="1" selected="0">
            <x v="5"/>
          </reference>
          <reference field="14" count="1" selected="0">
            <x v="4"/>
          </reference>
          <reference field="16" count="1">
            <x v="21"/>
          </reference>
        </references>
      </pivotArea>
    </format>
    <format dxfId="1303">
      <pivotArea dataOnly="0" labelOnly="1" fieldPosition="0">
        <references count="3">
          <reference field="12" count="1" selected="0">
            <x v="6"/>
          </reference>
          <reference field="14" count="1" selected="0">
            <x v="5"/>
          </reference>
          <reference field="16" count="17">
            <x v="3"/>
            <x v="4"/>
            <x v="5"/>
            <x v="6"/>
            <x v="8"/>
            <x v="9"/>
            <x v="14"/>
            <x v="18"/>
            <x v="29"/>
            <x v="30"/>
            <x v="31"/>
            <x v="32"/>
            <x v="33"/>
            <x v="38"/>
            <x v="39"/>
            <x v="44"/>
            <x v="52"/>
          </reference>
        </references>
      </pivotArea>
    </format>
    <format dxfId="1302">
      <pivotArea dataOnly="0" labelOnly="1" fieldPosition="0">
        <references count="3">
          <reference field="12" count="1" selected="0">
            <x v="7"/>
          </reference>
          <reference field="14" count="1" selected="0">
            <x v="0"/>
          </reference>
          <reference field="16" count="2">
            <x v="35"/>
            <x v="43"/>
          </reference>
        </references>
      </pivotArea>
    </format>
    <format dxfId="1301">
      <pivotArea dataOnly="0" labelOnly="1" fieldPosition="0">
        <references count="3">
          <reference field="12" count="1" selected="0">
            <x v="7"/>
          </reference>
          <reference field="14" count="1" selected="0">
            <x v="1"/>
          </reference>
          <reference field="16" count="1">
            <x v="36"/>
          </reference>
        </references>
      </pivotArea>
    </format>
    <format dxfId="1300">
      <pivotArea dataOnly="0" labelOnly="1" fieldPosition="0">
        <references count="3">
          <reference field="12" count="1" selected="0">
            <x v="7"/>
          </reference>
          <reference field="14" count="1" selected="0">
            <x v="2"/>
          </reference>
          <reference field="16" count="3">
            <x v="15"/>
            <x v="22"/>
            <x v="56"/>
          </reference>
        </references>
      </pivotArea>
    </format>
    <format dxfId="1299">
      <pivotArea dataOnly="0" labelOnly="1" fieldPosition="0">
        <references count="3">
          <reference field="12" count="1" selected="0">
            <x v="8"/>
          </reference>
          <reference field="14" count="1" selected="0">
            <x v="2"/>
          </reference>
          <reference field="16" count="1">
            <x v="51"/>
          </reference>
        </references>
      </pivotArea>
    </format>
    <format dxfId="1298">
      <pivotArea dataOnly="0" labelOnly="1" fieldPosition="0">
        <references count="3">
          <reference field="12" count="1" selected="0">
            <x v="9"/>
          </reference>
          <reference field="14" count="1" selected="0">
            <x v="2"/>
          </reference>
          <reference field="16" count="1">
            <x v="11"/>
          </reference>
        </references>
      </pivotArea>
    </format>
    <format dxfId="1297">
      <pivotArea dataOnly="0" labelOnly="1" fieldPosition="0">
        <references count="3">
          <reference field="12" count="1" selected="0">
            <x v="10"/>
          </reference>
          <reference field="14" count="1" selected="0">
            <x v="0"/>
          </reference>
          <reference field="16" count="1">
            <x v="37"/>
          </reference>
        </references>
      </pivotArea>
    </format>
    <format dxfId="1296">
      <pivotArea dataOnly="0" labelOnly="1" fieldPosition="0">
        <references count="3">
          <reference field="12" count="1" selected="0">
            <x v="10"/>
          </reference>
          <reference field="14" count="1" selected="0">
            <x v="4"/>
          </reference>
          <reference field="16" count="5">
            <x v="10"/>
            <x v="17"/>
            <x v="48"/>
            <x v="57"/>
            <x v="58"/>
          </reference>
        </references>
      </pivotArea>
    </format>
    <format dxfId="1295">
      <pivotArea dataOnly="0" labelOnly="1" fieldPosition="0">
        <references count="3">
          <reference field="12" count="1" selected="0">
            <x v="11"/>
          </reference>
          <reference field="14" count="1" selected="0">
            <x v="0"/>
          </reference>
          <reference field="16" count="1">
            <x v="27"/>
          </reference>
        </references>
      </pivotArea>
    </format>
    <format dxfId="1294">
      <pivotArea dataOnly="0" labelOnly="1" fieldPosition="0">
        <references count="3">
          <reference field="12" count="1" selected="0">
            <x v="11"/>
          </reference>
          <reference field="14" count="1" selected="0">
            <x v="2"/>
          </reference>
          <reference field="16" count="1">
            <x v="26"/>
          </reference>
        </references>
      </pivotArea>
    </format>
    <format dxfId="1293">
      <pivotArea dataOnly="0" labelOnly="1" fieldPosition="0">
        <references count="3">
          <reference field="12" count="1" selected="0">
            <x v="11"/>
          </reference>
          <reference field="14" count="1" selected="0">
            <x v="4"/>
          </reference>
          <reference field="16" count="2">
            <x v="13"/>
            <x v="62"/>
          </reference>
        </references>
      </pivotArea>
    </format>
    <format dxfId="1292">
      <pivotArea dataOnly="0" labelOnly="1" fieldPosition="0">
        <references count="3">
          <reference field="12" count="1" selected="0">
            <x v="12"/>
          </reference>
          <reference field="14" count="1" selected="0">
            <x v="4"/>
          </reference>
          <reference field="16" count="1">
            <x v="0"/>
          </reference>
        </references>
      </pivotArea>
    </format>
    <format dxfId="1291">
      <pivotArea dataOnly="0" labelOnly="1" fieldPosition="0">
        <references count="3">
          <reference field="12" count="1" selected="0">
            <x v="13"/>
          </reference>
          <reference field="14" count="1" selected="0">
            <x v="0"/>
          </reference>
          <reference field="16" count="1">
            <x v="23"/>
          </reference>
        </references>
      </pivotArea>
    </format>
    <format dxfId="1290">
      <pivotArea dataOnly="0" labelOnly="1" fieldPosition="0">
        <references count="3">
          <reference field="12" count="1" selected="0">
            <x v="14"/>
          </reference>
          <reference field="14" count="1" selected="0">
            <x v="0"/>
          </reference>
          <reference field="16" count="1">
            <x v="34"/>
          </reference>
        </references>
      </pivotArea>
    </format>
    <format dxfId="1289">
      <pivotArea dataOnly="0" labelOnly="1" fieldPosition="0">
        <references count="3">
          <reference field="12" count="1" selected="0">
            <x v="14"/>
          </reference>
          <reference field="14" count="1" selected="0">
            <x v="4"/>
          </reference>
          <reference field="16" count="1">
            <x v="24"/>
          </reference>
        </references>
      </pivotArea>
    </format>
    <format dxfId="1288">
      <pivotArea dataOnly="0" labelOnly="1" fieldPosition="0">
        <references count="3">
          <reference field="12" count="1" selected="0">
            <x v="15"/>
          </reference>
          <reference field="14" count="1" selected="0">
            <x v="0"/>
          </reference>
          <reference field="16" count="1">
            <x v="19"/>
          </reference>
        </references>
      </pivotArea>
    </format>
    <format dxfId="1287">
      <pivotArea dataOnly="0" labelOnly="1" fieldPosition="0">
        <references count="3">
          <reference field="12" count="1" selected="0">
            <x v="16"/>
          </reference>
          <reference field="14" count="1" selected="0">
            <x v="2"/>
          </reference>
          <reference field="16" count="1">
            <x v="68"/>
          </reference>
        </references>
      </pivotArea>
    </format>
    <format dxfId="1286">
      <pivotArea dataOnly="0" labelOnly="1" fieldPosition="0">
        <references count="3">
          <reference field="12" count="1" selected="0">
            <x v="17"/>
          </reference>
          <reference field="14" count="1" selected="0">
            <x v="4"/>
          </reference>
          <reference field="16" count="4">
            <x v="25"/>
            <x v="40"/>
            <x v="53"/>
            <x v="54"/>
          </reference>
        </references>
      </pivotArea>
    </format>
    <format dxfId="1285">
      <pivotArea dataOnly="0" labelOnly="1" fieldPosition="0">
        <references count="4">
          <reference field="12" count="1" selected="0">
            <x v="0"/>
          </reference>
          <reference field="14" count="1" selected="0">
            <x v="1"/>
          </reference>
          <reference field="16" count="1" selected="0">
            <x v="12"/>
          </reference>
          <reference field="22" count="1">
            <x v="97"/>
          </reference>
        </references>
      </pivotArea>
    </format>
    <format dxfId="1284">
      <pivotArea dataOnly="0" labelOnly="1" fieldPosition="0">
        <references count="4">
          <reference field="12" count="1" selected="0">
            <x v="1"/>
          </reference>
          <reference field="14" count="1" selected="0">
            <x v="1"/>
          </reference>
          <reference field="16" count="1" selected="0">
            <x v="2"/>
          </reference>
          <reference field="22" count="1">
            <x v="97"/>
          </reference>
        </references>
      </pivotArea>
    </format>
    <format dxfId="1283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16"/>
          </reference>
          <reference field="22" count="2">
            <x v="34"/>
            <x v="101"/>
          </reference>
        </references>
      </pivotArea>
    </format>
    <format dxfId="1282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20"/>
          </reference>
          <reference field="22" count="2">
            <x v="87"/>
            <x v="88"/>
          </reference>
        </references>
      </pivotArea>
    </format>
    <format dxfId="1281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28"/>
          </reference>
          <reference field="22" count="1">
            <x v="102"/>
          </reference>
        </references>
      </pivotArea>
    </format>
    <format dxfId="1280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46"/>
          </reference>
          <reference field="22" count="3">
            <x v="64"/>
            <x v="88"/>
            <x v="89"/>
          </reference>
        </references>
      </pivotArea>
    </format>
    <format dxfId="1279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55"/>
          </reference>
          <reference field="22" count="1">
            <x v="101"/>
          </reference>
        </references>
      </pivotArea>
    </format>
    <format dxfId="1278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5">
            <x v="34"/>
            <x v="36"/>
            <x v="88"/>
            <x v="103"/>
            <x v="119"/>
          </reference>
        </references>
      </pivotArea>
    </format>
    <format dxfId="1277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5"/>
          </reference>
          <reference field="22" count="1">
            <x v="101"/>
          </reference>
        </references>
      </pivotArea>
    </format>
    <format dxfId="1276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6"/>
          </reference>
          <reference field="22" count="1">
            <x v="101"/>
          </reference>
        </references>
      </pivotArea>
    </format>
    <format dxfId="1275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70"/>
          </reference>
          <reference field="22" count="1">
            <x v="101"/>
          </reference>
        </references>
      </pivotArea>
    </format>
    <format dxfId="1274">
      <pivotArea dataOnly="0" labelOnly="1" fieldPosition="0">
        <references count="4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7"/>
          </reference>
          <reference field="22" count="1">
            <x v="88"/>
          </reference>
        </references>
      </pivotArea>
    </format>
    <format dxfId="1273">
      <pivotArea dataOnly="0" labelOnly="1" fieldPosition="0">
        <references count="4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64"/>
          </reference>
          <reference field="22" count="1">
            <x v="74"/>
          </reference>
        </references>
      </pivotArea>
    </format>
    <format dxfId="1272">
      <pivotArea dataOnly="0" labelOnly="1" fieldPosition="0">
        <references count="4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69"/>
          </reference>
          <reference field="22" count="3">
            <x v="21"/>
            <x v="88"/>
            <x v="119"/>
          </reference>
        </references>
      </pivotArea>
    </format>
    <format dxfId="1271">
      <pivotArea dataOnly="0" labelOnly="1" fieldPosition="0">
        <references count="4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8">
            <x v="24"/>
            <x v="37"/>
            <x v="38"/>
            <x v="43"/>
            <x v="46"/>
            <x v="88"/>
            <x v="111"/>
            <x v="120"/>
          </reference>
        </references>
      </pivotArea>
    </format>
    <format dxfId="1270">
      <pivotArea dataOnly="0" labelOnly="1" fieldPosition="0">
        <references count="4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43"/>
          </reference>
          <reference field="22" count="1">
            <x v="42"/>
          </reference>
        </references>
      </pivotArea>
    </format>
    <format dxfId="1269">
      <pivotArea dataOnly="0" labelOnly="1" fieldPosition="0">
        <references count="4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2">
            <x v="20"/>
            <x v="28"/>
            <x v="29"/>
            <x v="33"/>
            <x v="34"/>
            <x v="43"/>
            <x v="46"/>
            <x v="50"/>
            <x v="74"/>
            <x v="79"/>
            <x v="119"/>
            <x v="132"/>
          </reference>
        </references>
      </pivotArea>
    </format>
    <format dxfId="1268">
      <pivotArea dataOnly="0" labelOnly="1" fieldPosition="0">
        <references count="4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7">
            <x v="20"/>
            <x v="24"/>
            <x v="36"/>
            <x v="43"/>
            <x v="46"/>
            <x v="79"/>
            <x v="114"/>
          </reference>
        </references>
      </pivotArea>
    </format>
    <format dxfId="1267">
      <pivotArea dataOnly="0" labelOnly="1" fieldPosition="0">
        <references count="4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1"/>
          </reference>
          <reference field="22" count="4">
            <x v="20"/>
            <x v="43"/>
            <x v="46"/>
            <x v="80"/>
          </reference>
        </references>
      </pivotArea>
    </format>
    <format dxfId="1266">
      <pivotArea dataOnly="0" labelOnly="1" fieldPosition="0">
        <references count="4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5">
            <x v="32"/>
            <x v="43"/>
            <x v="46"/>
            <x v="51"/>
            <x v="79"/>
          </reference>
        </references>
      </pivotArea>
    </format>
    <format dxfId="1265">
      <pivotArea dataOnly="0" labelOnly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6">
            <x v="28"/>
            <x v="29"/>
            <x v="32"/>
            <x v="33"/>
            <x v="35"/>
            <x v="39"/>
            <x v="43"/>
            <x v="46"/>
            <x v="50"/>
            <x v="51"/>
            <x v="59"/>
            <x v="61"/>
            <x v="62"/>
            <x v="79"/>
            <x v="92"/>
            <x v="117"/>
          </reference>
        </references>
      </pivotArea>
    </format>
    <format dxfId="1264">
      <pivotArea dataOnly="0" labelOnly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5"/>
          </reference>
          <reference field="22" count="1">
            <x v="121"/>
          </reference>
        </references>
      </pivotArea>
    </format>
    <format dxfId="1263">
      <pivotArea dataOnly="0" labelOnly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9"/>
          </reference>
          <reference field="22" count="1">
            <x v="101"/>
          </reference>
        </references>
      </pivotArea>
    </format>
    <format dxfId="1262">
      <pivotArea dataOnly="0" labelOnly="1" fieldPosition="0">
        <references count="4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1"/>
          </reference>
          <reference field="22" count="3">
            <x v="125"/>
            <x v="126"/>
            <x v="127"/>
          </reference>
        </references>
      </pivotArea>
    </format>
    <format dxfId="1261">
      <pivotArea dataOnly="0" labelOnly="1" fieldPosition="0">
        <references count="4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7"/>
          </reference>
          <reference field="22" count="2">
            <x v="125"/>
            <x v="127"/>
          </reference>
        </references>
      </pivotArea>
    </format>
    <format dxfId="1260">
      <pivotArea dataOnly="0" labelOnly="1" fieldPosition="0">
        <references count="4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50"/>
          </reference>
          <reference field="22" count="3">
            <x v="125"/>
            <x v="126"/>
            <x v="127"/>
          </reference>
        </references>
      </pivotArea>
    </format>
    <format dxfId="1259">
      <pivotArea dataOnly="0" labelOnly="1" fieldPosition="0">
        <references count="4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6">
            <x v="19"/>
            <x v="32"/>
            <x v="48"/>
            <x v="52"/>
            <x v="53"/>
            <x v="54"/>
            <x v="57"/>
            <x v="63"/>
            <x v="67"/>
            <x v="75"/>
            <x v="76"/>
            <x v="110"/>
            <x v="116"/>
            <x v="120"/>
            <x v="123"/>
            <x v="124"/>
          </reference>
        </references>
      </pivotArea>
    </format>
    <format dxfId="1258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"/>
          </reference>
          <reference field="22" count="3">
            <x v="30"/>
            <x v="88"/>
            <x v="119"/>
          </reference>
        </references>
      </pivotArea>
    </format>
    <format dxfId="1257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4"/>
          </reference>
          <reference field="22" count="1">
            <x v="99"/>
          </reference>
        </references>
      </pivotArea>
    </format>
    <format dxfId="1256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"/>
          </reference>
          <reference field="22" count="1">
            <x v="99"/>
          </reference>
        </references>
      </pivotArea>
    </format>
    <format dxfId="1255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6"/>
          </reference>
          <reference field="22" count="1">
            <x v="99"/>
          </reference>
        </references>
      </pivotArea>
    </format>
    <format dxfId="1254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8"/>
          </reference>
          <reference field="22" count="1">
            <x v="101"/>
          </reference>
        </references>
      </pivotArea>
    </format>
    <format dxfId="1253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9"/>
          </reference>
          <reference field="22" count="1">
            <x v="101"/>
          </reference>
        </references>
      </pivotArea>
    </format>
    <format dxfId="1252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14"/>
          </reference>
          <reference field="22" count="1">
            <x v="26"/>
          </reference>
        </references>
      </pivotArea>
    </format>
    <format dxfId="1251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18"/>
          </reference>
          <reference field="22" count="1">
            <x v="100"/>
          </reference>
        </references>
      </pivotArea>
    </format>
    <format dxfId="1250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29"/>
          </reference>
          <reference field="22" count="1">
            <x v="27"/>
          </reference>
        </references>
      </pivotArea>
    </format>
    <format dxfId="1249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0"/>
          </reference>
          <reference field="22" count="2">
            <x v="24"/>
            <x v="88"/>
          </reference>
        </references>
      </pivotArea>
    </format>
    <format dxfId="1248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1"/>
          </reference>
          <reference field="22" count="1">
            <x v="88"/>
          </reference>
        </references>
      </pivotArea>
    </format>
    <format dxfId="1247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2"/>
          </reference>
          <reference field="22" count="1">
            <x v="97"/>
          </reference>
        </references>
      </pivotArea>
    </format>
    <format dxfId="1246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3"/>
          </reference>
          <reference field="22" count="1">
            <x v="88"/>
          </reference>
        </references>
      </pivotArea>
    </format>
    <format dxfId="1245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8"/>
          </reference>
          <reference field="22" count="1">
            <x v="119"/>
          </reference>
        </references>
      </pivotArea>
    </format>
    <format dxfId="1244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9"/>
          </reference>
          <reference field="22" count="1">
            <x v="99"/>
          </reference>
        </references>
      </pivotArea>
    </format>
    <format dxfId="1243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44"/>
          </reference>
          <reference field="22" count="3">
            <x v="43"/>
            <x v="46"/>
            <x v="72"/>
          </reference>
        </references>
      </pivotArea>
    </format>
    <format dxfId="1242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2"/>
          </reference>
          <reference field="22" count="4">
            <x v="23"/>
            <x v="59"/>
            <x v="88"/>
            <x v="101"/>
          </reference>
        </references>
      </pivotArea>
    </format>
    <format dxfId="1241">
      <pivotArea dataOnly="0" labelOnly="1" fieldPosition="0">
        <references count="4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5">
            <x v="23"/>
            <x v="25"/>
            <x v="37"/>
            <x v="38"/>
            <x v="42"/>
            <x v="43"/>
            <x v="46"/>
            <x v="49"/>
            <x v="58"/>
            <x v="75"/>
            <x v="79"/>
            <x v="88"/>
            <x v="116"/>
            <x v="120"/>
            <x v="123"/>
          </reference>
        </references>
      </pivotArea>
    </format>
    <format dxfId="1240">
      <pivotArea dataOnly="0" labelOnly="1" fieldPosition="0">
        <references count="4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43"/>
          </reference>
          <reference field="22" count="1">
            <x v="42"/>
          </reference>
        </references>
      </pivotArea>
    </format>
    <format dxfId="1239">
      <pivotArea dataOnly="0" labelOnly="1" fieldPosition="0">
        <references count="4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2">
            <x v="20"/>
            <x v="36"/>
            <x v="37"/>
            <x v="38"/>
            <x v="42"/>
            <x v="43"/>
            <x v="67"/>
            <x v="77"/>
            <x v="80"/>
            <x v="111"/>
            <x v="112"/>
            <x v="117"/>
          </reference>
        </references>
      </pivotArea>
    </format>
    <format dxfId="1238">
      <pivotArea dataOnly="0" labelOnly="1" fieldPosition="0">
        <references count="4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15"/>
          </reference>
          <reference field="22" count="3">
            <x v="42"/>
            <x v="45"/>
            <x v="64"/>
          </reference>
        </references>
      </pivotArea>
    </format>
    <format dxfId="1237">
      <pivotArea dataOnly="0" labelOnly="1" fieldPosition="0">
        <references count="4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22"/>
          </reference>
          <reference field="22" count="1">
            <x v="23"/>
          </reference>
        </references>
      </pivotArea>
    </format>
    <format dxfId="1236">
      <pivotArea dataOnly="0" labelOnly="1" fieldPosition="0">
        <references count="4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9">
            <x v="22"/>
            <x v="23"/>
            <x v="44"/>
            <x v="53"/>
            <x v="65"/>
            <x v="67"/>
            <x v="93"/>
            <x v="96"/>
            <x v="113"/>
          </reference>
        </references>
      </pivotArea>
    </format>
    <format dxfId="1235">
      <pivotArea dataOnly="0" labelOnly="1" fieldPosition="0">
        <references count="4">
          <reference field="12" count="1" selected="0">
            <x v="8"/>
          </reference>
          <reference field="14" count="1" selected="0">
            <x v="2"/>
          </reference>
          <reference field="16" count="1" selected="0">
            <x v="51"/>
          </reference>
          <reference field="22" count="1">
            <x v="97"/>
          </reference>
        </references>
      </pivotArea>
    </format>
    <format dxfId="1234">
      <pivotArea dataOnly="0" labelOnly="1" fieldPosition="0">
        <references count="4">
          <reference field="12" count="1" selected="0">
            <x v="9"/>
          </reference>
          <reference field="14" count="1" selected="0">
            <x v="2"/>
          </reference>
          <reference field="16" count="1" selected="0">
            <x v="11"/>
          </reference>
          <reference field="22" count="1">
            <x v="97"/>
          </reference>
        </references>
      </pivotArea>
    </format>
    <format dxfId="1233">
      <pivotArea dataOnly="0" labelOnly="1" fieldPosition="0">
        <references count="4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5">
            <x v="40"/>
            <x v="42"/>
            <x v="46"/>
            <x v="65"/>
            <x v="119"/>
          </reference>
        </references>
      </pivotArea>
    </format>
    <format dxfId="1232">
      <pivotArea dataOnly="0" labelOnly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0"/>
          </reference>
          <reference field="22" count="3">
            <x v="23"/>
            <x v="32"/>
            <x v="60"/>
          </reference>
        </references>
      </pivotArea>
    </format>
    <format dxfId="1231">
      <pivotArea dataOnly="0" labelOnly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7"/>
          </reference>
          <reference field="22" count="4">
            <x v="81"/>
            <x v="82"/>
            <x v="83"/>
            <x v="84"/>
          </reference>
        </references>
      </pivotArea>
    </format>
    <format dxfId="1230">
      <pivotArea dataOnly="0" labelOnly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48"/>
          </reference>
          <reference field="22" count="1">
            <x v="67"/>
          </reference>
        </references>
      </pivotArea>
    </format>
    <format dxfId="1229">
      <pivotArea dataOnly="0" labelOnly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7"/>
          </reference>
          <reference field="22" count="3">
            <x v="80"/>
            <x v="88"/>
            <x v="107"/>
          </reference>
        </references>
      </pivotArea>
    </format>
    <format dxfId="1228">
      <pivotArea dataOnly="0" labelOnly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5">
            <x v="42"/>
            <x v="65"/>
            <x v="85"/>
            <x v="86"/>
            <x v="104"/>
          </reference>
        </references>
      </pivotArea>
    </format>
    <format dxfId="1227">
      <pivotArea dataOnly="0" labelOnly="1" fieldPosition="0">
        <references count="4">
          <reference field="12" count="1" selected="0">
            <x v="11"/>
          </reference>
          <reference field="14" count="1" selected="0">
            <x v="0"/>
          </reference>
          <reference field="16" count="1" selected="0">
            <x v="27"/>
          </reference>
          <reference field="22" count="1">
            <x v="41"/>
          </reference>
        </references>
      </pivotArea>
    </format>
    <format dxfId="1226">
      <pivotArea dataOnly="0" labelOnly="1" fieldPosition="0">
        <references count="4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2">
            <x v="1"/>
            <x v="5"/>
            <x v="6"/>
            <x v="9"/>
            <x v="10"/>
            <x v="11"/>
            <x v="12"/>
            <x v="13"/>
            <x v="15"/>
            <x v="17"/>
            <x v="41"/>
            <x v="58"/>
          </reference>
        </references>
      </pivotArea>
    </format>
    <format dxfId="1225">
      <pivotArea dataOnly="0" labelOnly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41">
            <x v="18"/>
            <x v="20"/>
            <x v="23"/>
            <x v="28"/>
            <x v="29"/>
            <x v="31"/>
            <x v="32"/>
            <x v="33"/>
            <x v="34"/>
            <x v="41"/>
            <x v="46"/>
            <x v="47"/>
            <x v="49"/>
            <x v="50"/>
            <x v="51"/>
            <x v="52"/>
            <x v="53"/>
            <x v="56"/>
            <x v="58"/>
            <x v="59"/>
            <x v="60"/>
            <x v="61"/>
            <x v="63"/>
            <x v="64"/>
            <x v="66"/>
            <x v="71"/>
            <x v="72"/>
            <x v="73"/>
            <x v="74"/>
            <x v="75"/>
            <x v="78"/>
            <x v="79"/>
            <x v="88"/>
            <x v="92"/>
            <x v="96"/>
            <x v="106"/>
            <x v="107"/>
            <x v="109"/>
            <x v="115"/>
            <x v="118"/>
            <x v="133"/>
          </reference>
        </references>
      </pivotArea>
    </format>
    <format dxfId="1224">
      <pivotArea dataOnly="0" labelOnly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2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67"/>
            <x v="90"/>
            <x v="93"/>
          </reference>
        </references>
      </pivotArea>
    </format>
    <format dxfId="1223">
      <pivotArea dataOnly="0" labelOnly="1" fieldPosition="0">
        <references count="4">
          <reference field="12" count="1" selected="0">
            <x v="12"/>
          </reference>
          <reference field="14" count="1" selected="0">
            <x v="4"/>
          </reference>
          <reference field="16" count="1" selected="0">
            <x v="0"/>
          </reference>
          <reference field="22" count="2">
            <x v="61"/>
            <x v="64"/>
          </reference>
        </references>
      </pivotArea>
    </format>
    <format dxfId="1222">
      <pivotArea dataOnly="0" labelOnly="1" fieldPosition="0">
        <references count="4">
          <reference field="12" count="1" selected="0">
            <x v="13"/>
          </reference>
          <reference field="14" count="1" selected="0">
            <x v="0"/>
          </reference>
          <reference field="16" count="1" selected="0">
            <x v="23"/>
          </reference>
          <reference field="22" count="2">
            <x v="101"/>
            <x v="104"/>
          </reference>
        </references>
      </pivotArea>
    </format>
    <format dxfId="1221">
      <pivotArea dataOnly="0" labelOnly="1" fieldPosition="0">
        <references count="4">
          <reference field="12" count="1" selected="0">
            <x v="14"/>
          </reference>
          <reference field="14" count="1" selected="0">
            <x v="0"/>
          </reference>
          <reference field="16" count="1" selected="0">
            <x v="34"/>
          </reference>
          <reference field="22" count="1">
            <x v="105"/>
          </reference>
        </references>
      </pivotArea>
    </format>
    <format dxfId="1220">
      <pivotArea dataOnly="0" labelOnly="1" fieldPosition="0">
        <references count="4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5">
            <x v="18"/>
            <x v="23"/>
            <x v="61"/>
            <x v="68"/>
            <x v="122"/>
          </reference>
        </references>
      </pivotArea>
    </format>
    <format dxfId="1219">
      <pivotArea dataOnly="0" labelOnly="1" fieldPosition="0">
        <references count="4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5">
            <x v="18"/>
            <x v="23"/>
            <x v="61"/>
            <x v="68"/>
            <x v="71"/>
          </reference>
        </references>
      </pivotArea>
    </format>
    <format dxfId="1218">
      <pivotArea dataOnly="0" labelOnly="1" fieldPosition="0">
        <references count="4">
          <reference field="12" count="1" selected="0">
            <x v="16"/>
          </reference>
          <reference field="14" count="1" selected="0">
            <x v="2"/>
          </reference>
          <reference field="16" count="1" selected="0">
            <x v="68"/>
          </reference>
          <reference field="22" count="1">
            <x v="97"/>
          </reference>
        </references>
      </pivotArea>
    </format>
    <format dxfId="1217">
      <pivotArea dataOnly="0" labelOnly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33">
            <x v="18"/>
            <x v="19"/>
            <x v="20"/>
            <x v="22"/>
            <x v="23"/>
            <x v="30"/>
            <x v="32"/>
            <x v="33"/>
            <x v="43"/>
            <x v="46"/>
            <x v="47"/>
            <x v="48"/>
            <x v="49"/>
            <x v="55"/>
            <x v="61"/>
            <x v="63"/>
            <x v="65"/>
            <x v="68"/>
            <x v="69"/>
            <x v="70"/>
            <x v="74"/>
            <x v="79"/>
            <x v="85"/>
            <x v="86"/>
            <x v="93"/>
            <x v="95"/>
            <x v="108"/>
            <x v="109"/>
            <x v="122"/>
            <x v="123"/>
            <x v="124"/>
            <x v="128"/>
            <x v="129"/>
          </reference>
        </references>
      </pivotArea>
    </format>
    <format dxfId="1216">
      <pivotArea dataOnly="0" labelOnly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40"/>
          </reference>
          <reference field="22" count="1">
            <x v="67"/>
          </reference>
        </references>
      </pivotArea>
    </format>
    <format dxfId="1215">
      <pivotArea dataOnly="0" labelOnly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5">
            <x v="91"/>
            <x v="97"/>
            <x v="98"/>
            <x v="130"/>
            <x v="131"/>
          </reference>
        </references>
      </pivotArea>
    </format>
    <format dxfId="1214">
      <pivotArea dataOnly="0" labelOnly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4"/>
          </reference>
          <reference field="22" count="3">
            <x v="22"/>
            <x v="93"/>
            <x v="94"/>
          </reference>
        </references>
      </pivotArea>
    </format>
    <format dxfId="1213">
      <pivotArea dataOnly="0" labelOnly="1" fieldPosition="0">
        <references count="5">
          <reference field="12" count="1" selected="0">
            <x v="0"/>
          </reference>
          <reference field="14" count="1" selected="0">
            <x v="1"/>
          </reference>
          <reference field="16" count="1" selected="0">
            <x v="12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1212">
      <pivotArea dataOnly="0" labelOnly="1" fieldPosition="0">
        <references count="5">
          <reference field="12" count="1" selected="0">
            <x v="1"/>
          </reference>
          <reference field="14" count="1" selected="0">
            <x v="1"/>
          </reference>
          <reference field="16" count="1" selected="0">
            <x v="2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1211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16"/>
          </reference>
          <reference field="22" count="1" selected="0">
            <x v="34"/>
          </reference>
          <reference field="23" count="1">
            <x v="75"/>
          </reference>
        </references>
      </pivotArea>
    </format>
    <format dxfId="1210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16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1209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20"/>
          </reference>
          <reference field="22" count="1" selected="0">
            <x v="87"/>
          </reference>
          <reference field="23" count="1">
            <x v="129"/>
          </reference>
        </references>
      </pivotArea>
    </format>
    <format dxfId="1208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20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1207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28"/>
          </reference>
          <reference field="22" count="1" selected="0">
            <x v="102"/>
          </reference>
          <reference field="23" count="1">
            <x v="14"/>
          </reference>
        </references>
      </pivotArea>
    </format>
    <format dxfId="1206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46"/>
          </reference>
          <reference field="22" count="1" selected="0">
            <x v="64"/>
          </reference>
          <reference field="23" count="1">
            <x v="103"/>
          </reference>
        </references>
      </pivotArea>
    </format>
    <format dxfId="1205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46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1204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46"/>
          </reference>
          <reference field="22" count="1" selected="0">
            <x v="89"/>
          </reference>
          <reference field="23" count="1">
            <x v="37"/>
          </reference>
        </references>
      </pivotArea>
    </format>
    <format dxfId="1203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55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1202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1" selected="0">
            <x v="34"/>
          </reference>
          <reference field="23" count="1">
            <x v="75"/>
          </reference>
        </references>
      </pivotArea>
    </format>
    <format dxfId="1201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1" selected="0">
            <x v="36"/>
          </reference>
          <reference field="23" count="1">
            <x v="38"/>
          </reference>
        </references>
      </pivotArea>
    </format>
    <format dxfId="1200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1199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1" selected="0">
            <x v="103"/>
          </reference>
          <reference field="23" count="1">
            <x v="11"/>
          </reference>
        </references>
      </pivotArea>
    </format>
    <format dxfId="1198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1" selected="0">
            <x v="119"/>
          </reference>
          <reference field="23" count="1">
            <x v="43"/>
          </reference>
        </references>
      </pivotArea>
    </format>
    <format dxfId="1197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5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1196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6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1195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70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1194">
      <pivotArea dataOnly="0" labelOnly="1" fieldPosition="0">
        <references count="5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7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1193">
      <pivotArea dataOnly="0" labelOnly="1" fieldPosition="0">
        <references count="5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64"/>
          </reference>
          <reference field="22" count="1" selected="0">
            <x v="74"/>
          </reference>
          <reference field="23" count="1">
            <x v="19"/>
          </reference>
        </references>
      </pivotArea>
    </format>
    <format dxfId="1192">
      <pivotArea dataOnly="0" labelOnly="1" fieldPosition="0">
        <references count="5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69"/>
          </reference>
          <reference field="22" count="1" selected="0">
            <x v="21"/>
          </reference>
          <reference field="23" count="1">
            <x v="61"/>
          </reference>
        </references>
      </pivotArea>
    </format>
    <format dxfId="1191">
      <pivotArea dataOnly="0" labelOnly="1" fieldPosition="0">
        <references count="5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69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1190">
      <pivotArea dataOnly="0" labelOnly="1" fieldPosition="0">
        <references count="5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69"/>
          </reference>
          <reference field="22" count="1" selected="0">
            <x v="119"/>
          </reference>
          <reference field="23" count="1">
            <x v="43"/>
          </reference>
        </references>
      </pivotArea>
    </format>
    <format dxfId="1189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24"/>
          </reference>
          <reference field="23" count="1">
            <x v="85"/>
          </reference>
        </references>
      </pivotArea>
    </format>
    <format dxfId="1188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37"/>
          </reference>
          <reference field="23" count="1">
            <x v="66"/>
          </reference>
        </references>
      </pivotArea>
    </format>
    <format dxfId="1187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38"/>
          </reference>
          <reference field="23" count="1">
            <x v="62"/>
          </reference>
        </references>
      </pivotArea>
    </format>
    <format dxfId="1186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1185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1184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1183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111"/>
          </reference>
          <reference field="23" count="1">
            <x v="34"/>
          </reference>
        </references>
      </pivotArea>
    </format>
    <format dxfId="1182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120"/>
          </reference>
          <reference field="23" count="1">
            <x v="72"/>
          </reference>
        </references>
      </pivotArea>
    </format>
    <format dxfId="1181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43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1180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20"/>
          </reference>
          <reference field="23" count="1">
            <x v="58"/>
          </reference>
        </references>
      </pivotArea>
    </format>
    <format dxfId="1179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28"/>
          </reference>
          <reference field="23" count="1">
            <x v="87"/>
          </reference>
        </references>
      </pivotArea>
    </format>
    <format dxfId="1178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29"/>
          </reference>
          <reference field="23" count="1">
            <x v="15"/>
          </reference>
        </references>
      </pivotArea>
    </format>
    <format dxfId="1177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33"/>
          </reference>
          <reference field="23" count="1">
            <x v="9"/>
          </reference>
        </references>
      </pivotArea>
    </format>
    <format dxfId="1176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34"/>
          </reference>
          <reference field="23" count="1">
            <x v="75"/>
          </reference>
        </references>
      </pivotArea>
    </format>
    <format dxfId="1175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1174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1173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50"/>
          </reference>
          <reference field="23" count="1">
            <x v="93"/>
          </reference>
        </references>
      </pivotArea>
    </format>
    <format dxfId="1172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74"/>
          </reference>
          <reference field="23" count="1">
            <x v="19"/>
          </reference>
        </references>
      </pivotArea>
    </format>
    <format dxfId="1171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1170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119"/>
          </reference>
          <reference field="23" count="1">
            <x v="43"/>
          </reference>
        </references>
      </pivotArea>
    </format>
    <format dxfId="1169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132"/>
          </reference>
          <reference field="23" count="1">
            <x v="132"/>
          </reference>
        </references>
      </pivotArea>
    </format>
    <format dxfId="1168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20"/>
          </reference>
          <reference field="23" count="1">
            <x v="58"/>
          </reference>
        </references>
      </pivotArea>
    </format>
    <format dxfId="1167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24"/>
          </reference>
          <reference field="23" count="1">
            <x v="85"/>
          </reference>
        </references>
      </pivotArea>
    </format>
    <format dxfId="1166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36"/>
          </reference>
          <reference field="23" count="1">
            <x v="38"/>
          </reference>
        </references>
      </pivotArea>
    </format>
    <format dxfId="1165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1164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1163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1162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114"/>
          </reference>
          <reference field="23" count="1">
            <x v="57"/>
          </reference>
        </references>
      </pivotArea>
    </format>
    <format dxfId="1161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1"/>
          </reference>
          <reference field="22" count="1" selected="0">
            <x v="20"/>
          </reference>
          <reference field="23" count="1">
            <x v="58"/>
          </reference>
        </references>
      </pivotArea>
    </format>
    <format dxfId="1160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1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1159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1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1158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1"/>
          </reference>
          <reference field="22" count="1" selected="0">
            <x v="80"/>
          </reference>
          <reference field="23" count="1">
            <x v="109"/>
          </reference>
        </references>
      </pivotArea>
    </format>
    <format dxfId="1157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1" selected="0">
            <x v="32"/>
          </reference>
          <reference field="23" count="1">
            <x v="59"/>
          </reference>
        </references>
      </pivotArea>
    </format>
    <format dxfId="1156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1155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1154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1" selected="0">
            <x v="51"/>
          </reference>
          <reference field="23" count="1">
            <x v="30"/>
          </reference>
        </references>
      </pivotArea>
    </format>
    <format dxfId="1153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1152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28"/>
          </reference>
          <reference field="23" count="1">
            <x v="87"/>
          </reference>
        </references>
      </pivotArea>
    </format>
    <format dxfId="1151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29"/>
          </reference>
          <reference field="23" count="1">
            <x v="15"/>
          </reference>
        </references>
      </pivotArea>
    </format>
    <format dxfId="1150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32"/>
          </reference>
          <reference field="23" count="1">
            <x v="59"/>
          </reference>
        </references>
      </pivotArea>
    </format>
    <format dxfId="1149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33"/>
          </reference>
          <reference field="23" count="1">
            <x v="9"/>
          </reference>
        </references>
      </pivotArea>
    </format>
    <format dxfId="1148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35"/>
          </reference>
          <reference field="23" count="1">
            <x v="88"/>
          </reference>
        </references>
      </pivotArea>
    </format>
    <format dxfId="1147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39"/>
          </reference>
          <reference field="23" count="1">
            <x v="39"/>
          </reference>
        </references>
      </pivotArea>
    </format>
    <format dxfId="1146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1145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1144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50"/>
          </reference>
          <reference field="23" count="1">
            <x v="93"/>
          </reference>
        </references>
      </pivotArea>
    </format>
    <format dxfId="1143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51"/>
          </reference>
          <reference field="23" count="1">
            <x v="30"/>
          </reference>
        </references>
      </pivotArea>
    </format>
    <format dxfId="1142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59"/>
          </reference>
          <reference field="23" count="1">
            <x v="7"/>
          </reference>
        </references>
      </pivotArea>
    </format>
    <format dxfId="1141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61"/>
          </reference>
          <reference field="23" count="1">
            <x v="115"/>
          </reference>
        </references>
      </pivotArea>
    </format>
    <format dxfId="1140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62"/>
          </reference>
          <reference field="23" count="1">
            <x v="107"/>
          </reference>
        </references>
      </pivotArea>
    </format>
    <format dxfId="1139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1138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92"/>
          </reference>
          <reference field="23" count="1">
            <x v="47"/>
          </reference>
        </references>
      </pivotArea>
    </format>
    <format dxfId="1137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117"/>
          </reference>
          <reference field="23" count="1">
            <x v="33"/>
          </reference>
        </references>
      </pivotArea>
    </format>
    <format dxfId="1136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5"/>
          </reference>
          <reference field="22" count="1" selected="0">
            <x v="121"/>
          </reference>
          <reference field="23" count="1">
            <x v="4"/>
          </reference>
        </references>
      </pivotArea>
    </format>
    <format dxfId="1135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9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1134">
      <pivotArea dataOnly="0" labelOnly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1"/>
          </reference>
          <reference field="22" count="1" selected="0">
            <x v="125"/>
          </reference>
          <reference field="23" count="1">
            <x v="28"/>
          </reference>
        </references>
      </pivotArea>
    </format>
    <format dxfId="1133">
      <pivotArea dataOnly="0" labelOnly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1"/>
          </reference>
          <reference field="22" count="1" selected="0">
            <x v="126"/>
          </reference>
          <reference field="23" count="1">
            <x v="20"/>
          </reference>
        </references>
      </pivotArea>
    </format>
    <format dxfId="1132">
      <pivotArea dataOnly="0" labelOnly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1"/>
          </reference>
          <reference field="22" count="1" selected="0">
            <x v="127"/>
          </reference>
          <reference field="23" count="1">
            <x v="21"/>
          </reference>
        </references>
      </pivotArea>
    </format>
    <format dxfId="1131">
      <pivotArea dataOnly="0" labelOnly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7"/>
          </reference>
          <reference field="22" count="1" selected="0">
            <x v="125"/>
          </reference>
          <reference field="23" count="1">
            <x v="28"/>
          </reference>
        </references>
      </pivotArea>
    </format>
    <format dxfId="1130">
      <pivotArea dataOnly="0" labelOnly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7"/>
          </reference>
          <reference field="22" count="1" selected="0">
            <x v="127"/>
          </reference>
          <reference field="23" count="1">
            <x v="21"/>
          </reference>
        </references>
      </pivotArea>
    </format>
    <format dxfId="1129">
      <pivotArea dataOnly="0" labelOnly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50"/>
          </reference>
          <reference field="22" count="1" selected="0">
            <x v="125"/>
          </reference>
          <reference field="23" count="1">
            <x v="28"/>
          </reference>
        </references>
      </pivotArea>
    </format>
    <format dxfId="1128">
      <pivotArea dataOnly="0" labelOnly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50"/>
          </reference>
          <reference field="22" count="1" selected="0">
            <x v="126"/>
          </reference>
          <reference field="23" count="1">
            <x v="20"/>
          </reference>
        </references>
      </pivotArea>
    </format>
    <format dxfId="1127">
      <pivotArea dataOnly="0" labelOnly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50"/>
          </reference>
          <reference field="22" count="1" selected="0">
            <x v="127"/>
          </reference>
          <reference field="23" count="1">
            <x v="21"/>
          </reference>
        </references>
      </pivotArea>
    </format>
    <format dxfId="1126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19"/>
          </reference>
          <reference field="23" count="1">
            <x v="64"/>
          </reference>
        </references>
      </pivotArea>
    </format>
    <format dxfId="1125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32"/>
          </reference>
          <reference field="23" count="1">
            <x v="59"/>
          </reference>
        </references>
      </pivotArea>
    </format>
    <format dxfId="1124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48"/>
          </reference>
          <reference field="23" count="1">
            <x v="91"/>
          </reference>
        </references>
      </pivotArea>
    </format>
    <format dxfId="1123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52"/>
          </reference>
          <reference field="23" count="1">
            <x v="123"/>
          </reference>
        </references>
      </pivotArea>
    </format>
    <format dxfId="1122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53"/>
          </reference>
          <reference field="23" count="1">
            <x v="111"/>
          </reference>
        </references>
      </pivotArea>
    </format>
    <format dxfId="1121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54"/>
          </reference>
          <reference field="23" count="1">
            <x v="101"/>
          </reference>
        </references>
      </pivotArea>
    </format>
    <format dxfId="1120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57"/>
          </reference>
          <reference field="23" count="1">
            <x v="8"/>
          </reference>
        </references>
      </pivotArea>
    </format>
    <format dxfId="1119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63"/>
          </reference>
          <reference field="23" count="1">
            <x v="105"/>
          </reference>
        </references>
      </pivotArea>
    </format>
    <format dxfId="1118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67"/>
          </reference>
          <reference field="23" count="1">
            <x v="117"/>
          </reference>
        </references>
      </pivotArea>
    </format>
    <format dxfId="1117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75"/>
          </reference>
          <reference field="23" count="1">
            <x v="52"/>
          </reference>
        </references>
      </pivotArea>
    </format>
    <format dxfId="1116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76"/>
          </reference>
          <reference field="23" count="1">
            <x v="49"/>
          </reference>
        </references>
      </pivotArea>
    </format>
    <format dxfId="1115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110"/>
          </reference>
          <reference field="23" count="1">
            <x v="35"/>
          </reference>
        </references>
      </pivotArea>
    </format>
    <format dxfId="1114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116"/>
          </reference>
          <reference field="23" count="1">
            <x v="32"/>
          </reference>
        </references>
      </pivotArea>
    </format>
    <format dxfId="1113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120"/>
          </reference>
          <reference field="23" count="1">
            <x v="72"/>
          </reference>
        </references>
      </pivotArea>
    </format>
    <format dxfId="1112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123"/>
          </reference>
          <reference field="23" count="1">
            <x v="119"/>
          </reference>
        </references>
      </pivotArea>
    </format>
    <format dxfId="1111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124"/>
          </reference>
          <reference field="23" count="1">
            <x v="55"/>
          </reference>
        </references>
      </pivotArea>
    </format>
    <format dxfId="1110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"/>
          </reference>
          <reference field="22" count="1" selected="0">
            <x v="30"/>
          </reference>
          <reference field="23" count="1">
            <x v="56"/>
          </reference>
        </references>
      </pivotArea>
    </format>
    <format dxfId="1109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1108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"/>
          </reference>
          <reference field="22" count="1" selected="0">
            <x v="119"/>
          </reference>
          <reference field="23" count="1">
            <x v="43"/>
          </reference>
        </references>
      </pivotArea>
    </format>
    <format dxfId="1107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4"/>
          </reference>
          <reference field="22" count="1" selected="0">
            <x v="99"/>
          </reference>
          <reference field="23" count="1">
            <x v="120"/>
          </reference>
        </references>
      </pivotArea>
    </format>
    <format dxfId="1106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"/>
          </reference>
          <reference field="22" count="1" selected="0">
            <x v="99"/>
          </reference>
          <reference field="23" count="1">
            <x v="120"/>
          </reference>
        </references>
      </pivotArea>
    </format>
    <format dxfId="1105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6"/>
          </reference>
          <reference field="22" count="1" selected="0">
            <x v="99"/>
          </reference>
          <reference field="23" count="1">
            <x v="120"/>
          </reference>
        </references>
      </pivotArea>
    </format>
    <format dxfId="1104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8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1103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9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1102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14"/>
          </reference>
          <reference field="22" count="1" selected="0">
            <x v="26"/>
          </reference>
          <reference field="23" count="1">
            <x v="89"/>
          </reference>
        </references>
      </pivotArea>
    </format>
    <format dxfId="1101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18"/>
          </reference>
          <reference field="22" count="1" selected="0">
            <x v="100"/>
          </reference>
          <reference field="23" count="1">
            <x v="79"/>
          </reference>
        </references>
      </pivotArea>
    </format>
    <format dxfId="1100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29"/>
          </reference>
          <reference field="22" count="1" selected="0">
            <x v="27"/>
          </reference>
          <reference field="23" count="1">
            <x v="77"/>
          </reference>
        </references>
      </pivotArea>
    </format>
    <format dxfId="1099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0"/>
          </reference>
          <reference field="22" count="1" selected="0">
            <x v="24"/>
          </reference>
          <reference field="23" count="1">
            <x v="85"/>
          </reference>
        </references>
      </pivotArea>
    </format>
    <format dxfId="1098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0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1097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1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1096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2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1095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3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1094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8"/>
          </reference>
          <reference field="22" count="1" selected="0">
            <x v="119"/>
          </reference>
          <reference field="23" count="1">
            <x v="43"/>
          </reference>
        </references>
      </pivotArea>
    </format>
    <format dxfId="1093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9"/>
          </reference>
          <reference field="22" count="1" selected="0">
            <x v="99"/>
          </reference>
          <reference field="23" count="1">
            <x v="120"/>
          </reference>
        </references>
      </pivotArea>
    </format>
    <format dxfId="1092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44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1091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44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1090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44"/>
          </reference>
          <reference field="22" count="1" selected="0">
            <x v="72"/>
          </reference>
          <reference field="23" count="1">
            <x v="97"/>
          </reference>
        </references>
      </pivotArea>
    </format>
    <format dxfId="1089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2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1088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2"/>
          </reference>
          <reference field="22" count="1" selected="0">
            <x v="59"/>
          </reference>
          <reference field="23" count="1">
            <x v="7"/>
          </reference>
        </references>
      </pivotArea>
    </format>
    <format dxfId="1087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2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1086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2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1085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1084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25"/>
          </reference>
          <reference field="23" count="1">
            <x v="127"/>
          </reference>
        </references>
      </pivotArea>
    </format>
    <format dxfId="1083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37"/>
          </reference>
          <reference field="23" count="1">
            <x v="66"/>
          </reference>
        </references>
      </pivotArea>
    </format>
    <format dxfId="1082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38"/>
          </reference>
          <reference field="23" count="1">
            <x v="62"/>
          </reference>
        </references>
      </pivotArea>
    </format>
    <format dxfId="1081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1080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1079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1078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49"/>
          </reference>
          <reference field="23" count="1">
            <x v="92"/>
          </reference>
        </references>
      </pivotArea>
    </format>
    <format dxfId="1077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58"/>
          </reference>
          <reference field="23" count="1">
            <x v="6"/>
          </reference>
        </references>
      </pivotArea>
    </format>
    <format dxfId="1076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75"/>
          </reference>
          <reference field="23" count="1">
            <x v="52"/>
          </reference>
        </references>
      </pivotArea>
    </format>
    <format dxfId="1075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1074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1073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116"/>
          </reference>
          <reference field="23" count="1">
            <x v="32"/>
          </reference>
        </references>
      </pivotArea>
    </format>
    <format dxfId="1072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120"/>
          </reference>
          <reference field="23" count="1">
            <x v="72"/>
          </reference>
        </references>
      </pivotArea>
    </format>
    <format dxfId="1071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123"/>
          </reference>
          <reference field="23" count="1">
            <x v="119"/>
          </reference>
        </references>
      </pivotArea>
    </format>
    <format dxfId="1070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43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1069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20"/>
          </reference>
          <reference field="23" count="1">
            <x v="58"/>
          </reference>
        </references>
      </pivotArea>
    </format>
    <format dxfId="1068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36"/>
          </reference>
          <reference field="23" count="1">
            <x v="38"/>
          </reference>
        </references>
      </pivotArea>
    </format>
    <format dxfId="1067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37"/>
          </reference>
          <reference field="23" count="1">
            <x v="66"/>
          </reference>
        </references>
      </pivotArea>
    </format>
    <format dxfId="1066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38"/>
          </reference>
          <reference field="23" count="1">
            <x v="62"/>
          </reference>
        </references>
      </pivotArea>
    </format>
    <format dxfId="1065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1064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1063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67"/>
          </reference>
          <reference field="23" count="1">
            <x v="117"/>
          </reference>
        </references>
      </pivotArea>
    </format>
    <format dxfId="1062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77"/>
          </reference>
          <reference field="23" count="1">
            <x v="50"/>
          </reference>
        </references>
      </pivotArea>
    </format>
    <format dxfId="1061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80"/>
          </reference>
          <reference field="23" count="1">
            <x v="109"/>
          </reference>
        </references>
      </pivotArea>
    </format>
    <format dxfId="1060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111"/>
          </reference>
          <reference field="23" count="1">
            <x v="34"/>
          </reference>
        </references>
      </pivotArea>
    </format>
    <format dxfId="1059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112"/>
          </reference>
          <reference field="23" count="1">
            <x v="53"/>
          </reference>
        </references>
      </pivotArea>
    </format>
    <format dxfId="1058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117"/>
          </reference>
          <reference field="23" count="1">
            <x v="33"/>
          </reference>
        </references>
      </pivotArea>
    </format>
    <format dxfId="1057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15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1056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15"/>
          </reference>
          <reference field="22" count="1" selected="0">
            <x v="45"/>
          </reference>
          <reference field="23" count="1">
            <x v="82"/>
          </reference>
        </references>
      </pivotArea>
    </format>
    <format dxfId="1055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15"/>
          </reference>
          <reference field="22" count="1" selected="0">
            <x v="64"/>
          </reference>
          <reference field="23" count="1">
            <x v="103"/>
          </reference>
        </references>
      </pivotArea>
    </format>
    <format dxfId="1054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22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1053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22"/>
          </reference>
          <reference field="23" count="1">
            <x v="60"/>
          </reference>
        </references>
      </pivotArea>
    </format>
    <format dxfId="1052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1051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44"/>
          </reference>
          <reference field="23" count="1">
            <x v="65"/>
          </reference>
        </references>
      </pivotArea>
    </format>
    <format dxfId="1050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53"/>
          </reference>
          <reference field="23" count="1">
            <x v="111"/>
          </reference>
        </references>
      </pivotArea>
    </format>
    <format dxfId="1049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65"/>
          </reference>
          <reference field="23" count="1">
            <x v="102"/>
          </reference>
        </references>
      </pivotArea>
    </format>
    <format dxfId="1048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67"/>
          </reference>
          <reference field="23" count="1">
            <x v="117"/>
          </reference>
        </references>
      </pivotArea>
    </format>
    <format dxfId="1047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93"/>
          </reference>
          <reference field="23" count="1">
            <x v="99"/>
          </reference>
        </references>
      </pivotArea>
    </format>
    <format dxfId="1046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96"/>
          </reference>
          <reference field="23" count="1">
            <x v="27"/>
          </reference>
        </references>
      </pivotArea>
    </format>
    <format dxfId="1045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113"/>
          </reference>
          <reference field="23" count="1">
            <x v="73"/>
          </reference>
        </references>
      </pivotArea>
    </format>
    <format dxfId="1044">
      <pivotArea dataOnly="0" labelOnly="1" fieldPosition="0">
        <references count="5">
          <reference field="12" count="1" selected="0">
            <x v="8"/>
          </reference>
          <reference field="14" count="1" selected="0">
            <x v="2"/>
          </reference>
          <reference field="16" count="1" selected="0">
            <x v="51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1043">
      <pivotArea dataOnly="0" labelOnly="1" fieldPosition="0">
        <references count="5">
          <reference field="12" count="1" selected="0">
            <x v="9"/>
          </reference>
          <reference field="14" count="1" selected="0">
            <x v="2"/>
          </reference>
          <reference field="16" count="1" selected="0">
            <x v="11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1042">
      <pivotArea dataOnly="0" labelOnly="1" fieldPosition="0">
        <references count="5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1" selected="0">
            <x v="40"/>
          </reference>
          <reference field="23" count="1">
            <x v="78"/>
          </reference>
        </references>
      </pivotArea>
    </format>
    <format dxfId="1041">
      <pivotArea dataOnly="0" labelOnly="1" fieldPosition="0">
        <references count="5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1040">
      <pivotArea dataOnly="0" labelOnly="1" fieldPosition="0">
        <references count="5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1039">
      <pivotArea dataOnly="0" labelOnly="1" fieldPosition="0">
        <references count="5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1" selected="0">
            <x v="65"/>
          </reference>
          <reference field="23" count="1">
            <x v="102"/>
          </reference>
        </references>
      </pivotArea>
    </format>
    <format dxfId="1038">
      <pivotArea dataOnly="0" labelOnly="1" fieldPosition="0">
        <references count="5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1" selected="0">
            <x v="119"/>
          </reference>
          <reference field="23" count="1">
            <x v="43"/>
          </reference>
        </references>
      </pivotArea>
    </format>
    <format dxfId="1037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0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1036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0"/>
          </reference>
          <reference field="22" count="1" selected="0">
            <x v="32"/>
          </reference>
          <reference field="23" count="1">
            <x v="59"/>
          </reference>
        </references>
      </pivotArea>
    </format>
    <format dxfId="1035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0"/>
          </reference>
          <reference field="22" count="1" selected="0">
            <x v="60"/>
          </reference>
          <reference field="23" count="1">
            <x v="71"/>
          </reference>
        </references>
      </pivotArea>
    </format>
    <format dxfId="1034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7"/>
          </reference>
          <reference field="22" count="1" selected="0">
            <x v="81"/>
          </reference>
          <reference field="23" count="1">
            <x v="25"/>
          </reference>
        </references>
      </pivotArea>
    </format>
    <format dxfId="1033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7"/>
          </reference>
          <reference field="22" count="1" selected="0">
            <x v="82"/>
          </reference>
          <reference field="23" count="1">
            <x v="106"/>
          </reference>
        </references>
      </pivotArea>
    </format>
    <format dxfId="1032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7"/>
          </reference>
          <reference field="22" count="1" selected="0">
            <x v="83"/>
          </reference>
          <reference field="23" count="1">
            <x v="108"/>
          </reference>
        </references>
      </pivotArea>
    </format>
    <format dxfId="1031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7"/>
          </reference>
          <reference field="22" count="1" selected="0">
            <x v="84"/>
          </reference>
          <reference field="23" count="1">
            <x v="100"/>
          </reference>
        </references>
      </pivotArea>
    </format>
    <format dxfId="1030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48"/>
          </reference>
          <reference field="22" count="1" selected="0">
            <x v="67"/>
          </reference>
          <reference field="23" count="1">
            <x v="117"/>
          </reference>
        </references>
      </pivotArea>
    </format>
    <format dxfId="1029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7"/>
          </reference>
          <reference field="22" count="1" selected="0">
            <x v="80"/>
          </reference>
          <reference field="23" count="1">
            <x v="109"/>
          </reference>
        </references>
      </pivotArea>
    </format>
    <format dxfId="1028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7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1027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7"/>
          </reference>
          <reference field="22" count="1" selected="0">
            <x v="107"/>
          </reference>
          <reference field="23" count="1">
            <x v="68"/>
          </reference>
        </references>
      </pivotArea>
    </format>
    <format dxfId="1026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1025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1" selected="0">
            <x v="65"/>
          </reference>
          <reference field="23" count="1">
            <x v="102"/>
          </reference>
        </references>
      </pivotArea>
    </format>
    <format dxfId="1024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1" selected="0">
            <x v="85"/>
          </reference>
          <reference field="23" count="1">
            <x v="81"/>
          </reference>
        </references>
      </pivotArea>
    </format>
    <format dxfId="1023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1" selected="0">
            <x v="86"/>
          </reference>
          <reference field="23" count="1">
            <x v="130"/>
          </reference>
        </references>
      </pivotArea>
    </format>
    <format dxfId="1022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1" selected="0">
            <x v="104"/>
          </reference>
          <reference field="23" count="1">
            <x v="12"/>
          </reference>
        </references>
      </pivotArea>
    </format>
    <format dxfId="1021">
      <pivotArea dataOnly="0" labelOnly="1" fieldPosition="0">
        <references count="5">
          <reference field="12" count="1" selected="0">
            <x v="11"/>
          </reference>
          <reference field="14" count="1" selected="0">
            <x v="0"/>
          </reference>
          <reference field="16" count="1" selected="0">
            <x v="27"/>
          </reference>
          <reference field="22" count="1" selected="0">
            <x v="41"/>
          </reference>
          <reference field="23" count="1">
            <x v="16"/>
          </reference>
        </references>
      </pivotArea>
    </format>
    <format dxfId="1020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"/>
          </reference>
          <reference field="23" count="1">
            <x v="121"/>
          </reference>
        </references>
      </pivotArea>
    </format>
    <format dxfId="1019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5"/>
          </reference>
          <reference field="23" count="1">
            <x v="84"/>
          </reference>
        </references>
      </pivotArea>
    </format>
    <format dxfId="1018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6"/>
          </reference>
          <reference field="23" count="1">
            <x v="41"/>
          </reference>
        </references>
      </pivotArea>
    </format>
    <format dxfId="1017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9"/>
          </reference>
          <reference field="23" count="1">
            <x v="22"/>
          </reference>
        </references>
      </pivotArea>
    </format>
    <format dxfId="1016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0"/>
          </reference>
          <reference field="23" count="1">
            <x v="23"/>
          </reference>
        </references>
      </pivotArea>
    </format>
    <format dxfId="1015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1"/>
          </reference>
          <reference field="23" count="1">
            <x v="2"/>
          </reference>
        </references>
      </pivotArea>
    </format>
    <format dxfId="1014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2"/>
          </reference>
          <reference field="23" count="1">
            <x v="1"/>
          </reference>
        </references>
      </pivotArea>
    </format>
    <format dxfId="1013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3"/>
          </reference>
          <reference field="23" count="1">
            <x v="3"/>
          </reference>
        </references>
      </pivotArea>
    </format>
    <format dxfId="1012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5"/>
          </reference>
          <reference field="23" count="1">
            <x v="70"/>
          </reference>
        </references>
      </pivotArea>
    </format>
    <format dxfId="1011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7"/>
          </reference>
          <reference field="23" count="1">
            <x v="36"/>
          </reference>
        </references>
      </pivotArea>
    </format>
    <format dxfId="1010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41"/>
          </reference>
          <reference field="23" count="1">
            <x v="16"/>
          </reference>
        </references>
      </pivotArea>
    </format>
    <format dxfId="1009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58"/>
          </reference>
          <reference field="23" count="1">
            <x v="6"/>
          </reference>
        </references>
      </pivotArea>
    </format>
    <format dxfId="1008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8"/>
          </reference>
          <reference field="23" count="1">
            <x v="63"/>
          </reference>
        </references>
      </pivotArea>
    </format>
    <format dxfId="1007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20"/>
          </reference>
          <reference field="23" count="1">
            <x v="58"/>
          </reference>
        </references>
      </pivotArea>
    </format>
    <format dxfId="1006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1005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28"/>
          </reference>
          <reference field="23" count="1">
            <x v="87"/>
          </reference>
        </references>
      </pivotArea>
    </format>
    <format dxfId="1004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29"/>
          </reference>
          <reference field="23" count="1">
            <x v="15"/>
          </reference>
        </references>
      </pivotArea>
    </format>
    <format dxfId="1003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31"/>
          </reference>
          <reference field="23" count="1">
            <x v="131"/>
          </reference>
        </references>
      </pivotArea>
    </format>
    <format dxfId="1002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32"/>
          </reference>
          <reference field="23" count="1">
            <x v="59"/>
          </reference>
        </references>
      </pivotArea>
    </format>
    <format dxfId="1001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33"/>
          </reference>
          <reference field="23" count="1">
            <x v="9"/>
          </reference>
        </references>
      </pivotArea>
    </format>
    <format dxfId="1000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34"/>
          </reference>
          <reference field="23" count="1">
            <x v="75"/>
          </reference>
        </references>
      </pivotArea>
    </format>
    <format dxfId="999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41"/>
          </reference>
          <reference field="23" count="1">
            <x v="16"/>
          </reference>
        </references>
      </pivotArea>
    </format>
    <format dxfId="998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997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47"/>
          </reference>
          <reference field="23" count="1">
            <x v="90"/>
          </reference>
        </references>
      </pivotArea>
    </format>
    <format dxfId="996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49"/>
          </reference>
          <reference field="23" count="1">
            <x v="92"/>
          </reference>
        </references>
      </pivotArea>
    </format>
    <format dxfId="995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0"/>
          </reference>
          <reference field="23" count="1">
            <x v="93"/>
          </reference>
        </references>
      </pivotArea>
    </format>
    <format dxfId="994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1"/>
          </reference>
          <reference field="23" count="1">
            <x v="30"/>
          </reference>
        </references>
      </pivotArea>
    </format>
    <format dxfId="993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2"/>
          </reference>
          <reference field="23" count="1">
            <x v="123"/>
          </reference>
        </references>
      </pivotArea>
    </format>
    <format dxfId="992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3"/>
          </reference>
          <reference field="23" count="1">
            <x v="111"/>
          </reference>
        </references>
      </pivotArea>
    </format>
    <format dxfId="991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6"/>
          </reference>
          <reference field="23" count="1">
            <x v="5"/>
          </reference>
        </references>
      </pivotArea>
    </format>
    <format dxfId="990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8"/>
          </reference>
          <reference field="23" count="1">
            <x v="6"/>
          </reference>
        </references>
      </pivotArea>
    </format>
    <format dxfId="989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9"/>
          </reference>
          <reference field="23" count="1">
            <x v="7"/>
          </reference>
        </references>
      </pivotArea>
    </format>
    <format dxfId="988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60"/>
          </reference>
          <reference field="23" count="1">
            <x v="71"/>
          </reference>
        </references>
      </pivotArea>
    </format>
    <format dxfId="987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61"/>
          </reference>
          <reference field="23" count="1">
            <x v="115"/>
          </reference>
        </references>
      </pivotArea>
    </format>
    <format dxfId="986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63"/>
          </reference>
          <reference field="23" count="1">
            <x v="105"/>
          </reference>
        </references>
      </pivotArea>
    </format>
    <format dxfId="985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64"/>
          </reference>
          <reference field="23" count="1">
            <x v="103"/>
          </reference>
        </references>
      </pivotArea>
    </format>
    <format dxfId="984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66"/>
          </reference>
          <reference field="23" count="1">
            <x v="112"/>
          </reference>
        </references>
      </pivotArea>
    </format>
    <format dxfId="983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1"/>
          </reference>
          <reference field="23" count="1">
            <x v="98"/>
          </reference>
        </references>
      </pivotArea>
    </format>
    <format dxfId="982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2"/>
          </reference>
          <reference field="23" count="1">
            <x v="97"/>
          </reference>
        </references>
      </pivotArea>
    </format>
    <format dxfId="981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3"/>
          </reference>
          <reference field="23" count="1">
            <x v="17"/>
          </reference>
        </references>
      </pivotArea>
    </format>
    <format dxfId="980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4"/>
          </reference>
          <reference field="23" count="1">
            <x v="19"/>
          </reference>
        </references>
      </pivotArea>
    </format>
    <format dxfId="979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5"/>
          </reference>
          <reference field="23" count="1">
            <x v="52"/>
          </reference>
        </references>
      </pivotArea>
    </format>
    <format dxfId="978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8"/>
          </reference>
          <reference field="23" count="1">
            <x v="95"/>
          </reference>
        </references>
      </pivotArea>
    </format>
    <format dxfId="977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976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975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92"/>
          </reference>
          <reference field="23" count="1">
            <x v="47"/>
          </reference>
        </references>
      </pivotArea>
    </format>
    <format dxfId="974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96"/>
          </reference>
          <reference field="23" count="1">
            <x v="27"/>
          </reference>
        </references>
      </pivotArea>
    </format>
    <format dxfId="973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06"/>
          </reference>
          <reference field="23" count="1">
            <x v="67"/>
          </reference>
        </references>
      </pivotArea>
    </format>
    <format dxfId="972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07"/>
          </reference>
          <reference field="23" count="1">
            <x v="68"/>
          </reference>
        </references>
      </pivotArea>
    </format>
    <format dxfId="971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09"/>
          </reference>
          <reference field="23" count="1">
            <x v="76"/>
          </reference>
        </references>
      </pivotArea>
    </format>
    <format dxfId="970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15"/>
          </reference>
          <reference field="23" count="1">
            <x v="118"/>
          </reference>
        </references>
      </pivotArea>
    </format>
    <format dxfId="969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18"/>
          </reference>
          <reference field="23" count="1">
            <x v="80"/>
          </reference>
        </references>
      </pivotArea>
    </format>
    <format dxfId="968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33"/>
          </reference>
          <reference field="23" count="1">
            <x v="133"/>
          </reference>
        </references>
      </pivotArea>
    </format>
    <format dxfId="967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0"/>
          </reference>
          <reference field="23" count="1">
            <x v="24"/>
          </reference>
        </references>
      </pivotArea>
    </format>
    <format dxfId="966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"/>
          </reference>
          <reference field="23" count="1">
            <x v="121"/>
          </reference>
        </references>
      </pivotArea>
    </format>
    <format dxfId="965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2"/>
          </reference>
          <reference field="23" count="1">
            <x v="44"/>
          </reference>
        </references>
      </pivotArea>
    </format>
    <format dxfId="964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3"/>
          </reference>
          <reference field="23" count="1">
            <x v="122"/>
          </reference>
        </references>
      </pivotArea>
    </format>
    <format dxfId="963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4"/>
          </reference>
          <reference field="23" count="1">
            <x v="96"/>
          </reference>
        </references>
      </pivotArea>
    </format>
    <format dxfId="962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5"/>
          </reference>
          <reference field="23" count="1">
            <x v="84"/>
          </reference>
        </references>
      </pivotArea>
    </format>
    <format dxfId="961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6"/>
          </reference>
          <reference field="23" count="1">
            <x v="41"/>
          </reference>
        </references>
      </pivotArea>
    </format>
    <format dxfId="960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7"/>
          </reference>
          <reference field="23" count="1">
            <x v="45"/>
          </reference>
        </references>
      </pivotArea>
    </format>
    <format dxfId="959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8"/>
          </reference>
          <reference field="23" count="1">
            <x v="18"/>
          </reference>
        </references>
      </pivotArea>
    </format>
    <format dxfId="958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9"/>
          </reference>
          <reference field="23" count="1">
            <x v="22"/>
          </reference>
        </references>
      </pivotArea>
    </format>
    <format dxfId="957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0"/>
          </reference>
          <reference field="23" count="1">
            <x v="23"/>
          </reference>
        </references>
      </pivotArea>
    </format>
    <format dxfId="956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1"/>
          </reference>
          <reference field="23" count="1">
            <x v="2"/>
          </reference>
        </references>
      </pivotArea>
    </format>
    <format dxfId="955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2"/>
          </reference>
          <reference field="23" count="1">
            <x v="1"/>
          </reference>
        </references>
      </pivotArea>
    </format>
    <format dxfId="954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3"/>
          </reference>
          <reference field="23" count="1">
            <x v="3"/>
          </reference>
        </references>
      </pivotArea>
    </format>
    <format dxfId="953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4"/>
          </reference>
          <reference field="23" count="1">
            <x v="48"/>
          </reference>
        </references>
      </pivotArea>
    </format>
    <format dxfId="952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5"/>
          </reference>
          <reference field="23" count="1">
            <x v="70"/>
          </reference>
        </references>
      </pivotArea>
    </format>
    <format dxfId="951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6"/>
          </reference>
          <reference field="23" count="1">
            <x v="46"/>
          </reference>
        </references>
      </pivotArea>
    </format>
    <format dxfId="950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67"/>
          </reference>
          <reference field="23" count="1">
            <x v="117"/>
          </reference>
        </references>
      </pivotArea>
    </format>
    <format dxfId="949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90"/>
          </reference>
          <reference field="23" count="1">
            <x v="114"/>
          </reference>
        </references>
      </pivotArea>
    </format>
    <format dxfId="948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93"/>
          </reference>
          <reference field="23" count="1">
            <x v="99"/>
          </reference>
        </references>
      </pivotArea>
    </format>
    <format dxfId="947">
      <pivotArea dataOnly="0" labelOnly="1" fieldPosition="0">
        <references count="5">
          <reference field="12" count="1" selected="0">
            <x v="12"/>
          </reference>
          <reference field="14" count="1" selected="0">
            <x v="4"/>
          </reference>
          <reference field="16" count="1" selected="0">
            <x v="0"/>
          </reference>
          <reference field="22" count="1" selected="0">
            <x v="61"/>
          </reference>
          <reference field="23" count="1">
            <x v="115"/>
          </reference>
        </references>
      </pivotArea>
    </format>
    <format dxfId="946">
      <pivotArea dataOnly="0" labelOnly="1" fieldPosition="0">
        <references count="5">
          <reference field="12" count="1" selected="0">
            <x v="12"/>
          </reference>
          <reference field="14" count="1" selected="0">
            <x v="4"/>
          </reference>
          <reference field="16" count="1" selected="0">
            <x v="0"/>
          </reference>
          <reference field="22" count="1" selected="0">
            <x v="64"/>
          </reference>
          <reference field="23" count="1">
            <x v="103"/>
          </reference>
        </references>
      </pivotArea>
    </format>
    <format dxfId="945">
      <pivotArea dataOnly="0" labelOnly="1" fieldPosition="0">
        <references count="5">
          <reference field="12" count="1" selected="0">
            <x v="13"/>
          </reference>
          <reference field="14" count="1" selected="0">
            <x v="0"/>
          </reference>
          <reference field="16" count="1" selected="0">
            <x v="23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944">
      <pivotArea dataOnly="0" labelOnly="1" fieldPosition="0">
        <references count="5">
          <reference field="12" count="1" selected="0">
            <x v="13"/>
          </reference>
          <reference field="14" count="1" selected="0">
            <x v="0"/>
          </reference>
          <reference field="16" count="1" selected="0">
            <x v="23"/>
          </reference>
          <reference field="22" count="1" selected="0">
            <x v="104"/>
          </reference>
          <reference field="23" count="1">
            <x v="12"/>
          </reference>
        </references>
      </pivotArea>
    </format>
    <format dxfId="943">
      <pivotArea dataOnly="0" labelOnly="1" fieldPosition="0">
        <references count="5">
          <reference field="12" count="1" selected="0">
            <x v="14"/>
          </reference>
          <reference field="14" count="1" selected="0">
            <x v="0"/>
          </reference>
          <reference field="16" count="1" selected="0">
            <x v="34"/>
          </reference>
          <reference field="22" count="1" selected="0">
            <x v="105"/>
          </reference>
          <reference field="23" count="1">
            <x v="10"/>
          </reference>
        </references>
      </pivotArea>
    </format>
    <format dxfId="942">
      <pivotArea dataOnly="0" labelOnly="1" fieldPosition="0">
        <references count="5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1" selected="0">
            <x v="18"/>
          </reference>
          <reference field="23" count="1">
            <x v="63"/>
          </reference>
        </references>
      </pivotArea>
    </format>
    <format dxfId="941">
      <pivotArea dataOnly="0" labelOnly="1" fieldPosition="0">
        <references count="5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940">
      <pivotArea dataOnly="0" labelOnly="1" fieldPosition="0">
        <references count="5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1" selected="0">
            <x v="61"/>
          </reference>
          <reference field="23" count="1">
            <x v="115"/>
          </reference>
        </references>
      </pivotArea>
    </format>
    <format dxfId="939">
      <pivotArea dataOnly="0" labelOnly="1" fieldPosition="0">
        <references count="5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1" selected="0">
            <x v="68"/>
          </reference>
          <reference field="23" count="1">
            <x v="113"/>
          </reference>
        </references>
      </pivotArea>
    </format>
    <format dxfId="938">
      <pivotArea dataOnly="0" labelOnly="1" fieldPosition="0">
        <references count="5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1" selected="0">
            <x v="122"/>
          </reference>
          <reference field="23" count="1">
            <x v="124"/>
          </reference>
        </references>
      </pivotArea>
    </format>
    <format dxfId="937">
      <pivotArea dataOnly="0" labelOnly="1" fieldPosition="0">
        <references count="5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1" selected="0">
            <x v="18"/>
          </reference>
          <reference field="23" count="1">
            <x v="63"/>
          </reference>
        </references>
      </pivotArea>
    </format>
    <format dxfId="936">
      <pivotArea dataOnly="0" labelOnly="1" fieldPosition="0">
        <references count="5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935">
      <pivotArea dataOnly="0" labelOnly="1" fieldPosition="0">
        <references count="5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1" selected="0">
            <x v="61"/>
          </reference>
          <reference field="23" count="1">
            <x v="115"/>
          </reference>
        </references>
      </pivotArea>
    </format>
    <format dxfId="934">
      <pivotArea dataOnly="0" labelOnly="1" fieldPosition="0">
        <references count="5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1" selected="0">
            <x v="68"/>
          </reference>
          <reference field="23" count="1">
            <x v="113"/>
          </reference>
        </references>
      </pivotArea>
    </format>
    <format dxfId="933">
      <pivotArea dataOnly="0" labelOnly="1" fieldPosition="0">
        <references count="5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1" selected="0">
            <x v="71"/>
          </reference>
          <reference field="23" count="1">
            <x v="98"/>
          </reference>
        </references>
      </pivotArea>
    </format>
    <format dxfId="932">
      <pivotArea dataOnly="0" labelOnly="1" fieldPosition="0">
        <references count="5">
          <reference field="12" count="1" selected="0">
            <x v="16"/>
          </reference>
          <reference field="14" count="1" selected="0">
            <x v="2"/>
          </reference>
          <reference field="16" count="1" selected="0">
            <x v="68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931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8"/>
          </reference>
          <reference field="23" count="1">
            <x v="63"/>
          </reference>
        </references>
      </pivotArea>
    </format>
    <format dxfId="930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9"/>
          </reference>
          <reference field="23" count="1">
            <x v="64"/>
          </reference>
        </references>
      </pivotArea>
    </format>
    <format dxfId="929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20"/>
          </reference>
          <reference field="23" count="1">
            <x v="58"/>
          </reference>
        </references>
      </pivotArea>
    </format>
    <format dxfId="928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22"/>
          </reference>
          <reference field="23" count="1">
            <x v="60"/>
          </reference>
        </references>
      </pivotArea>
    </format>
    <format dxfId="927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926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30"/>
          </reference>
          <reference field="23" count="1">
            <x v="56"/>
          </reference>
        </references>
      </pivotArea>
    </format>
    <format dxfId="925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32"/>
          </reference>
          <reference field="23" count="1">
            <x v="59"/>
          </reference>
        </references>
      </pivotArea>
    </format>
    <format dxfId="924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33"/>
          </reference>
          <reference field="23" count="1">
            <x v="9"/>
          </reference>
        </references>
      </pivotArea>
    </format>
    <format dxfId="923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922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921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47"/>
          </reference>
          <reference field="23" count="1">
            <x v="90"/>
          </reference>
        </references>
      </pivotArea>
    </format>
    <format dxfId="920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48"/>
          </reference>
          <reference field="23" count="1">
            <x v="91"/>
          </reference>
        </references>
      </pivotArea>
    </format>
    <format dxfId="919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49"/>
          </reference>
          <reference field="23" count="1">
            <x v="92"/>
          </reference>
        </references>
      </pivotArea>
    </format>
    <format dxfId="918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55"/>
          </reference>
          <reference field="23" count="1">
            <x v="116"/>
          </reference>
        </references>
      </pivotArea>
    </format>
    <format dxfId="917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61"/>
          </reference>
          <reference field="23" count="1">
            <x v="115"/>
          </reference>
        </references>
      </pivotArea>
    </format>
    <format dxfId="916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63"/>
          </reference>
          <reference field="23" count="1">
            <x v="105"/>
          </reference>
        </references>
      </pivotArea>
    </format>
    <format dxfId="915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65"/>
          </reference>
          <reference field="23" count="1">
            <x v="102"/>
          </reference>
        </references>
      </pivotArea>
    </format>
    <format dxfId="914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68"/>
          </reference>
          <reference field="23" count="1">
            <x v="113"/>
          </reference>
        </references>
      </pivotArea>
    </format>
    <format dxfId="913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69"/>
          </reference>
          <reference field="23" count="1">
            <x v="104"/>
          </reference>
        </references>
      </pivotArea>
    </format>
    <format dxfId="912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70"/>
          </reference>
          <reference field="23" count="1">
            <x v="110"/>
          </reference>
        </references>
      </pivotArea>
    </format>
    <format dxfId="911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74"/>
          </reference>
          <reference field="23" count="1">
            <x v="19"/>
          </reference>
        </references>
      </pivotArea>
    </format>
    <format dxfId="910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909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85"/>
          </reference>
          <reference field="23" count="1">
            <x v="81"/>
          </reference>
        </references>
      </pivotArea>
    </format>
    <format dxfId="908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86"/>
          </reference>
          <reference field="23" count="1">
            <x v="130"/>
          </reference>
        </references>
      </pivotArea>
    </format>
    <format dxfId="907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93"/>
          </reference>
          <reference field="23" count="1">
            <x v="99"/>
          </reference>
        </references>
      </pivotArea>
    </format>
    <format dxfId="906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95"/>
          </reference>
          <reference field="23" count="1">
            <x v="74"/>
          </reference>
        </references>
      </pivotArea>
    </format>
    <format dxfId="905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08"/>
          </reference>
          <reference field="23" count="1">
            <x v="31"/>
          </reference>
        </references>
      </pivotArea>
    </format>
    <format dxfId="904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09"/>
          </reference>
          <reference field="23" count="1">
            <x v="76"/>
          </reference>
        </references>
      </pivotArea>
    </format>
    <format dxfId="903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22"/>
          </reference>
          <reference field="23" count="1">
            <x v="124"/>
          </reference>
        </references>
      </pivotArea>
    </format>
    <format dxfId="902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23"/>
          </reference>
          <reference field="23" count="1">
            <x v="119"/>
          </reference>
        </references>
      </pivotArea>
    </format>
    <format dxfId="901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24"/>
          </reference>
          <reference field="23" count="1">
            <x v="55"/>
          </reference>
        </references>
      </pivotArea>
    </format>
    <format dxfId="900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28"/>
          </reference>
          <reference field="23" count="1">
            <x v="29"/>
          </reference>
        </references>
      </pivotArea>
    </format>
    <format dxfId="899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29"/>
          </reference>
          <reference field="23" count="1">
            <x v="69"/>
          </reference>
        </references>
      </pivotArea>
    </format>
    <format dxfId="898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40"/>
          </reference>
          <reference field="22" count="1" selected="0">
            <x v="67"/>
          </reference>
          <reference field="23" count="1">
            <x v="117"/>
          </reference>
        </references>
      </pivotArea>
    </format>
    <format dxfId="897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1" selected="0">
            <x v="91"/>
          </reference>
          <reference field="23" count="1">
            <x v="94"/>
          </reference>
        </references>
      </pivotArea>
    </format>
    <format dxfId="896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895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1" selected="0">
            <x v="98"/>
          </reference>
          <reference field="23" count="1">
            <x v="125"/>
          </reference>
        </references>
      </pivotArea>
    </format>
    <format dxfId="894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1" selected="0">
            <x v="130"/>
          </reference>
          <reference field="23" count="1">
            <x v="0"/>
          </reference>
        </references>
      </pivotArea>
    </format>
    <format dxfId="893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1" selected="0">
            <x v="131"/>
          </reference>
          <reference field="23" count="1">
            <x v="54"/>
          </reference>
        </references>
      </pivotArea>
    </format>
    <format dxfId="892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4"/>
          </reference>
          <reference field="22" count="1" selected="0">
            <x v="22"/>
          </reference>
          <reference field="23" count="1">
            <x v="60"/>
          </reference>
        </references>
      </pivotArea>
    </format>
    <format dxfId="891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4"/>
          </reference>
          <reference field="22" count="1" selected="0">
            <x v="93"/>
          </reference>
          <reference field="23" count="1">
            <x v="99"/>
          </reference>
        </references>
      </pivotArea>
    </format>
    <format dxfId="890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4"/>
          </reference>
          <reference field="22" count="1" selected="0">
            <x v="94"/>
          </reference>
          <reference field="23" count="1">
            <x v="26"/>
          </reference>
        </references>
      </pivotArea>
    </format>
    <format dxfId="889">
      <pivotArea field="12" type="button" dataOnly="0" labelOnly="1" outline="0" axis="axisRow" fieldPosition="0"/>
    </format>
    <format dxfId="888">
      <pivotArea dataOnly="0" labelOnly="1" fieldPosition="0">
        <references count="1">
          <reference field="12" count="0"/>
        </references>
      </pivotArea>
    </format>
    <format dxfId="887">
      <pivotArea dataOnly="0" labelOnly="1" grandRow="1" outline="0" fieldPosition="0"/>
    </format>
    <format dxfId="886">
      <pivotArea dataOnly="0" labelOnly="1" fieldPosition="0">
        <references count="2">
          <reference field="12" count="1" selected="0">
            <x v="0"/>
          </reference>
          <reference field="14" count="1">
            <x v="1"/>
          </reference>
        </references>
      </pivotArea>
    </format>
    <format dxfId="885">
      <pivotArea dataOnly="0" labelOnly="1" fieldPosition="0">
        <references count="2">
          <reference field="12" count="1" selected="0">
            <x v="1"/>
          </reference>
          <reference field="14" count="1">
            <x v="1"/>
          </reference>
        </references>
      </pivotArea>
    </format>
    <format dxfId="884">
      <pivotArea dataOnly="0" labelOnly="1" fieldPosition="0">
        <references count="2">
          <reference field="12" count="1" selected="0">
            <x v="2"/>
          </reference>
          <reference field="14" count="2">
            <x v="1"/>
            <x v="2"/>
          </reference>
        </references>
      </pivotArea>
    </format>
    <format dxfId="883">
      <pivotArea dataOnly="0" labelOnly="1" fieldPosition="0">
        <references count="2">
          <reference field="12" count="1" selected="0">
            <x v="3"/>
          </reference>
          <reference field="14" count="3">
            <x v="0"/>
            <x v="1"/>
            <x v="3"/>
          </reference>
        </references>
      </pivotArea>
    </format>
    <format dxfId="882">
      <pivotArea dataOnly="0" labelOnly="1" fieldPosition="0">
        <references count="2">
          <reference field="12" count="1" selected="0">
            <x v="4"/>
          </reference>
          <reference field="14" count="2">
            <x v="0"/>
            <x v="2"/>
          </reference>
        </references>
      </pivotArea>
    </format>
    <format dxfId="881">
      <pivotArea dataOnly="0" labelOnly="1" fieldPosition="0">
        <references count="2">
          <reference field="12" count="1" selected="0">
            <x v="5"/>
          </reference>
          <reference field="14" count="1">
            <x v="4"/>
          </reference>
        </references>
      </pivotArea>
    </format>
    <format dxfId="880">
      <pivotArea dataOnly="0" labelOnly="1" fieldPosition="0">
        <references count="2">
          <reference field="12" count="1" selected="0">
            <x v="6"/>
          </reference>
          <reference field="14" count="1">
            <x v="5"/>
          </reference>
        </references>
      </pivotArea>
    </format>
    <format dxfId="879">
      <pivotArea dataOnly="0" labelOnly="1" fieldPosition="0">
        <references count="2">
          <reference field="12" count="1" selected="0">
            <x v="7"/>
          </reference>
          <reference field="14" count="3">
            <x v="0"/>
            <x v="1"/>
            <x v="2"/>
          </reference>
        </references>
      </pivotArea>
    </format>
    <format dxfId="878">
      <pivotArea dataOnly="0" labelOnly="1" fieldPosition="0">
        <references count="2">
          <reference field="12" count="1" selected="0">
            <x v="8"/>
          </reference>
          <reference field="14" count="1">
            <x v="2"/>
          </reference>
        </references>
      </pivotArea>
    </format>
    <format dxfId="877">
      <pivotArea dataOnly="0" labelOnly="1" fieldPosition="0">
        <references count="2">
          <reference field="12" count="1" selected="0">
            <x v="9"/>
          </reference>
          <reference field="14" count="1">
            <x v="2"/>
          </reference>
        </references>
      </pivotArea>
    </format>
    <format dxfId="876">
      <pivotArea dataOnly="0" labelOnly="1" fieldPosition="0">
        <references count="2">
          <reference field="12" count="1" selected="0">
            <x v="10"/>
          </reference>
          <reference field="14" count="2">
            <x v="0"/>
            <x v="4"/>
          </reference>
        </references>
      </pivotArea>
    </format>
    <format dxfId="875">
      <pivotArea dataOnly="0" labelOnly="1" fieldPosition="0">
        <references count="2">
          <reference field="12" count="1" selected="0">
            <x v="11"/>
          </reference>
          <reference field="14" count="3">
            <x v="0"/>
            <x v="2"/>
            <x v="4"/>
          </reference>
        </references>
      </pivotArea>
    </format>
    <format dxfId="874">
      <pivotArea dataOnly="0" labelOnly="1" fieldPosition="0">
        <references count="2">
          <reference field="12" count="1" selected="0">
            <x v="12"/>
          </reference>
          <reference field="14" count="1">
            <x v="4"/>
          </reference>
        </references>
      </pivotArea>
    </format>
    <format dxfId="873">
      <pivotArea dataOnly="0" labelOnly="1" fieldPosition="0">
        <references count="2">
          <reference field="12" count="1" selected="0">
            <x v="13"/>
          </reference>
          <reference field="14" count="1">
            <x v="0"/>
          </reference>
        </references>
      </pivotArea>
    </format>
    <format dxfId="872">
      <pivotArea dataOnly="0" labelOnly="1" fieldPosition="0">
        <references count="2">
          <reference field="12" count="1" selected="0">
            <x v="14"/>
          </reference>
          <reference field="14" count="2">
            <x v="0"/>
            <x v="4"/>
          </reference>
        </references>
      </pivotArea>
    </format>
    <format dxfId="871">
      <pivotArea dataOnly="0" labelOnly="1" fieldPosition="0">
        <references count="2">
          <reference field="12" count="1" selected="0">
            <x v="15"/>
          </reference>
          <reference field="14" count="1">
            <x v="0"/>
          </reference>
        </references>
      </pivotArea>
    </format>
    <format dxfId="870">
      <pivotArea dataOnly="0" labelOnly="1" fieldPosition="0">
        <references count="2">
          <reference field="12" count="1" selected="0">
            <x v="16"/>
          </reference>
          <reference field="14" count="1">
            <x v="2"/>
          </reference>
        </references>
      </pivotArea>
    </format>
    <format dxfId="869">
      <pivotArea dataOnly="0" labelOnly="1" fieldPosition="0">
        <references count="2">
          <reference field="12" count="1" selected="0">
            <x v="17"/>
          </reference>
          <reference field="14" count="1">
            <x v="4"/>
          </reference>
        </references>
      </pivotArea>
    </format>
    <format dxfId="868">
      <pivotArea dataOnly="0" labelOnly="1" fieldPosition="0">
        <references count="3">
          <reference field="12" count="1" selected="0">
            <x v="0"/>
          </reference>
          <reference field="14" count="1" selected="0">
            <x v="1"/>
          </reference>
          <reference field="16" count="1">
            <x v="12"/>
          </reference>
        </references>
      </pivotArea>
    </format>
    <format dxfId="867">
      <pivotArea dataOnly="0" labelOnly="1" fieldPosition="0">
        <references count="3">
          <reference field="12" count="1" selected="0">
            <x v="1"/>
          </reference>
          <reference field="14" count="1" selected="0">
            <x v="1"/>
          </reference>
          <reference field="16" count="1">
            <x v="2"/>
          </reference>
        </references>
      </pivotArea>
    </format>
    <format dxfId="866">
      <pivotArea dataOnly="0" labelOnly="1" fieldPosition="0">
        <references count="3">
          <reference field="12" count="1" selected="0">
            <x v="2"/>
          </reference>
          <reference field="14" count="1" selected="0">
            <x v="1"/>
          </reference>
          <reference field="16" count="9">
            <x v="16"/>
            <x v="20"/>
            <x v="28"/>
            <x v="46"/>
            <x v="55"/>
            <x v="63"/>
            <x v="65"/>
            <x v="66"/>
            <x v="70"/>
          </reference>
        </references>
      </pivotArea>
    </format>
    <format dxfId="865">
      <pivotArea dataOnly="0" labelOnly="1" fieldPosition="0">
        <references count="3">
          <reference field="12" count="1" selected="0">
            <x v="2"/>
          </reference>
          <reference field="14" count="1" selected="0">
            <x v="2"/>
          </reference>
          <reference field="16" count="3">
            <x v="7"/>
            <x v="64"/>
            <x v="69"/>
          </reference>
        </references>
      </pivotArea>
    </format>
    <format dxfId="864">
      <pivotArea dataOnly="0" labelOnly="1" fieldPosition="0">
        <references count="3">
          <reference field="12" count="1" selected="0">
            <x v="3"/>
          </reference>
          <reference field="14" count="1" selected="0">
            <x v="0"/>
          </reference>
          <reference field="16" count="2">
            <x v="1"/>
            <x v="43"/>
          </reference>
        </references>
      </pivotArea>
    </format>
    <format dxfId="863">
      <pivotArea dataOnly="0" labelOnly="1" fieldPosition="0">
        <references count="3">
          <reference field="12" count="1" selected="0">
            <x v="3"/>
          </reference>
          <reference field="14" count="1" selected="0">
            <x v="1"/>
          </reference>
          <reference field="16" count="2">
            <x v="59"/>
            <x v="60"/>
          </reference>
        </references>
      </pivotArea>
    </format>
    <format dxfId="862">
      <pivotArea dataOnly="0" labelOnly="1" fieldPosition="0">
        <references count="3">
          <reference field="12" count="1" selected="0">
            <x v="3"/>
          </reference>
          <reference field="14" count="1" selected="0">
            <x v="3"/>
          </reference>
          <reference field="16" count="2">
            <x v="61"/>
            <x v="67"/>
          </reference>
        </references>
      </pivotArea>
    </format>
    <format dxfId="861">
      <pivotArea dataOnly="0" labelOnly="1" fieldPosition="0">
        <references count="3">
          <reference field="12" count="1" selected="0">
            <x v="4"/>
          </reference>
          <reference field="14" count="1" selected="0">
            <x v="0"/>
          </reference>
          <reference field="16" count="3">
            <x v="42"/>
            <x v="45"/>
            <x v="49"/>
          </reference>
        </references>
      </pivotArea>
    </format>
    <format dxfId="860">
      <pivotArea dataOnly="0" labelOnly="1" fieldPosition="0">
        <references count="3">
          <reference field="12" count="1" selected="0">
            <x v="4"/>
          </reference>
          <reference field="14" count="1" selected="0">
            <x v="2"/>
          </reference>
          <reference field="16" count="3">
            <x v="41"/>
            <x v="47"/>
            <x v="50"/>
          </reference>
        </references>
      </pivotArea>
    </format>
    <format dxfId="859">
      <pivotArea dataOnly="0" labelOnly="1" fieldPosition="0">
        <references count="3">
          <reference field="12" count="1" selected="0">
            <x v="5"/>
          </reference>
          <reference field="14" count="1" selected="0">
            <x v="4"/>
          </reference>
          <reference field="16" count="1">
            <x v="21"/>
          </reference>
        </references>
      </pivotArea>
    </format>
    <format dxfId="858">
      <pivotArea dataOnly="0" labelOnly="1" fieldPosition="0">
        <references count="3">
          <reference field="12" count="1" selected="0">
            <x v="6"/>
          </reference>
          <reference field="14" count="1" selected="0">
            <x v="5"/>
          </reference>
          <reference field="16" count="17">
            <x v="3"/>
            <x v="4"/>
            <x v="5"/>
            <x v="6"/>
            <x v="8"/>
            <x v="9"/>
            <x v="14"/>
            <x v="18"/>
            <x v="29"/>
            <x v="30"/>
            <x v="31"/>
            <x v="32"/>
            <x v="33"/>
            <x v="38"/>
            <x v="39"/>
            <x v="44"/>
            <x v="52"/>
          </reference>
        </references>
      </pivotArea>
    </format>
    <format dxfId="857">
      <pivotArea dataOnly="0" labelOnly="1" fieldPosition="0">
        <references count="3">
          <reference field="12" count="1" selected="0">
            <x v="7"/>
          </reference>
          <reference field="14" count="1" selected="0">
            <x v="0"/>
          </reference>
          <reference field="16" count="2">
            <x v="35"/>
            <x v="43"/>
          </reference>
        </references>
      </pivotArea>
    </format>
    <format dxfId="856">
      <pivotArea dataOnly="0" labelOnly="1" fieldPosition="0">
        <references count="3">
          <reference field="12" count="1" selected="0">
            <x v="7"/>
          </reference>
          <reference field="14" count="1" selected="0">
            <x v="1"/>
          </reference>
          <reference field="16" count="1">
            <x v="36"/>
          </reference>
        </references>
      </pivotArea>
    </format>
    <format dxfId="855">
      <pivotArea dataOnly="0" labelOnly="1" fieldPosition="0">
        <references count="3">
          <reference field="12" count="1" selected="0">
            <x v="7"/>
          </reference>
          <reference field="14" count="1" selected="0">
            <x v="2"/>
          </reference>
          <reference field="16" count="3">
            <x v="15"/>
            <x v="22"/>
            <x v="56"/>
          </reference>
        </references>
      </pivotArea>
    </format>
    <format dxfId="854">
      <pivotArea dataOnly="0" labelOnly="1" fieldPosition="0">
        <references count="3">
          <reference field="12" count="1" selected="0">
            <x v="8"/>
          </reference>
          <reference field="14" count="1" selected="0">
            <x v="2"/>
          </reference>
          <reference field="16" count="1">
            <x v="51"/>
          </reference>
        </references>
      </pivotArea>
    </format>
    <format dxfId="853">
      <pivotArea dataOnly="0" labelOnly="1" fieldPosition="0">
        <references count="3">
          <reference field="12" count="1" selected="0">
            <x v="9"/>
          </reference>
          <reference field="14" count="1" selected="0">
            <x v="2"/>
          </reference>
          <reference field="16" count="1">
            <x v="11"/>
          </reference>
        </references>
      </pivotArea>
    </format>
    <format dxfId="852">
      <pivotArea dataOnly="0" labelOnly="1" fieldPosition="0">
        <references count="3">
          <reference field="12" count="1" selected="0">
            <x v="10"/>
          </reference>
          <reference field="14" count="1" selected="0">
            <x v="0"/>
          </reference>
          <reference field="16" count="1">
            <x v="37"/>
          </reference>
        </references>
      </pivotArea>
    </format>
    <format dxfId="851">
      <pivotArea dataOnly="0" labelOnly="1" fieldPosition="0">
        <references count="3">
          <reference field="12" count="1" selected="0">
            <x v="10"/>
          </reference>
          <reference field="14" count="1" selected="0">
            <x v="4"/>
          </reference>
          <reference field="16" count="5">
            <x v="10"/>
            <x v="17"/>
            <x v="48"/>
            <x v="57"/>
            <x v="58"/>
          </reference>
        </references>
      </pivotArea>
    </format>
    <format dxfId="850">
      <pivotArea dataOnly="0" labelOnly="1" fieldPosition="0">
        <references count="3">
          <reference field="12" count="1" selected="0">
            <x v="11"/>
          </reference>
          <reference field="14" count="1" selected="0">
            <x v="0"/>
          </reference>
          <reference field="16" count="1">
            <x v="27"/>
          </reference>
        </references>
      </pivotArea>
    </format>
    <format dxfId="849">
      <pivotArea dataOnly="0" labelOnly="1" fieldPosition="0">
        <references count="3">
          <reference field="12" count="1" selected="0">
            <x v="11"/>
          </reference>
          <reference field="14" count="1" selected="0">
            <x v="2"/>
          </reference>
          <reference field="16" count="1">
            <x v="26"/>
          </reference>
        </references>
      </pivotArea>
    </format>
    <format dxfId="848">
      <pivotArea dataOnly="0" labelOnly="1" fieldPosition="0">
        <references count="3">
          <reference field="12" count="1" selected="0">
            <x v="11"/>
          </reference>
          <reference field="14" count="1" selected="0">
            <x v="4"/>
          </reference>
          <reference field="16" count="2">
            <x v="13"/>
            <x v="62"/>
          </reference>
        </references>
      </pivotArea>
    </format>
    <format dxfId="847">
      <pivotArea dataOnly="0" labelOnly="1" fieldPosition="0">
        <references count="3">
          <reference field="12" count="1" selected="0">
            <x v="12"/>
          </reference>
          <reference field="14" count="1" selected="0">
            <x v="4"/>
          </reference>
          <reference field="16" count="1">
            <x v="0"/>
          </reference>
        </references>
      </pivotArea>
    </format>
    <format dxfId="846">
      <pivotArea dataOnly="0" labelOnly="1" fieldPosition="0">
        <references count="3">
          <reference field="12" count="1" selected="0">
            <x v="13"/>
          </reference>
          <reference field="14" count="1" selected="0">
            <x v="0"/>
          </reference>
          <reference field="16" count="1">
            <x v="23"/>
          </reference>
        </references>
      </pivotArea>
    </format>
    <format dxfId="845">
      <pivotArea dataOnly="0" labelOnly="1" fieldPosition="0">
        <references count="3">
          <reference field="12" count="1" selected="0">
            <x v="14"/>
          </reference>
          <reference field="14" count="1" selected="0">
            <x v="0"/>
          </reference>
          <reference field="16" count="1">
            <x v="34"/>
          </reference>
        </references>
      </pivotArea>
    </format>
    <format dxfId="844">
      <pivotArea dataOnly="0" labelOnly="1" fieldPosition="0">
        <references count="3">
          <reference field="12" count="1" selected="0">
            <x v="14"/>
          </reference>
          <reference field="14" count="1" selected="0">
            <x v="4"/>
          </reference>
          <reference field="16" count="1">
            <x v="24"/>
          </reference>
        </references>
      </pivotArea>
    </format>
    <format dxfId="843">
      <pivotArea dataOnly="0" labelOnly="1" fieldPosition="0">
        <references count="3">
          <reference field="12" count="1" selected="0">
            <x v="15"/>
          </reference>
          <reference field="14" count="1" selected="0">
            <x v="0"/>
          </reference>
          <reference field="16" count="1">
            <x v="19"/>
          </reference>
        </references>
      </pivotArea>
    </format>
    <format dxfId="842">
      <pivotArea dataOnly="0" labelOnly="1" fieldPosition="0">
        <references count="3">
          <reference field="12" count="1" selected="0">
            <x v="16"/>
          </reference>
          <reference field="14" count="1" selected="0">
            <x v="2"/>
          </reference>
          <reference field="16" count="1">
            <x v="68"/>
          </reference>
        </references>
      </pivotArea>
    </format>
    <format dxfId="841">
      <pivotArea dataOnly="0" labelOnly="1" fieldPosition="0">
        <references count="3">
          <reference field="12" count="1" selected="0">
            <x v="17"/>
          </reference>
          <reference field="14" count="1" selected="0">
            <x v="4"/>
          </reference>
          <reference field="16" count="4">
            <x v="25"/>
            <x v="40"/>
            <x v="53"/>
            <x v="54"/>
          </reference>
        </references>
      </pivotArea>
    </format>
    <format dxfId="840">
      <pivotArea dataOnly="0" labelOnly="1" fieldPosition="0">
        <references count="4">
          <reference field="12" count="1" selected="0">
            <x v="0"/>
          </reference>
          <reference field="14" count="1" selected="0">
            <x v="1"/>
          </reference>
          <reference field="16" count="1" selected="0">
            <x v="12"/>
          </reference>
          <reference field="22" count="1">
            <x v="97"/>
          </reference>
        </references>
      </pivotArea>
    </format>
    <format dxfId="839">
      <pivotArea dataOnly="0" labelOnly="1" fieldPosition="0">
        <references count="4">
          <reference field="12" count="1" selected="0">
            <x v="1"/>
          </reference>
          <reference field="14" count="1" selected="0">
            <x v="1"/>
          </reference>
          <reference field="16" count="1" selected="0">
            <x v="2"/>
          </reference>
          <reference field="22" count="1">
            <x v="97"/>
          </reference>
        </references>
      </pivotArea>
    </format>
    <format dxfId="838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16"/>
          </reference>
          <reference field="22" count="2">
            <x v="34"/>
            <x v="101"/>
          </reference>
        </references>
      </pivotArea>
    </format>
    <format dxfId="837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20"/>
          </reference>
          <reference field="22" count="2">
            <x v="87"/>
            <x v="88"/>
          </reference>
        </references>
      </pivotArea>
    </format>
    <format dxfId="836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28"/>
          </reference>
          <reference field="22" count="1">
            <x v="102"/>
          </reference>
        </references>
      </pivotArea>
    </format>
    <format dxfId="835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46"/>
          </reference>
          <reference field="22" count="3">
            <x v="64"/>
            <x v="88"/>
            <x v="89"/>
          </reference>
        </references>
      </pivotArea>
    </format>
    <format dxfId="834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55"/>
          </reference>
          <reference field="22" count="1">
            <x v="101"/>
          </reference>
        </references>
      </pivotArea>
    </format>
    <format dxfId="833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5">
            <x v="34"/>
            <x v="36"/>
            <x v="88"/>
            <x v="103"/>
            <x v="119"/>
          </reference>
        </references>
      </pivotArea>
    </format>
    <format dxfId="832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5"/>
          </reference>
          <reference field="22" count="1">
            <x v="101"/>
          </reference>
        </references>
      </pivotArea>
    </format>
    <format dxfId="831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6"/>
          </reference>
          <reference field="22" count="1">
            <x v="101"/>
          </reference>
        </references>
      </pivotArea>
    </format>
    <format dxfId="830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70"/>
          </reference>
          <reference field="22" count="1">
            <x v="101"/>
          </reference>
        </references>
      </pivotArea>
    </format>
    <format dxfId="829">
      <pivotArea dataOnly="0" labelOnly="1" fieldPosition="0">
        <references count="4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7"/>
          </reference>
          <reference field="22" count="1">
            <x v="88"/>
          </reference>
        </references>
      </pivotArea>
    </format>
    <format dxfId="828">
      <pivotArea dataOnly="0" labelOnly="1" fieldPosition="0">
        <references count="4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64"/>
          </reference>
          <reference field="22" count="1">
            <x v="74"/>
          </reference>
        </references>
      </pivotArea>
    </format>
    <format dxfId="827">
      <pivotArea dataOnly="0" labelOnly="1" fieldPosition="0">
        <references count="4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69"/>
          </reference>
          <reference field="22" count="3">
            <x v="21"/>
            <x v="88"/>
            <x v="119"/>
          </reference>
        </references>
      </pivotArea>
    </format>
    <format dxfId="826">
      <pivotArea dataOnly="0" labelOnly="1" fieldPosition="0">
        <references count="4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8">
            <x v="24"/>
            <x v="37"/>
            <x v="38"/>
            <x v="43"/>
            <x v="46"/>
            <x v="88"/>
            <x v="111"/>
            <x v="120"/>
          </reference>
        </references>
      </pivotArea>
    </format>
    <format dxfId="825">
      <pivotArea dataOnly="0" labelOnly="1" fieldPosition="0">
        <references count="4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43"/>
          </reference>
          <reference field="22" count="1">
            <x v="42"/>
          </reference>
        </references>
      </pivotArea>
    </format>
    <format dxfId="824">
      <pivotArea dataOnly="0" labelOnly="1" fieldPosition="0">
        <references count="4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2">
            <x v="20"/>
            <x v="28"/>
            <x v="29"/>
            <x v="33"/>
            <x v="34"/>
            <x v="43"/>
            <x v="46"/>
            <x v="50"/>
            <x v="74"/>
            <x v="79"/>
            <x v="119"/>
            <x v="132"/>
          </reference>
        </references>
      </pivotArea>
    </format>
    <format dxfId="823">
      <pivotArea dataOnly="0" labelOnly="1" fieldPosition="0">
        <references count="4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7">
            <x v="20"/>
            <x v="24"/>
            <x v="36"/>
            <x v="43"/>
            <x v="46"/>
            <x v="79"/>
            <x v="114"/>
          </reference>
        </references>
      </pivotArea>
    </format>
    <format dxfId="822">
      <pivotArea dataOnly="0" labelOnly="1" fieldPosition="0">
        <references count="4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1"/>
          </reference>
          <reference field="22" count="4">
            <x v="20"/>
            <x v="43"/>
            <x v="46"/>
            <x v="80"/>
          </reference>
        </references>
      </pivotArea>
    </format>
    <format dxfId="821">
      <pivotArea dataOnly="0" labelOnly="1" fieldPosition="0">
        <references count="4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5">
            <x v="32"/>
            <x v="43"/>
            <x v="46"/>
            <x v="51"/>
            <x v="79"/>
          </reference>
        </references>
      </pivotArea>
    </format>
    <format dxfId="820">
      <pivotArea dataOnly="0" labelOnly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6">
            <x v="28"/>
            <x v="29"/>
            <x v="32"/>
            <x v="33"/>
            <x v="35"/>
            <x v="39"/>
            <x v="43"/>
            <x v="46"/>
            <x v="50"/>
            <x v="51"/>
            <x v="59"/>
            <x v="61"/>
            <x v="62"/>
            <x v="79"/>
            <x v="92"/>
            <x v="117"/>
          </reference>
        </references>
      </pivotArea>
    </format>
    <format dxfId="819">
      <pivotArea dataOnly="0" labelOnly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5"/>
          </reference>
          <reference field="22" count="1">
            <x v="121"/>
          </reference>
        </references>
      </pivotArea>
    </format>
    <format dxfId="818">
      <pivotArea dataOnly="0" labelOnly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9"/>
          </reference>
          <reference field="22" count="1">
            <x v="101"/>
          </reference>
        </references>
      </pivotArea>
    </format>
    <format dxfId="817">
      <pivotArea dataOnly="0" labelOnly="1" fieldPosition="0">
        <references count="4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1"/>
          </reference>
          <reference field="22" count="3">
            <x v="125"/>
            <x v="126"/>
            <x v="127"/>
          </reference>
        </references>
      </pivotArea>
    </format>
    <format dxfId="816">
      <pivotArea dataOnly="0" labelOnly="1" fieldPosition="0">
        <references count="4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7"/>
          </reference>
          <reference field="22" count="2">
            <x v="125"/>
            <x v="127"/>
          </reference>
        </references>
      </pivotArea>
    </format>
    <format dxfId="815">
      <pivotArea dataOnly="0" labelOnly="1" fieldPosition="0">
        <references count="4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50"/>
          </reference>
          <reference field="22" count="3">
            <x v="125"/>
            <x v="126"/>
            <x v="127"/>
          </reference>
        </references>
      </pivotArea>
    </format>
    <format dxfId="814">
      <pivotArea dataOnly="0" labelOnly="1" fieldPosition="0">
        <references count="4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6">
            <x v="19"/>
            <x v="32"/>
            <x v="48"/>
            <x v="52"/>
            <x v="53"/>
            <x v="54"/>
            <x v="57"/>
            <x v="63"/>
            <x v="67"/>
            <x v="75"/>
            <x v="76"/>
            <x v="110"/>
            <x v="116"/>
            <x v="120"/>
            <x v="123"/>
            <x v="124"/>
          </reference>
        </references>
      </pivotArea>
    </format>
    <format dxfId="813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"/>
          </reference>
          <reference field="22" count="3">
            <x v="30"/>
            <x v="88"/>
            <x v="119"/>
          </reference>
        </references>
      </pivotArea>
    </format>
    <format dxfId="812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4"/>
          </reference>
          <reference field="22" count="1">
            <x v="99"/>
          </reference>
        </references>
      </pivotArea>
    </format>
    <format dxfId="811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"/>
          </reference>
          <reference field="22" count="1">
            <x v="99"/>
          </reference>
        </references>
      </pivotArea>
    </format>
    <format dxfId="810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6"/>
          </reference>
          <reference field="22" count="1">
            <x v="99"/>
          </reference>
        </references>
      </pivotArea>
    </format>
    <format dxfId="809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8"/>
          </reference>
          <reference field="22" count="1">
            <x v="101"/>
          </reference>
        </references>
      </pivotArea>
    </format>
    <format dxfId="808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9"/>
          </reference>
          <reference field="22" count="1">
            <x v="101"/>
          </reference>
        </references>
      </pivotArea>
    </format>
    <format dxfId="807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14"/>
          </reference>
          <reference field="22" count="1">
            <x v="26"/>
          </reference>
        </references>
      </pivotArea>
    </format>
    <format dxfId="806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18"/>
          </reference>
          <reference field="22" count="1">
            <x v="100"/>
          </reference>
        </references>
      </pivotArea>
    </format>
    <format dxfId="805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29"/>
          </reference>
          <reference field="22" count="1">
            <x v="27"/>
          </reference>
        </references>
      </pivotArea>
    </format>
    <format dxfId="804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0"/>
          </reference>
          <reference field="22" count="2">
            <x v="24"/>
            <x v="88"/>
          </reference>
        </references>
      </pivotArea>
    </format>
    <format dxfId="803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1"/>
          </reference>
          <reference field="22" count="1">
            <x v="88"/>
          </reference>
        </references>
      </pivotArea>
    </format>
    <format dxfId="802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2"/>
          </reference>
          <reference field="22" count="1">
            <x v="97"/>
          </reference>
        </references>
      </pivotArea>
    </format>
    <format dxfId="801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3"/>
          </reference>
          <reference field="22" count="1">
            <x v="88"/>
          </reference>
        </references>
      </pivotArea>
    </format>
    <format dxfId="800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8"/>
          </reference>
          <reference field="22" count="1">
            <x v="119"/>
          </reference>
        </references>
      </pivotArea>
    </format>
    <format dxfId="799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9"/>
          </reference>
          <reference field="22" count="1">
            <x v="99"/>
          </reference>
        </references>
      </pivotArea>
    </format>
    <format dxfId="798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44"/>
          </reference>
          <reference field="22" count="3">
            <x v="43"/>
            <x v="46"/>
            <x v="72"/>
          </reference>
        </references>
      </pivotArea>
    </format>
    <format dxfId="797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2"/>
          </reference>
          <reference field="22" count="4">
            <x v="23"/>
            <x v="59"/>
            <x v="88"/>
            <x v="101"/>
          </reference>
        </references>
      </pivotArea>
    </format>
    <format dxfId="796">
      <pivotArea dataOnly="0" labelOnly="1" fieldPosition="0">
        <references count="4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5">
            <x v="23"/>
            <x v="25"/>
            <x v="37"/>
            <x v="38"/>
            <x v="42"/>
            <x v="43"/>
            <x v="46"/>
            <x v="49"/>
            <x v="58"/>
            <x v="75"/>
            <x v="79"/>
            <x v="88"/>
            <x v="116"/>
            <x v="120"/>
            <x v="123"/>
          </reference>
        </references>
      </pivotArea>
    </format>
    <format dxfId="795">
      <pivotArea dataOnly="0" labelOnly="1" fieldPosition="0">
        <references count="4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43"/>
          </reference>
          <reference field="22" count="1">
            <x v="42"/>
          </reference>
        </references>
      </pivotArea>
    </format>
    <format dxfId="794">
      <pivotArea dataOnly="0" labelOnly="1" fieldPosition="0">
        <references count="4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2">
            <x v="20"/>
            <x v="36"/>
            <x v="37"/>
            <x v="38"/>
            <x v="42"/>
            <x v="43"/>
            <x v="67"/>
            <x v="77"/>
            <x v="80"/>
            <x v="111"/>
            <x v="112"/>
            <x v="117"/>
          </reference>
        </references>
      </pivotArea>
    </format>
    <format dxfId="793">
      <pivotArea dataOnly="0" labelOnly="1" fieldPosition="0">
        <references count="4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15"/>
          </reference>
          <reference field="22" count="3">
            <x v="42"/>
            <x v="45"/>
            <x v="64"/>
          </reference>
        </references>
      </pivotArea>
    </format>
    <format dxfId="792">
      <pivotArea dataOnly="0" labelOnly="1" fieldPosition="0">
        <references count="4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22"/>
          </reference>
          <reference field="22" count="1">
            <x v="23"/>
          </reference>
        </references>
      </pivotArea>
    </format>
    <format dxfId="791">
      <pivotArea dataOnly="0" labelOnly="1" fieldPosition="0">
        <references count="4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9">
            <x v="22"/>
            <x v="23"/>
            <x v="44"/>
            <x v="53"/>
            <x v="65"/>
            <x v="67"/>
            <x v="93"/>
            <x v="96"/>
            <x v="113"/>
          </reference>
        </references>
      </pivotArea>
    </format>
    <format dxfId="790">
      <pivotArea dataOnly="0" labelOnly="1" fieldPosition="0">
        <references count="4">
          <reference field="12" count="1" selected="0">
            <x v="8"/>
          </reference>
          <reference field="14" count="1" selected="0">
            <x v="2"/>
          </reference>
          <reference field="16" count="1" selected="0">
            <x v="51"/>
          </reference>
          <reference field="22" count="1">
            <x v="97"/>
          </reference>
        </references>
      </pivotArea>
    </format>
    <format dxfId="789">
      <pivotArea dataOnly="0" labelOnly="1" fieldPosition="0">
        <references count="4">
          <reference field="12" count="1" selected="0">
            <x v="9"/>
          </reference>
          <reference field="14" count="1" selected="0">
            <x v="2"/>
          </reference>
          <reference field="16" count="1" selected="0">
            <x v="11"/>
          </reference>
          <reference field="22" count="1">
            <x v="97"/>
          </reference>
        </references>
      </pivotArea>
    </format>
    <format dxfId="788">
      <pivotArea dataOnly="0" labelOnly="1" fieldPosition="0">
        <references count="4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5">
            <x v="40"/>
            <x v="42"/>
            <x v="46"/>
            <x v="65"/>
            <x v="119"/>
          </reference>
        </references>
      </pivotArea>
    </format>
    <format dxfId="787">
      <pivotArea dataOnly="0" labelOnly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0"/>
          </reference>
          <reference field="22" count="3">
            <x v="23"/>
            <x v="32"/>
            <x v="60"/>
          </reference>
        </references>
      </pivotArea>
    </format>
    <format dxfId="786">
      <pivotArea dataOnly="0" labelOnly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7"/>
          </reference>
          <reference field="22" count="4">
            <x v="81"/>
            <x v="82"/>
            <x v="83"/>
            <x v="84"/>
          </reference>
        </references>
      </pivotArea>
    </format>
    <format dxfId="785">
      <pivotArea dataOnly="0" labelOnly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48"/>
          </reference>
          <reference field="22" count="1">
            <x v="67"/>
          </reference>
        </references>
      </pivotArea>
    </format>
    <format dxfId="784">
      <pivotArea dataOnly="0" labelOnly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7"/>
          </reference>
          <reference field="22" count="3">
            <x v="80"/>
            <x v="88"/>
            <x v="107"/>
          </reference>
        </references>
      </pivotArea>
    </format>
    <format dxfId="783">
      <pivotArea dataOnly="0" labelOnly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5">
            <x v="42"/>
            <x v="65"/>
            <x v="85"/>
            <x v="86"/>
            <x v="104"/>
          </reference>
        </references>
      </pivotArea>
    </format>
    <format dxfId="782">
      <pivotArea dataOnly="0" labelOnly="1" fieldPosition="0">
        <references count="4">
          <reference field="12" count="1" selected="0">
            <x v="11"/>
          </reference>
          <reference field="14" count="1" selected="0">
            <x v="0"/>
          </reference>
          <reference field="16" count="1" selected="0">
            <x v="27"/>
          </reference>
          <reference field="22" count="1">
            <x v="41"/>
          </reference>
        </references>
      </pivotArea>
    </format>
    <format dxfId="781">
      <pivotArea dataOnly="0" labelOnly="1" fieldPosition="0">
        <references count="4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2">
            <x v="1"/>
            <x v="5"/>
            <x v="6"/>
            <x v="9"/>
            <x v="10"/>
            <x v="11"/>
            <x v="12"/>
            <x v="13"/>
            <x v="15"/>
            <x v="17"/>
            <x v="41"/>
            <x v="58"/>
          </reference>
        </references>
      </pivotArea>
    </format>
    <format dxfId="780">
      <pivotArea dataOnly="0" labelOnly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41">
            <x v="18"/>
            <x v="20"/>
            <x v="23"/>
            <x v="28"/>
            <x v="29"/>
            <x v="31"/>
            <x v="32"/>
            <x v="33"/>
            <x v="34"/>
            <x v="41"/>
            <x v="46"/>
            <x v="47"/>
            <x v="49"/>
            <x v="50"/>
            <x v="51"/>
            <x v="52"/>
            <x v="53"/>
            <x v="56"/>
            <x v="58"/>
            <x v="59"/>
            <x v="60"/>
            <x v="61"/>
            <x v="63"/>
            <x v="64"/>
            <x v="66"/>
            <x v="71"/>
            <x v="72"/>
            <x v="73"/>
            <x v="74"/>
            <x v="75"/>
            <x v="78"/>
            <x v="79"/>
            <x v="88"/>
            <x v="92"/>
            <x v="96"/>
            <x v="106"/>
            <x v="107"/>
            <x v="109"/>
            <x v="115"/>
            <x v="118"/>
            <x v="133"/>
          </reference>
        </references>
      </pivotArea>
    </format>
    <format dxfId="779">
      <pivotArea dataOnly="0" labelOnly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2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67"/>
            <x v="90"/>
            <x v="93"/>
          </reference>
        </references>
      </pivotArea>
    </format>
    <format dxfId="778">
      <pivotArea dataOnly="0" labelOnly="1" fieldPosition="0">
        <references count="4">
          <reference field="12" count="1" selected="0">
            <x v="12"/>
          </reference>
          <reference field="14" count="1" selected="0">
            <x v="4"/>
          </reference>
          <reference field="16" count="1" selected="0">
            <x v="0"/>
          </reference>
          <reference field="22" count="2">
            <x v="61"/>
            <x v="64"/>
          </reference>
        </references>
      </pivotArea>
    </format>
    <format dxfId="777">
      <pivotArea dataOnly="0" labelOnly="1" fieldPosition="0">
        <references count="4">
          <reference field="12" count="1" selected="0">
            <x v="13"/>
          </reference>
          <reference field="14" count="1" selected="0">
            <x v="0"/>
          </reference>
          <reference field="16" count="1" selected="0">
            <x v="23"/>
          </reference>
          <reference field="22" count="2">
            <x v="101"/>
            <x v="104"/>
          </reference>
        </references>
      </pivotArea>
    </format>
    <format dxfId="776">
      <pivotArea dataOnly="0" labelOnly="1" fieldPosition="0">
        <references count="4">
          <reference field="12" count="1" selected="0">
            <x v="14"/>
          </reference>
          <reference field="14" count="1" selected="0">
            <x v="0"/>
          </reference>
          <reference field="16" count="1" selected="0">
            <x v="34"/>
          </reference>
          <reference field="22" count="1">
            <x v="105"/>
          </reference>
        </references>
      </pivotArea>
    </format>
    <format dxfId="775">
      <pivotArea dataOnly="0" labelOnly="1" fieldPosition="0">
        <references count="4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5">
            <x v="18"/>
            <x v="23"/>
            <x v="61"/>
            <x v="68"/>
            <x v="122"/>
          </reference>
        </references>
      </pivotArea>
    </format>
    <format dxfId="774">
      <pivotArea dataOnly="0" labelOnly="1" fieldPosition="0">
        <references count="4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5">
            <x v="18"/>
            <x v="23"/>
            <x v="61"/>
            <x v="68"/>
            <x v="71"/>
          </reference>
        </references>
      </pivotArea>
    </format>
    <format dxfId="773">
      <pivotArea dataOnly="0" labelOnly="1" fieldPosition="0">
        <references count="4">
          <reference field="12" count="1" selected="0">
            <x v="16"/>
          </reference>
          <reference field="14" count="1" selected="0">
            <x v="2"/>
          </reference>
          <reference field="16" count="1" selected="0">
            <x v="68"/>
          </reference>
          <reference field="22" count="1">
            <x v="97"/>
          </reference>
        </references>
      </pivotArea>
    </format>
    <format dxfId="772">
      <pivotArea dataOnly="0" labelOnly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33">
            <x v="18"/>
            <x v="19"/>
            <x v="20"/>
            <x v="22"/>
            <x v="23"/>
            <x v="30"/>
            <x v="32"/>
            <x v="33"/>
            <x v="43"/>
            <x v="46"/>
            <x v="47"/>
            <x v="48"/>
            <x v="49"/>
            <x v="55"/>
            <x v="61"/>
            <x v="63"/>
            <x v="65"/>
            <x v="68"/>
            <x v="69"/>
            <x v="70"/>
            <x v="74"/>
            <x v="79"/>
            <x v="85"/>
            <x v="86"/>
            <x v="93"/>
            <x v="95"/>
            <x v="108"/>
            <x v="109"/>
            <x v="122"/>
            <x v="123"/>
            <x v="124"/>
            <x v="128"/>
            <x v="129"/>
          </reference>
        </references>
      </pivotArea>
    </format>
    <format dxfId="771">
      <pivotArea dataOnly="0" labelOnly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40"/>
          </reference>
          <reference field="22" count="1">
            <x v="67"/>
          </reference>
        </references>
      </pivotArea>
    </format>
    <format dxfId="770">
      <pivotArea dataOnly="0" labelOnly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5">
            <x v="91"/>
            <x v="97"/>
            <x v="98"/>
            <x v="130"/>
            <x v="131"/>
          </reference>
        </references>
      </pivotArea>
    </format>
    <format dxfId="769">
      <pivotArea dataOnly="0" labelOnly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4"/>
          </reference>
          <reference field="22" count="3">
            <x v="22"/>
            <x v="93"/>
            <x v="94"/>
          </reference>
        </references>
      </pivotArea>
    </format>
    <format dxfId="768">
      <pivotArea dataOnly="0" labelOnly="1" fieldPosition="0">
        <references count="5">
          <reference field="12" count="1" selected="0">
            <x v="0"/>
          </reference>
          <reference field="14" count="1" selected="0">
            <x v="1"/>
          </reference>
          <reference field="16" count="1" selected="0">
            <x v="12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767">
      <pivotArea dataOnly="0" labelOnly="1" fieldPosition="0">
        <references count="5">
          <reference field="12" count="1" selected="0">
            <x v="1"/>
          </reference>
          <reference field="14" count="1" selected="0">
            <x v="1"/>
          </reference>
          <reference field="16" count="1" selected="0">
            <x v="2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766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16"/>
          </reference>
          <reference field="22" count="1" selected="0">
            <x v="34"/>
          </reference>
          <reference field="23" count="1">
            <x v="75"/>
          </reference>
        </references>
      </pivotArea>
    </format>
    <format dxfId="765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16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764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20"/>
          </reference>
          <reference field="22" count="1" selected="0">
            <x v="87"/>
          </reference>
          <reference field="23" count="1">
            <x v="129"/>
          </reference>
        </references>
      </pivotArea>
    </format>
    <format dxfId="763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20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762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28"/>
          </reference>
          <reference field="22" count="1" selected="0">
            <x v="102"/>
          </reference>
          <reference field="23" count="1">
            <x v="14"/>
          </reference>
        </references>
      </pivotArea>
    </format>
    <format dxfId="761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46"/>
          </reference>
          <reference field="22" count="1" selected="0">
            <x v="64"/>
          </reference>
          <reference field="23" count="1">
            <x v="103"/>
          </reference>
        </references>
      </pivotArea>
    </format>
    <format dxfId="760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46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759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46"/>
          </reference>
          <reference field="22" count="1" selected="0">
            <x v="89"/>
          </reference>
          <reference field="23" count="1">
            <x v="37"/>
          </reference>
        </references>
      </pivotArea>
    </format>
    <format dxfId="758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55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757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1" selected="0">
            <x v="34"/>
          </reference>
          <reference field="23" count="1">
            <x v="75"/>
          </reference>
        </references>
      </pivotArea>
    </format>
    <format dxfId="756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1" selected="0">
            <x v="36"/>
          </reference>
          <reference field="23" count="1">
            <x v="38"/>
          </reference>
        </references>
      </pivotArea>
    </format>
    <format dxfId="755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754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1" selected="0">
            <x v="103"/>
          </reference>
          <reference field="23" count="1">
            <x v="11"/>
          </reference>
        </references>
      </pivotArea>
    </format>
    <format dxfId="753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1" selected="0">
            <x v="119"/>
          </reference>
          <reference field="23" count="1">
            <x v="43"/>
          </reference>
        </references>
      </pivotArea>
    </format>
    <format dxfId="752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5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751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6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750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70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749">
      <pivotArea dataOnly="0" labelOnly="1" fieldPosition="0">
        <references count="5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7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748">
      <pivotArea dataOnly="0" labelOnly="1" fieldPosition="0">
        <references count="5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64"/>
          </reference>
          <reference field="22" count="1" selected="0">
            <x v="74"/>
          </reference>
          <reference field="23" count="1">
            <x v="19"/>
          </reference>
        </references>
      </pivotArea>
    </format>
    <format dxfId="747">
      <pivotArea dataOnly="0" labelOnly="1" fieldPosition="0">
        <references count="5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69"/>
          </reference>
          <reference field="22" count="1" selected="0">
            <x v="21"/>
          </reference>
          <reference field="23" count="1">
            <x v="61"/>
          </reference>
        </references>
      </pivotArea>
    </format>
    <format dxfId="746">
      <pivotArea dataOnly="0" labelOnly="1" fieldPosition="0">
        <references count="5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69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745">
      <pivotArea dataOnly="0" labelOnly="1" fieldPosition="0">
        <references count="5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69"/>
          </reference>
          <reference field="22" count="1" selected="0">
            <x v="119"/>
          </reference>
          <reference field="23" count="1">
            <x v="43"/>
          </reference>
        </references>
      </pivotArea>
    </format>
    <format dxfId="744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24"/>
          </reference>
          <reference field="23" count="1">
            <x v="85"/>
          </reference>
        </references>
      </pivotArea>
    </format>
    <format dxfId="743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37"/>
          </reference>
          <reference field="23" count="1">
            <x v="66"/>
          </reference>
        </references>
      </pivotArea>
    </format>
    <format dxfId="742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38"/>
          </reference>
          <reference field="23" count="1">
            <x v="62"/>
          </reference>
        </references>
      </pivotArea>
    </format>
    <format dxfId="741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740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739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738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111"/>
          </reference>
          <reference field="23" count="1">
            <x v="34"/>
          </reference>
        </references>
      </pivotArea>
    </format>
    <format dxfId="737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120"/>
          </reference>
          <reference field="23" count="1">
            <x v="72"/>
          </reference>
        </references>
      </pivotArea>
    </format>
    <format dxfId="736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43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735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20"/>
          </reference>
          <reference field="23" count="1">
            <x v="58"/>
          </reference>
        </references>
      </pivotArea>
    </format>
    <format dxfId="734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28"/>
          </reference>
          <reference field="23" count="1">
            <x v="87"/>
          </reference>
        </references>
      </pivotArea>
    </format>
    <format dxfId="733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29"/>
          </reference>
          <reference field="23" count="1">
            <x v="15"/>
          </reference>
        </references>
      </pivotArea>
    </format>
    <format dxfId="732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33"/>
          </reference>
          <reference field="23" count="1">
            <x v="9"/>
          </reference>
        </references>
      </pivotArea>
    </format>
    <format dxfId="731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34"/>
          </reference>
          <reference field="23" count="1">
            <x v="75"/>
          </reference>
        </references>
      </pivotArea>
    </format>
    <format dxfId="730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729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728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50"/>
          </reference>
          <reference field="23" count="1">
            <x v="93"/>
          </reference>
        </references>
      </pivotArea>
    </format>
    <format dxfId="727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74"/>
          </reference>
          <reference field="23" count="1">
            <x v="19"/>
          </reference>
        </references>
      </pivotArea>
    </format>
    <format dxfId="726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725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119"/>
          </reference>
          <reference field="23" count="1">
            <x v="43"/>
          </reference>
        </references>
      </pivotArea>
    </format>
    <format dxfId="724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132"/>
          </reference>
          <reference field="23" count="1">
            <x v="132"/>
          </reference>
        </references>
      </pivotArea>
    </format>
    <format dxfId="723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20"/>
          </reference>
          <reference field="23" count="1">
            <x v="58"/>
          </reference>
        </references>
      </pivotArea>
    </format>
    <format dxfId="722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24"/>
          </reference>
          <reference field="23" count="1">
            <x v="85"/>
          </reference>
        </references>
      </pivotArea>
    </format>
    <format dxfId="721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36"/>
          </reference>
          <reference field="23" count="1">
            <x v="38"/>
          </reference>
        </references>
      </pivotArea>
    </format>
    <format dxfId="720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719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718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717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114"/>
          </reference>
          <reference field="23" count="1">
            <x v="57"/>
          </reference>
        </references>
      </pivotArea>
    </format>
    <format dxfId="716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1"/>
          </reference>
          <reference field="22" count="1" selected="0">
            <x v="20"/>
          </reference>
          <reference field="23" count="1">
            <x v="58"/>
          </reference>
        </references>
      </pivotArea>
    </format>
    <format dxfId="715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1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714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1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713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1"/>
          </reference>
          <reference field="22" count="1" selected="0">
            <x v="80"/>
          </reference>
          <reference field="23" count="1">
            <x v="109"/>
          </reference>
        </references>
      </pivotArea>
    </format>
    <format dxfId="712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1" selected="0">
            <x v="32"/>
          </reference>
          <reference field="23" count="1">
            <x v="59"/>
          </reference>
        </references>
      </pivotArea>
    </format>
    <format dxfId="711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710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709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1" selected="0">
            <x v="51"/>
          </reference>
          <reference field="23" count="1">
            <x v="30"/>
          </reference>
        </references>
      </pivotArea>
    </format>
    <format dxfId="708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707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28"/>
          </reference>
          <reference field="23" count="1">
            <x v="87"/>
          </reference>
        </references>
      </pivotArea>
    </format>
    <format dxfId="706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29"/>
          </reference>
          <reference field="23" count="1">
            <x v="15"/>
          </reference>
        </references>
      </pivotArea>
    </format>
    <format dxfId="705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32"/>
          </reference>
          <reference field="23" count="1">
            <x v="59"/>
          </reference>
        </references>
      </pivotArea>
    </format>
    <format dxfId="704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33"/>
          </reference>
          <reference field="23" count="1">
            <x v="9"/>
          </reference>
        </references>
      </pivotArea>
    </format>
    <format dxfId="703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35"/>
          </reference>
          <reference field="23" count="1">
            <x v="88"/>
          </reference>
        </references>
      </pivotArea>
    </format>
    <format dxfId="702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39"/>
          </reference>
          <reference field="23" count="1">
            <x v="39"/>
          </reference>
        </references>
      </pivotArea>
    </format>
    <format dxfId="701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700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699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50"/>
          </reference>
          <reference field="23" count="1">
            <x v="93"/>
          </reference>
        </references>
      </pivotArea>
    </format>
    <format dxfId="698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51"/>
          </reference>
          <reference field="23" count="1">
            <x v="30"/>
          </reference>
        </references>
      </pivotArea>
    </format>
    <format dxfId="697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59"/>
          </reference>
          <reference field="23" count="1">
            <x v="7"/>
          </reference>
        </references>
      </pivotArea>
    </format>
    <format dxfId="696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61"/>
          </reference>
          <reference field="23" count="1">
            <x v="115"/>
          </reference>
        </references>
      </pivotArea>
    </format>
    <format dxfId="695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62"/>
          </reference>
          <reference field="23" count="1">
            <x v="107"/>
          </reference>
        </references>
      </pivotArea>
    </format>
    <format dxfId="694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693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92"/>
          </reference>
          <reference field="23" count="1">
            <x v="47"/>
          </reference>
        </references>
      </pivotArea>
    </format>
    <format dxfId="692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117"/>
          </reference>
          <reference field="23" count="1">
            <x v="33"/>
          </reference>
        </references>
      </pivotArea>
    </format>
    <format dxfId="691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5"/>
          </reference>
          <reference field="22" count="1" selected="0">
            <x v="121"/>
          </reference>
          <reference field="23" count="1">
            <x v="4"/>
          </reference>
        </references>
      </pivotArea>
    </format>
    <format dxfId="690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9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689">
      <pivotArea dataOnly="0" labelOnly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1"/>
          </reference>
          <reference field="22" count="1" selected="0">
            <x v="125"/>
          </reference>
          <reference field="23" count="1">
            <x v="28"/>
          </reference>
        </references>
      </pivotArea>
    </format>
    <format dxfId="688">
      <pivotArea dataOnly="0" labelOnly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1"/>
          </reference>
          <reference field="22" count="1" selected="0">
            <x v="126"/>
          </reference>
          <reference field="23" count="1">
            <x v="20"/>
          </reference>
        </references>
      </pivotArea>
    </format>
    <format dxfId="687">
      <pivotArea dataOnly="0" labelOnly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1"/>
          </reference>
          <reference field="22" count="1" selected="0">
            <x v="127"/>
          </reference>
          <reference field="23" count="1">
            <x v="21"/>
          </reference>
        </references>
      </pivotArea>
    </format>
    <format dxfId="686">
      <pivotArea dataOnly="0" labelOnly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7"/>
          </reference>
          <reference field="22" count="1" selected="0">
            <x v="125"/>
          </reference>
          <reference field="23" count="1">
            <x v="28"/>
          </reference>
        </references>
      </pivotArea>
    </format>
    <format dxfId="685">
      <pivotArea dataOnly="0" labelOnly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7"/>
          </reference>
          <reference field="22" count="1" selected="0">
            <x v="127"/>
          </reference>
          <reference field="23" count="1">
            <x v="21"/>
          </reference>
        </references>
      </pivotArea>
    </format>
    <format dxfId="684">
      <pivotArea dataOnly="0" labelOnly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50"/>
          </reference>
          <reference field="22" count="1" selected="0">
            <x v="125"/>
          </reference>
          <reference field="23" count="1">
            <x v="28"/>
          </reference>
        </references>
      </pivotArea>
    </format>
    <format dxfId="683">
      <pivotArea dataOnly="0" labelOnly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50"/>
          </reference>
          <reference field="22" count="1" selected="0">
            <x v="126"/>
          </reference>
          <reference field="23" count="1">
            <x v="20"/>
          </reference>
        </references>
      </pivotArea>
    </format>
    <format dxfId="682">
      <pivotArea dataOnly="0" labelOnly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50"/>
          </reference>
          <reference field="22" count="1" selected="0">
            <x v="127"/>
          </reference>
          <reference field="23" count="1">
            <x v="21"/>
          </reference>
        </references>
      </pivotArea>
    </format>
    <format dxfId="681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19"/>
          </reference>
          <reference field="23" count="1">
            <x v="64"/>
          </reference>
        </references>
      </pivotArea>
    </format>
    <format dxfId="680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32"/>
          </reference>
          <reference field="23" count="1">
            <x v="59"/>
          </reference>
        </references>
      </pivotArea>
    </format>
    <format dxfId="679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48"/>
          </reference>
          <reference field="23" count="1">
            <x v="91"/>
          </reference>
        </references>
      </pivotArea>
    </format>
    <format dxfId="678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52"/>
          </reference>
          <reference field="23" count="1">
            <x v="123"/>
          </reference>
        </references>
      </pivotArea>
    </format>
    <format dxfId="677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53"/>
          </reference>
          <reference field="23" count="1">
            <x v="111"/>
          </reference>
        </references>
      </pivotArea>
    </format>
    <format dxfId="676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54"/>
          </reference>
          <reference field="23" count="1">
            <x v="101"/>
          </reference>
        </references>
      </pivotArea>
    </format>
    <format dxfId="675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57"/>
          </reference>
          <reference field="23" count="1">
            <x v="8"/>
          </reference>
        </references>
      </pivotArea>
    </format>
    <format dxfId="674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63"/>
          </reference>
          <reference field="23" count="1">
            <x v="105"/>
          </reference>
        </references>
      </pivotArea>
    </format>
    <format dxfId="673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67"/>
          </reference>
          <reference field="23" count="1">
            <x v="117"/>
          </reference>
        </references>
      </pivotArea>
    </format>
    <format dxfId="672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75"/>
          </reference>
          <reference field="23" count="1">
            <x v="52"/>
          </reference>
        </references>
      </pivotArea>
    </format>
    <format dxfId="671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76"/>
          </reference>
          <reference field="23" count="1">
            <x v="49"/>
          </reference>
        </references>
      </pivotArea>
    </format>
    <format dxfId="670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110"/>
          </reference>
          <reference field="23" count="1">
            <x v="35"/>
          </reference>
        </references>
      </pivotArea>
    </format>
    <format dxfId="669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116"/>
          </reference>
          <reference field="23" count="1">
            <x v="32"/>
          </reference>
        </references>
      </pivotArea>
    </format>
    <format dxfId="668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120"/>
          </reference>
          <reference field="23" count="1">
            <x v="72"/>
          </reference>
        </references>
      </pivotArea>
    </format>
    <format dxfId="667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123"/>
          </reference>
          <reference field="23" count="1">
            <x v="119"/>
          </reference>
        </references>
      </pivotArea>
    </format>
    <format dxfId="666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124"/>
          </reference>
          <reference field="23" count="1">
            <x v="55"/>
          </reference>
        </references>
      </pivotArea>
    </format>
    <format dxfId="665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"/>
          </reference>
          <reference field="22" count="1" selected="0">
            <x v="30"/>
          </reference>
          <reference field="23" count="1">
            <x v="56"/>
          </reference>
        </references>
      </pivotArea>
    </format>
    <format dxfId="664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663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"/>
          </reference>
          <reference field="22" count="1" selected="0">
            <x v="119"/>
          </reference>
          <reference field="23" count="1">
            <x v="43"/>
          </reference>
        </references>
      </pivotArea>
    </format>
    <format dxfId="662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4"/>
          </reference>
          <reference field="22" count="1" selected="0">
            <x v="99"/>
          </reference>
          <reference field="23" count="1">
            <x v="120"/>
          </reference>
        </references>
      </pivotArea>
    </format>
    <format dxfId="661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"/>
          </reference>
          <reference field="22" count="1" selected="0">
            <x v="99"/>
          </reference>
          <reference field="23" count="1">
            <x v="120"/>
          </reference>
        </references>
      </pivotArea>
    </format>
    <format dxfId="660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6"/>
          </reference>
          <reference field="22" count="1" selected="0">
            <x v="99"/>
          </reference>
          <reference field="23" count="1">
            <x v="120"/>
          </reference>
        </references>
      </pivotArea>
    </format>
    <format dxfId="659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8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658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9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657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14"/>
          </reference>
          <reference field="22" count="1" selected="0">
            <x v="26"/>
          </reference>
          <reference field="23" count="1">
            <x v="89"/>
          </reference>
        </references>
      </pivotArea>
    </format>
    <format dxfId="656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18"/>
          </reference>
          <reference field="22" count="1" selected="0">
            <x v="100"/>
          </reference>
          <reference field="23" count="1">
            <x v="79"/>
          </reference>
        </references>
      </pivotArea>
    </format>
    <format dxfId="655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29"/>
          </reference>
          <reference field="22" count="1" selected="0">
            <x v="27"/>
          </reference>
          <reference field="23" count="1">
            <x v="77"/>
          </reference>
        </references>
      </pivotArea>
    </format>
    <format dxfId="654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0"/>
          </reference>
          <reference field="22" count="1" selected="0">
            <x v="24"/>
          </reference>
          <reference field="23" count="1">
            <x v="85"/>
          </reference>
        </references>
      </pivotArea>
    </format>
    <format dxfId="653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0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652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1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651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2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650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3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649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8"/>
          </reference>
          <reference field="22" count="1" selected="0">
            <x v="119"/>
          </reference>
          <reference field="23" count="1">
            <x v="43"/>
          </reference>
        </references>
      </pivotArea>
    </format>
    <format dxfId="648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9"/>
          </reference>
          <reference field="22" count="1" selected="0">
            <x v="99"/>
          </reference>
          <reference field="23" count="1">
            <x v="120"/>
          </reference>
        </references>
      </pivotArea>
    </format>
    <format dxfId="647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44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646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44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645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44"/>
          </reference>
          <reference field="22" count="1" selected="0">
            <x v="72"/>
          </reference>
          <reference field="23" count="1">
            <x v="97"/>
          </reference>
        </references>
      </pivotArea>
    </format>
    <format dxfId="644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2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643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2"/>
          </reference>
          <reference field="22" count="1" selected="0">
            <x v="59"/>
          </reference>
          <reference field="23" count="1">
            <x v="7"/>
          </reference>
        </references>
      </pivotArea>
    </format>
    <format dxfId="642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2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641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2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640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639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25"/>
          </reference>
          <reference field="23" count="1">
            <x v="127"/>
          </reference>
        </references>
      </pivotArea>
    </format>
    <format dxfId="638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37"/>
          </reference>
          <reference field="23" count="1">
            <x v="66"/>
          </reference>
        </references>
      </pivotArea>
    </format>
    <format dxfId="637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38"/>
          </reference>
          <reference field="23" count="1">
            <x v="62"/>
          </reference>
        </references>
      </pivotArea>
    </format>
    <format dxfId="636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635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634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633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49"/>
          </reference>
          <reference field="23" count="1">
            <x v="92"/>
          </reference>
        </references>
      </pivotArea>
    </format>
    <format dxfId="632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58"/>
          </reference>
          <reference field="23" count="1">
            <x v="6"/>
          </reference>
        </references>
      </pivotArea>
    </format>
    <format dxfId="631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75"/>
          </reference>
          <reference field="23" count="1">
            <x v="52"/>
          </reference>
        </references>
      </pivotArea>
    </format>
    <format dxfId="630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629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628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116"/>
          </reference>
          <reference field="23" count="1">
            <x v="32"/>
          </reference>
        </references>
      </pivotArea>
    </format>
    <format dxfId="627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120"/>
          </reference>
          <reference field="23" count="1">
            <x v="72"/>
          </reference>
        </references>
      </pivotArea>
    </format>
    <format dxfId="626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123"/>
          </reference>
          <reference field="23" count="1">
            <x v="119"/>
          </reference>
        </references>
      </pivotArea>
    </format>
    <format dxfId="625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43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624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20"/>
          </reference>
          <reference field="23" count="1">
            <x v="58"/>
          </reference>
        </references>
      </pivotArea>
    </format>
    <format dxfId="623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36"/>
          </reference>
          <reference field="23" count="1">
            <x v="38"/>
          </reference>
        </references>
      </pivotArea>
    </format>
    <format dxfId="622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37"/>
          </reference>
          <reference field="23" count="1">
            <x v="66"/>
          </reference>
        </references>
      </pivotArea>
    </format>
    <format dxfId="621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38"/>
          </reference>
          <reference field="23" count="1">
            <x v="62"/>
          </reference>
        </references>
      </pivotArea>
    </format>
    <format dxfId="620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619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618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67"/>
          </reference>
          <reference field="23" count="1">
            <x v="117"/>
          </reference>
        </references>
      </pivotArea>
    </format>
    <format dxfId="617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77"/>
          </reference>
          <reference field="23" count="1">
            <x v="50"/>
          </reference>
        </references>
      </pivotArea>
    </format>
    <format dxfId="616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80"/>
          </reference>
          <reference field="23" count="1">
            <x v="109"/>
          </reference>
        </references>
      </pivotArea>
    </format>
    <format dxfId="615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111"/>
          </reference>
          <reference field="23" count="1">
            <x v="34"/>
          </reference>
        </references>
      </pivotArea>
    </format>
    <format dxfId="614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112"/>
          </reference>
          <reference field="23" count="1">
            <x v="53"/>
          </reference>
        </references>
      </pivotArea>
    </format>
    <format dxfId="613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117"/>
          </reference>
          <reference field="23" count="1">
            <x v="33"/>
          </reference>
        </references>
      </pivotArea>
    </format>
    <format dxfId="612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15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611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15"/>
          </reference>
          <reference field="22" count="1" selected="0">
            <x v="45"/>
          </reference>
          <reference field="23" count="1">
            <x v="82"/>
          </reference>
        </references>
      </pivotArea>
    </format>
    <format dxfId="610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15"/>
          </reference>
          <reference field="22" count="1" selected="0">
            <x v="64"/>
          </reference>
          <reference field="23" count="1">
            <x v="103"/>
          </reference>
        </references>
      </pivotArea>
    </format>
    <format dxfId="609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22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608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22"/>
          </reference>
          <reference field="23" count="1">
            <x v="60"/>
          </reference>
        </references>
      </pivotArea>
    </format>
    <format dxfId="607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606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44"/>
          </reference>
          <reference field="23" count="1">
            <x v="65"/>
          </reference>
        </references>
      </pivotArea>
    </format>
    <format dxfId="605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53"/>
          </reference>
          <reference field="23" count="1">
            <x v="111"/>
          </reference>
        </references>
      </pivotArea>
    </format>
    <format dxfId="604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65"/>
          </reference>
          <reference field="23" count="1">
            <x v="102"/>
          </reference>
        </references>
      </pivotArea>
    </format>
    <format dxfId="603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67"/>
          </reference>
          <reference field="23" count="1">
            <x v="117"/>
          </reference>
        </references>
      </pivotArea>
    </format>
    <format dxfId="602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93"/>
          </reference>
          <reference field="23" count="1">
            <x v="99"/>
          </reference>
        </references>
      </pivotArea>
    </format>
    <format dxfId="601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96"/>
          </reference>
          <reference field="23" count="1">
            <x v="27"/>
          </reference>
        </references>
      </pivotArea>
    </format>
    <format dxfId="600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113"/>
          </reference>
          <reference field="23" count="1">
            <x v="73"/>
          </reference>
        </references>
      </pivotArea>
    </format>
    <format dxfId="599">
      <pivotArea dataOnly="0" labelOnly="1" fieldPosition="0">
        <references count="5">
          <reference field="12" count="1" selected="0">
            <x v="8"/>
          </reference>
          <reference field="14" count="1" selected="0">
            <x v="2"/>
          </reference>
          <reference field="16" count="1" selected="0">
            <x v="51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598">
      <pivotArea dataOnly="0" labelOnly="1" fieldPosition="0">
        <references count="5">
          <reference field="12" count="1" selected="0">
            <x v="9"/>
          </reference>
          <reference field="14" count="1" selected="0">
            <x v="2"/>
          </reference>
          <reference field="16" count="1" selected="0">
            <x v="11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597">
      <pivotArea dataOnly="0" labelOnly="1" fieldPosition="0">
        <references count="5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1" selected="0">
            <x v="40"/>
          </reference>
          <reference field="23" count="1">
            <x v="78"/>
          </reference>
        </references>
      </pivotArea>
    </format>
    <format dxfId="596">
      <pivotArea dataOnly="0" labelOnly="1" fieldPosition="0">
        <references count="5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595">
      <pivotArea dataOnly="0" labelOnly="1" fieldPosition="0">
        <references count="5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594">
      <pivotArea dataOnly="0" labelOnly="1" fieldPosition="0">
        <references count="5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1" selected="0">
            <x v="65"/>
          </reference>
          <reference field="23" count="1">
            <x v="102"/>
          </reference>
        </references>
      </pivotArea>
    </format>
    <format dxfId="593">
      <pivotArea dataOnly="0" labelOnly="1" fieldPosition="0">
        <references count="5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1" selected="0">
            <x v="119"/>
          </reference>
          <reference field="23" count="1">
            <x v="43"/>
          </reference>
        </references>
      </pivotArea>
    </format>
    <format dxfId="592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0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591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0"/>
          </reference>
          <reference field="22" count="1" selected="0">
            <x v="32"/>
          </reference>
          <reference field="23" count="1">
            <x v="59"/>
          </reference>
        </references>
      </pivotArea>
    </format>
    <format dxfId="590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0"/>
          </reference>
          <reference field="22" count="1" selected="0">
            <x v="60"/>
          </reference>
          <reference field="23" count="1">
            <x v="71"/>
          </reference>
        </references>
      </pivotArea>
    </format>
    <format dxfId="589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7"/>
          </reference>
          <reference field="22" count="1" selected="0">
            <x v="81"/>
          </reference>
          <reference field="23" count="1">
            <x v="25"/>
          </reference>
        </references>
      </pivotArea>
    </format>
    <format dxfId="588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7"/>
          </reference>
          <reference field="22" count="1" selected="0">
            <x v="82"/>
          </reference>
          <reference field="23" count="1">
            <x v="106"/>
          </reference>
        </references>
      </pivotArea>
    </format>
    <format dxfId="587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7"/>
          </reference>
          <reference field="22" count="1" selected="0">
            <x v="83"/>
          </reference>
          <reference field="23" count="1">
            <x v="108"/>
          </reference>
        </references>
      </pivotArea>
    </format>
    <format dxfId="586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7"/>
          </reference>
          <reference field="22" count="1" selected="0">
            <x v="84"/>
          </reference>
          <reference field="23" count="1">
            <x v="100"/>
          </reference>
        </references>
      </pivotArea>
    </format>
    <format dxfId="585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48"/>
          </reference>
          <reference field="22" count="1" selected="0">
            <x v="67"/>
          </reference>
          <reference field="23" count="1">
            <x v="117"/>
          </reference>
        </references>
      </pivotArea>
    </format>
    <format dxfId="584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7"/>
          </reference>
          <reference field="22" count="1" selected="0">
            <x v="80"/>
          </reference>
          <reference field="23" count="1">
            <x v="109"/>
          </reference>
        </references>
      </pivotArea>
    </format>
    <format dxfId="583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7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582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7"/>
          </reference>
          <reference field="22" count="1" selected="0">
            <x v="107"/>
          </reference>
          <reference field="23" count="1">
            <x v="68"/>
          </reference>
        </references>
      </pivotArea>
    </format>
    <format dxfId="581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580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1" selected="0">
            <x v="65"/>
          </reference>
          <reference field="23" count="1">
            <x v="102"/>
          </reference>
        </references>
      </pivotArea>
    </format>
    <format dxfId="579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1" selected="0">
            <x v="85"/>
          </reference>
          <reference field="23" count="1">
            <x v="81"/>
          </reference>
        </references>
      </pivotArea>
    </format>
    <format dxfId="578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1" selected="0">
            <x v="86"/>
          </reference>
          <reference field="23" count="1">
            <x v="130"/>
          </reference>
        </references>
      </pivotArea>
    </format>
    <format dxfId="577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1" selected="0">
            <x v="104"/>
          </reference>
          <reference field="23" count="1">
            <x v="12"/>
          </reference>
        </references>
      </pivotArea>
    </format>
    <format dxfId="576">
      <pivotArea dataOnly="0" labelOnly="1" fieldPosition="0">
        <references count="5">
          <reference field="12" count="1" selected="0">
            <x v="11"/>
          </reference>
          <reference field="14" count="1" selected="0">
            <x v="0"/>
          </reference>
          <reference field="16" count="1" selected="0">
            <x v="27"/>
          </reference>
          <reference field="22" count="1" selected="0">
            <x v="41"/>
          </reference>
          <reference field="23" count="1">
            <x v="16"/>
          </reference>
        </references>
      </pivotArea>
    </format>
    <format dxfId="575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"/>
          </reference>
          <reference field="23" count="1">
            <x v="121"/>
          </reference>
        </references>
      </pivotArea>
    </format>
    <format dxfId="574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5"/>
          </reference>
          <reference field="23" count="1">
            <x v="84"/>
          </reference>
        </references>
      </pivotArea>
    </format>
    <format dxfId="573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6"/>
          </reference>
          <reference field="23" count="1">
            <x v="41"/>
          </reference>
        </references>
      </pivotArea>
    </format>
    <format dxfId="572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9"/>
          </reference>
          <reference field="23" count="1">
            <x v="22"/>
          </reference>
        </references>
      </pivotArea>
    </format>
    <format dxfId="571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0"/>
          </reference>
          <reference field="23" count="1">
            <x v="23"/>
          </reference>
        </references>
      </pivotArea>
    </format>
    <format dxfId="570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1"/>
          </reference>
          <reference field="23" count="1">
            <x v="2"/>
          </reference>
        </references>
      </pivotArea>
    </format>
    <format dxfId="569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2"/>
          </reference>
          <reference field="23" count="1">
            <x v="1"/>
          </reference>
        </references>
      </pivotArea>
    </format>
    <format dxfId="568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3"/>
          </reference>
          <reference field="23" count="1">
            <x v="3"/>
          </reference>
        </references>
      </pivotArea>
    </format>
    <format dxfId="567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5"/>
          </reference>
          <reference field="23" count="1">
            <x v="70"/>
          </reference>
        </references>
      </pivotArea>
    </format>
    <format dxfId="566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7"/>
          </reference>
          <reference field="23" count="1">
            <x v="36"/>
          </reference>
        </references>
      </pivotArea>
    </format>
    <format dxfId="565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41"/>
          </reference>
          <reference field="23" count="1">
            <x v="16"/>
          </reference>
        </references>
      </pivotArea>
    </format>
    <format dxfId="564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58"/>
          </reference>
          <reference field="23" count="1">
            <x v="6"/>
          </reference>
        </references>
      </pivotArea>
    </format>
    <format dxfId="563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8"/>
          </reference>
          <reference field="23" count="1">
            <x v="63"/>
          </reference>
        </references>
      </pivotArea>
    </format>
    <format dxfId="562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20"/>
          </reference>
          <reference field="23" count="1">
            <x v="58"/>
          </reference>
        </references>
      </pivotArea>
    </format>
    <format dxfId="561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560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28"/>
          </reference>
          <reference field="23" count="1">
            <x v="87"/>
          </reference>
        </references>
      </pivotArea>
    </format>
    <format dxfId="559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29"/>
          </reference>
          <reference field="23" count="1">
            <x v="15"/>
          </reference>
        </references>
      </pivotArea>
    </format>
    <format dxfId="558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31"/>
          </reference>
          <reference field="23" count="1">
            <x v="131"/>
          </reference>
        </references>
      </pivotArea>
    </format>
    <format dxfId="557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32"/>
          </reference>
          <reference field="23" count="1">
            <x v="59"/>
          </reference>
        </references>
      </pivotArea>
    </format>
    <format dxfId="556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33"/>
          </reference>
          <reference field="23" count="1">
            <x v="9"/>
          </reference>
        </references>
      </pivotArea>
    </format>
    <format dxfId="555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34"/>
          </reference>
          <reference field="23" count="1">
            <x v="75"/>
          </reference>
        </references>
      </pivotArea>
    </format>
    <format dxfId="554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41"/>
          </reference>
          <reference field="23" count="1">
            <x v="16"/>
          </reference>
        </references>
      </pivotArea>
    </format>
    <format dxfId="553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552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47"/>
          </reference>
          <reference field="23" count="1">
            <x v="90"/>
          </reference>
        </references>
      </pivotArea>
    </format>
    <format dxfId="551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49"/>
          </reference>
          <reference field="23" count="1">
            <x v="92"/>
          </reference>
        </references>
      </pivotArea>
    </format>
    <format dxfId="550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0"/>
          </reference>
          <reference field="23" count="1">
            <x v="93"/>
          </reference>
        </references>
      </pivotArea>
    </format>
    <format dxfId="549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1"/>
          </reference>
          <reference field="23" count="1">
            <x v="30"/>
          </reference>
        </references>
      </pivotArea>
    </format>
    <format dxfId="548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2"/>
          </reference>
          <reference field="23" count="1">
            <x v="123"/>
          </reference>
        </references>
      </pivotArea>
    </format>
    <format dxfId="547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3"/>
          </reference>
          <reference field="23" count="1">
            <x v="111"/>
          </reference>
        </references>
      </pivotArea>
    </format>
    <format dxfId="546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6"/>
          </reference>
          <reference field="23" count="1">
            <x v="5"/>
          </reference>
        </references>
      </pivotArea>
    </format>
    <format dxfId="545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8"/>
          </reference>
          <reference field="23" count="1">
            <x v="6"/>
          </reference>
        </references>
      </pivotArea>
    </format>
    <format dxfId="544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9"/>
          </reference>
          <reference field="23" count="1">
            <x v="7"/>
          </reference>
        </references>
      </pivotArea>
    </format>
    <format dxfId="543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60"/>
          </reference>
          <reference field="23" count="1">
            <x v="71"/>
          </reference>
        </references>
      </pivotArea>
    </format>
    <format dxfId="542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61"/>
          </reference>
          <reference field="23" count="1">
            <x v="115"/>
          </reference>
        </references>
      </pivotArea>
    </format>
    <format dxfId="541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63"/>
          </reference>
          <reference field="23" count="1">
            <x v="105"/>
          </reference>
        </references>
      </pivotArea>
    </format>
    <format dxfId="540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64"/>
          </reference>
          <reference field="23" count="1">
            <x v="103"/>
          </reference>
        </references>
      </pivotArea>
    </format>
    <format dxfId="539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66"/>
          </reference>
          <reference field="23" count="1">
            <x v="112"/>
          </reference>
        </references>
      </pivotArea>
    </format>
    <format dxfId="538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1"/>
          </reference>
          <reference field="23" count="1">
            <x v="98"/>
          </reference>
        </references>
      </pivotArea>
    </format>
    <format dxfId="537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2"/>
          </reference>
          <reference field="23" count="1">
            <x v="97"/>
          </reference>
        </references>
      </pivotArea>
    </format>
    <format dxfId="536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3"/>
          </reference>
          <reference field="23" count="1">
            <x v="17"/>
          </reference>
        </references>
      </pivotArea>
    </format>
    <format dxfId="535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4"/>
          </reference>
          <reference field="23" count="1">
            <x v="19"/>
          </reference>
        </references>
      </pivotArea>
    </format>
    <format dxfId="534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5"/>
          </reference>
          <reference field="23" count="1">
            <x v="52"/>
          </reference>
        </references>
      </pivotArea>
    </format>
    <format dxfId="533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8"/>
          </reference>
          <reference field="23" count="1">
            <x v="95"/>
          </reference>
        </references>
      </pivotArea>
    </format>
    <format dxfId="532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531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530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92"/>
          </reference>
          <reference field="23" count="1">
            <x v="47"/>
          </reference>
        </references>
      </pivotArea>
    </format>
    <format dxfId="529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96"/>
          </reference>
          <reference field="23" count="1">
            <x v="27"/>
          </reference>
        </references>
      </pivotArea>
    </format>
    <format dxfId="528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06"/>
          </reference>
          <reference field="23" count="1">
            <x v="67"/>
          </reference>
        </references>
      </pivotArea>
    </format>
    <format dxfId="527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07"/>
          </reference>
          <reference field="23" count="1">
            <x v="68"/>
          </reference>
        </references>
      </pivotArea>
    </format>
    <format dxfId="526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09"/>
          </reference>
          <reference field="23" count="1">
            <x v="76"/>
          </reference>
        </references>
      </pivotArea>
    </format>
    <format dxfId="525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15"/>
          </reference>
          <reference field="23" count="1">
            <x v="118"/>
          </reference>
        </references>
      </pivotArea>
    </format>
    <format dxfId="524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18"/>
          </reference>
          <reference field="23" count="1">
            <x v="80"/>
          </reference>
        </references>
      </pivotArea>
    </format>
    <format dxfId="523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33"/>
          </reference>
          <reference field="23" count="1">
            <x v="133"/>
          </reference>
        </references>
      </pivotArea>
    </format>
    <format dxfId="522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0"/>
          </reference>
          <reference field="23" count="1">
            <x v="24"/>
          </reference>
        </references>
      </pivotArea>
    </format>
    <format dxfId="521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"/>
          </reference>
          <reference field="23" count="1">
            <x v="121"/>
          </reference>
        </references>
      </pivotArea>
    </format>
    <format dxfId="520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2"/>
          </reference>
          <reference field="23" count="1">
            <x v="44"/>
          </reference>
        </references>
      </pivotArea>
    </format>
    <format dxfId="519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3"/>
          </reference>
          <reference field="23" count="1">
            <x v="122"/>
          </reference>
        </references>
      </pivotArea>
    </format>
    <format dxfId="518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4"/>
          </reference>
          <reference field="23" count="1">
            <x v="96"/>
          </reference>
        </references>
      </pivotArea>
    </format>
    <format dxfId="517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5"/>
          </reference>
          <reference field="23" count="1">
            <x v="84"/>
          </reference>
        </references>
      </pivotArea>
    </format>
    <format dxfId="516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6"/>
          </reference>
          <reference field="23" count="1">
            <x v="41"/>
          </reference>
        </references>
      </pivotArea>
    </format>
    <format dxfId="515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7"/>
          </reference>
          <reference field="23" count="1">
            <x v="45"/>
          </reference>
        </references>
      </pivotArea>
    </format>
    <format dxfId="514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8"/>
          </reference>
          <reference field="23" count="1">
            <x v="18"/>
          </reference>
        </references>
      </pivotArea>
    </format>
    <format dxfId="513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9"/>
          </reference>
          <reference field="23" count="1">
            <x v="22"/>
          </reference>
        </references>
      </pivotArea>
    </format>
    <format dxfId="512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0"/>
          </reference>
          <reference field="23" count="1">
            <x v="23"/>
          </reference>
        </references>
      </pivotArea>
    </format>
    <format dxfId="511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1"/>
          </reference>
          <reference field="23" count="1">
            <x v="2"/>
          </reference>
        </references>
      </pivotArea>
    </format>
    <format dxfId="510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2"/>
          </reference>
          <reference field="23" count="1">
            <x v="1"/>
          </reference>
        </references>
      </pivotArea>
    </format>
    <format dxfId="509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3"/>
          </reference>
          <reference field="23" count="1">
            <x v="3"/>
          </reference>
        </references>
      </pivotArea>
    </format>
    <format dxfId="508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4"/>
          </reference>
          <reference field="23" count="1">
            <x v="48"/>
          </reference>
        </references>
      </pivotArea>
    </format>
    <format dxfId="507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5"/>
          </reference>
          <reference field="23" count="1">
            <x v="70"/>
          </reference>
        </references>
      </pivotArea>
    </format>
    <format dxfId="506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6"/>
          </reference>
          <reference field="23" count="1">
            <x v="46"/>
          </reference>
        </references>
      </pivotArea>
    </format>
    <format dxfId="505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67"/>
          </reference>
          <reference field="23" count="1">
            <x v="117"/>
          </reference>
        </references>
      </pivotArea>
    </format>
    <format dxfId="504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90"/>
          </reference>
          <reference field="23" count="1">
            <x v="114"/>
          </reference>
        </references>
      </pivotArea>
    </format>
    <format dxfId="503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93"/>
          </reference>
          <reference field="23" count="1">
            <x v="99"/>
          </reference>
        </references>
      </pivotArea>
    </format>
    <format dxfId="502">
      <pivotArea dataOnly="0" labelOnly="1" fieldPosition="0">
        <references count="5">
          <reference field="12" count="1" selected="0">
            <x v="12"/>
          </reference>
          <reference field="14" count="1" selected="0">
            <x v="4"/>
          </reference>
          <reference field="16" count="1" selected="0">
            <x v="0"/>
          </reference>
          <reference field="22" count="1" selected="0">
            <x v="61"/>
          </reference>
          <reference field="23" count="1">
            <x v="115"/>
          </reference>
        </references>
      </pivotArea>
    </format>
    <format dxfId="501">
      <pivotArea dataOnly="0" labelOnly="1" fieldPosition="0">
        <references count="5">
          <reference field="12" count="1" selected="0">
            <x v="12"/>
          </reference>
          <reference field="14" count="1" selected="0">
            <x v="4"/>
          </reference>
          <reference field="16" count="1" selected="0">
            <x v="0"/>
          </reference>
          <reference field="22" count="1" selected="0">
            <x v="64"/>
          </reference>
          <reference field="23" count="1">
            <x v="103"/>
          </reference>
        </references>
      </pivotArea>
    </format>
    <format dxfId="500">
      <pivotArea dataOnly="0" labelOnly="1" fieldPosition="0">
        <references count="5">
          <reference field="12" count="1" selected="0">
            <x v="13"/>
          </reference>
          <reference field="14" count="1" selected="0">
            <x v="0"/>
          </reference>
          <reference field="16" count="1" selected="0">
            <x v="23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499">
      <pivotArea dataOnly="0" labelOnly="1" fieldPosition="0">
        <references count="5">
          <reference field="12" count="1" selected="0">
            <x v="13"/>
          </reference>
          <reference field="14" count="1" selected="0">
            <x v="0"/>
          </reference>
          <reference field="16" count="1" selected="0">
            <x v="23"/>
          </reference>
          <reference field="22" count="1" selected="0">
            <x v="104"/>
          </reference>
          <reference field="23" count="1">
            <x v="12"/>
          </reference>
        </references>
      </pivotArea>
    </format>
    <format dxfId="498">
      <pivotArea dataOnly="0" labelOnly="1" fieldPosition="0">
        <references count="5">
          <reference field="12" count="1" selected="0">
            <x v="14"/>
          </reference>
          <reference field="14" count="1" selected="0">
            <x v="0"/>
          </reference>
          <reference field="16" count="1" selected="0">
            <x v="34"/>
          </reference>
          <reference field="22" count="1" selected="0">
            <x v="105"/>
          </reference>
          <reference field="23" count="1">
            <x v="10"/>
          </reference>
        </references>
      </pivotArea>
    </format>
    <format dxfId="497">
      <pivotArea dataOnly="0" labelOnly="1" fieldPosition="0">
        <references count="5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1" selected="0">
            <x v="18"/>
          </reference>
          <reference field="23" count="1">
            <x v="63"/>
          </reference>
        </references>
      </pivotArea>
    </format>
    <format dxfId="496">
      <pivotArea dataOnly="0" labelOnly="1" fieldPosition="0">
        <references count="5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495">
      <pivotArea dataOnly="0" labelOnly="1" fieldPosition="0">
        <references count="5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1" selected="0">
            <x v="61"/>
          </reference>
          <reference field="23" count="1">
            <x v="115"/>
          </reference>
        </references>
      </pivotArea>
    </format>
    <format dxfId="494">
      <pivotArea dataOnly="0" labelOnly="1" fieldPosition="0">
        <references count="5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1" selected="0">
            <x v="68"/>
          </reference>
          <reference field="23" count="1">
            <x v="113"/>
          </reference>
        </references>
      </pivotArea>
    </format>
    <format dxfId="493">
      <pivotArea dataOnly="0" labelOnly="1" fieldPosition="0">
        <references count="5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1" selected="0">
            <x v="122"/>
          </reference>
          <reference field="23" count="1">
            <x v="124"/>
          </reference>
        </references>
      </pivotArea>
    </format>
    <format dxfId="492">
      <pivotArea dataOnly="0" labelOnly="1" fieldPosition="0">
        <references count="5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1" selected="0">
            <x v="18"/>
          </reference>
          <reference field="23" count="1">
            <x v="63"/>
          </reference>
        </references>
      </pivotArea>
    </format>
    <format dxfId="491">
      <pivotArea dataOnly="0" labelOnly="1" fieldPosition="0">
        <references count="5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490">
      <pivotArea dataOnly="0" labelOnly="1" fieldPosition="0">
        <references count="5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1" selected="0">
            <x v="61"/>
          </reference>
          <reference field="23" count="1">
            <x v="115"/>
          </reference>
        </references>
      </pivotArea>
    </format>
    <format dxfId="489">
      <pivotArea dataOnly="0" labelOnly="1" fieldPosition="0">
        <references count="5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1" selected="0">
            <x v="68"/>
          </reference>
          <reference field="23" count="1">
            <x v="113"/>
          </reference>
        </references>
      </pivotArea>
    </format>
    <format dxfId="488">
      <pivotArea dataOnly="0" labelOnly="1" fieldPosition="0">
        <references count="5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1" selected="0">
            <x v="71"/>
          </reference>
          <reference field="23" count="1">
            <x v="98"/>
          </reference>
        </references>
      </pivotArea>
    </format>
    <format dxfId="487">
      <pivotArea dataOnly="0" labelOnly="1" fieldPosition="0">
        <references count="5">
          <reference field="12" count="1" selected="0">
            <x v="16"/>
          </reference>
          <reference field="14" count="1" selected="0">
            <x v="2"/>
          </reference>
          <reference field="16" count="1" selected="0">
            <x v="68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486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8"/>
          </reference>
          <reference field="23" count="1">
            <x v="63"/>
          </reference>
        </references>
      </pivotArea>
    </format>
    <format dxfId="485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9"/>
          </reference>
          <reference field="23" count="1">
            <x v="64"/>
          </reference>
        </references>
      </pivotArea>
    </format>
    <format dxfId="484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20"/>
          </reference>
          <reference field="23" count="1">
            <x v="58"/>
          </reference>
        </references>
      </pivotArea>
    </format>
    <format dxfId="483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22"/>
          </reference>
          <reference field="23" count="1">
            <x v="60"/>
          </reference>
        </references>
      </pivotArea>
    </format>
    <format dxfId="482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481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30"/>
          </reference>
          <reference field="23" count="1">
            <x v="56"/>
          </reference>
        </references>
      </pivotArea>
    </format>
    <format dxfId="480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32"/>
          </reference>
          <reference field="23" count="1">
            <x v="59"/>
          </reference>
        </references>
      </pivotArea>
    </format>
    <format dxfId="479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33"/>
          </reference>
          <reference field="23" count="1">
            <x v="9"/>
          </reference>
        </references>
      </pivotArea>
    </format>
    <format dxfId="478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477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476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47"/>
          </reference>
          <reference field="23" count="1">
            <x v="90"/>
          </reference>
        </references>
      </pivotArea>
    </format>
    <format dxfId="475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48"/>
          </reference>
          <reference field="23" count="1">
            <x v="91"/>
          </reference>
        </references>
      </pivotArea>
    </format>
    <format dxfId="474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49"/>
          </reference>
          <reference field="23" count="1">
            <x v="92"/>
          </reference>
        </references>
      </pivotArea>
    </format>
    <format dxfId="473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55"/>
          </reference>
          <reference field="23" count="1">
            <x v="116"/>
          </reference>
        </references>
      </pivotArea>
    </format>
    <format dxfId="472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61"/>
          </reference>
          <reference field="23" count="1">
            <x v="115"/>
          </reference>
        </references>
      </pivotArea>
    </format>
    <format dxfId="471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63"/>
          </reference>
          <reference field="23" count="1">
            <x v="105"/>
          </reference>
        </references>
      </pivotArea>
    </format>
    <format dxfId="470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65"/>
          </reference>
          <reference field="23" count="1">
            <x v="102"/>
          </reference>
        </references>
      </pivotArea>
    </format>
    <format dxfId="469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68"/>
          </reference>
          <reference field="23" count="1">
            <x v="113"/>
          </reference>
        </references>
      </pivotArea>
    </format>
    <format dxfId="468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69"/>
          </reference>
          <reference field="23" count="1">
            <x v="104"/>
          </reference>
        </references>
      </pivotArea>
    </format>
    <format dxfId="467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70"/>
          </reference>
          <reference field="23" count="1">
            <x v="110"/>
          </reference>
        </references>
      </pivotArea>
    </format>
    <format dxfId="466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74"/>
          </reference>
          <reference field="23" count="1">
            <x v="19"/>
          </reference>
        </references>
      </pivotArea>
    </format>
    <format dxfId="465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464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85"/>
          </reference>
          <reference field="23" count="1">
            <x v="81"/>
          </reference>
        </references>
      </pivotArea>
    </format>
    <format dxfId="463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86"/>
          </reference>
          <reference field="23" count="1">
            <x v="130"/>
          </reference>
        </references>
      </pivotArea>
    </format>
    <format dxfId="462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93"/>
          </reference>
          <reference field="23" count="1">
            <x v="99"/>
          </reference>
        </references>
      </pivotArea>
    </format>
    <format dxfId="461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95"/>
          </reference>
          <reference field="23" count="1">
            <x v="74"/>
          </reference>
        </references>
      </pivotArea>
    </format>
    <format dxfId="460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08"/>
          </reference>
          <reference field="23" count="1">
            <x v="31"/>
          </reference>
        </references>
      </pivotArea>
    </format>
    <format dxfId="459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09"/>
          </reference>
          <reference field="23" count="1">
            <x v="76"/>
          </reference>
        </references>
      </pivotArea>
    </format>
    <format dxfId="458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22"/>
          </reference>
          <reference field="23" count="1">
            <x v="124"/>
          </reference>
        </references>
      </pivotArea>
    </format>
    <format dxfId="457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23"/>
          </reference>
          <reference field="23" count="1">
            <x v="119"/>
          </reference>
        </references>
      </pivotArea>
    </format>
    <format dxfId="456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24"/>
          </reference>
          <reference field="23" count="1">
            <x v="55"/>
          </reference>
        </references>
      </pivotArea>
    </format>
    <format dxfId="455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28"/>
          </reference>
          <reference field="23" count="1">
            <x v="29"/>
          </reference>
        </references>
      </pivotArea>
    </format>
    <format dxfId="454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29"/>
          </reference>
          <reference field="23" count="1">
            <x v="69"/>
          </reference>
        </references>
      </pivotArea>
    </format>
    <format dxfId="453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40"/>
          </reference>
          <reference field="22" count="1" selected="0">
            <x v="67"/>
          </reference>
          <reference field="23" count="1">
            <x v="117"/>
          </reference>
        </references>
      </pivotArea>
    </format>
    <format dxfId="452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1" selected="0">
            <x v="91"/>
          </reference>
          <reference field="23" count="1">
            <x v="94"/>
          </reference>
        </references>
      </pivotArea>
    </format>
    <format dxfId="451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450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1" selected="0">
            <x v="98"/>
          </reference>
          <reference field="23" count="1">
            <x v="125"/>
          </reference>
        </references>
      </pivotArea>
    </format>
    <format dxfId="449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1" selected="0">
            <x v="130"/>
          </reference>
          <reference field="23" count="1">
            <x v="0"/>
          </reference>
        </references>
      </pivotArea>
    </format>
    <format dxfId="448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1" selected="0">
            <x v="131"/>
          </reference>
          <reference field="23" count="1">
            <x v="54"/>
          </reference>
        </references>
      </pivotArea>
    </format>
    <format dxfId="447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4"/>
          </reference>
          <reference field="22" count="1" selected="0">
            <x v="22"/>
          </reference>
          <reference field="23" count="1">
            <x v="60"/>
          </reference>
        </references>
      </pivotArea>
    </format>
    <format dxfId="446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4"/>
          </reference>
          <reference field="22" count="1" selected="0">
            <x v="93"/>
          </reference>
          <reference field="23" count="1">
            <x v="99"/>
          </reference>
        </references>
      </pivotArea>
    </format>
    <format dxfId="445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4"/>
          </reference>
          <reference field="22" count="1" selected="0">
            <x v="94"/>
          </reference>
          <reference field="23" count="1">
            <x v="26"/>
          </reference>
        </references>
      </pivotArea>
    </format>
    <format dxfId="444">
      <pivotArea field="12" type="button" dataOnly="0" labelOnly="1" outline="0" axis="axisRow" fieldPosition="0"/>
    </format>
    <format dxfId="443">
      <pivotArea dataOnly="0" labelOnly="1" fieldPosition="0">
        <references count="1">
          <reference field="12" count="0"/>
        </references>
      </pivotArea>
    </format>
    <format dxfId="442">
      <pivotArea dataOnly="0" labelOnly="1" grandRow="1" outline="0" fieldPosition="0"/>
    </format>
    <format dxfId="441">
      <pivotArea dataOnly="0" labelOnly="1" fieldPosition="0">
        <references count="2">
          <reference field="12" count="1" selected="0">
            <x v="0"/>
          </reference>
          <reference field="14" count="1">
            <x v="1"/>
          </reference>
        </references>
      </pivotArea>
    </format>
    <format dxfId="440">
      <pivotArea dataOnly="0" labelOnly="1" fieldPosition="0">
        <references count="2">
          <reference field="12" count="1" selected="0">
            <x v="1"/>
          </reference>
          <reference field="14" count="1">
            <x v="1"/>
          </reference>
        </references>
      </pivotArea>
    </format>
    <format dxfId="439">
      <pivotArea dataOnly="0" labelOnly="1" fieldPosition="0">
        <references count="2">
          <reference field="12" count="1" selected="0">
            <x v="2"/>
          </reference>
          <reference field="14" count="2">
            <x v="1"/>
            <x v="2"/>
          </reference>
        </references>
      </pivotArea>
    </format>
    <format dxfId="438">
      <pivotArea dataOnly="0" labelOnly="1" fieldPosition="0">
        <references count="2">
          <reference field="12" count="1" selected="0">
            <x v="3"/>
          </reference>
          <reference field="14" count="3">
            <x v="0"/>
            <x v="1"/>
            <x v="3"/>
          </reference>
        </references>
      </pivotArea>
    </format>
    <format dxfId="437">
      <pivotArea dataOnly="0" labelOnly="1" fieldPosition="0">
        <references count="2">
          <reference field="12" count="1" selected="0">
            <x v="4"/>
          </reference>
          <reference field="14" count="2">
            <x v="0"/>
            <x v="2"/>
          </reference>
        </references>
      </pivotArea>
    </format>
    <format dxfId="436">
      <pivotArea dataOnly="0" labelOnly="1" fieldPosition="0">
        <references count="2">
          <reference field="12" count="1" selected="0">
            <x v="5"/>
          </reference>
          <reference field="14" count="1">
            <x v="4"/>
          </reference>
        </references>
      </pivotArea>
    </format>
    <format dxfId="435">
      <pivotArea dataOnly="0" labelOnly="1" fieldPosition="0">
        <references count="2">
          <reference field="12" count="1" selected="0">
            <x v="6"/>
          </reference>
          <reference field="14" count="1">
            <x v="5"/>
          </reference>
        </references>
      </pivotArea>
    </format>
    <format dxfId="434">
      <pivotArea dataOnly="0" labelOnly="1" fieldPosition="0">
        <references count="2">
          <reference field="12" count="1" selected="0">
            <x v="7"/>
          </reference>
          <reference field="14" count="3">
            <x v="0"/>
            <x v="1"/>
            <x v="2"/>
          </reference>
        </references>
      </pivotArea>
    </format>
    <format dxfId="433">
      <pivotArea dataOnly="0" labelOnly="1" fieldPosition="0">
        <references count="2">
          <reference field="12" count="1" selected="0">
            <x v="8"/>
          </reference>
          <reference field="14" count="1">
            <x v="2"/>
          </reference>
        </references>
      </pivotArea>
    </format>
    <format dxfId="432">
      <pivotArea dataOnly="0" labelOnly="1" fieldPosition="0">
        <references count="2">
          <reference field="12" count="1" selected="0">
            <x v="9"/>
          </reference>
          <reference field="14" count="1">
            <x v="2"/>
          </reference>
        </references>
      </pivotArea>
    </format>
    <format dxfId="431">
      <pivotArea dataOnly="0" labelOnly="1" fieldPosition="0">
        <references count="2">
          <reference field="12" count="1" selected="0">
            <x v="10"/>
          </reference>
          <reference field="14" count="2">
            <x v="0"/>
            <x v="4"/>
          </reference>
        </references>
      </pivotArea>
    </format>
    <format dxfId="430">
      <pivotArea dataOnly="0" labelOnly="1" fieldPosition="0">
        <references count="2">
          <reference field="12" count="1" selected="0">
            <x v="11"/>
          </reference>
          <reference field="14" count="3">
            <x v="0"/>
            <x v="2"/>
            <x v="4"/>
          </reference>
        </references>
      </pivotArea>
    </format>
    <format dxfId="429">
      <pivotArea dataOnly="0" labelOnly="1" fieldPosition="0">
        <references count="2">
          <reference field="12" count="1" selected="0">
            <x v="12"/>
          </reference>
          <reference field="14" count="1">
            <x v="4"/>
          </reference>
        </references>
      </pivotArea>
    </format>
    <format dxfId="428">
      <pivotArea dataOnly="0" labelOnly="1" fieldPosition="0">
        <references count="2">
          <reference field="12" count="1" selected="0">
            <x v="13"/>
          </reference>
          <reference field="14" count="1">
            <x v="0"/>
          </reference>
        </references>
      </pivotArea>
    </format>
    <format dxfId="427">
      <pivotArea dataOnly="0" labelOnly="1" fieldPosition="0">
        <references count="2">
          <reference field="12" count="1" selected="0">
            <x v="14"/>
          </reference>
          <reference field="14" count="2">
            <x v="0"/>
            <x v="4"/>
          </reference>
        </references>
      </pivotArea>
    </format>
    <format dxfId="426">
      <pivotArea dataOnly="0" labelOnly="1" fieldPosition="0">
        <references count="2">
          <reference field="12" count="1" selected="0">
            <x v="15"/>
          </reference>
          <reference field="14" count="1">
            <x v="0"/>
          </reference>
        </references>
      </pivotArea>
    </format>
    <format dxfId="425">
      <pivotArea dataOnly="0" labelOnly="1" fieldPosition="0">
        <references count="2">
          <reference field="12" count="1" selected="0">
            <x v="16"/>
          </reference>
          <reference field="14" count="1">
            <x v="2"/>
          </reference>
        </references>
      </pivotArea>
    </format>
    <format dxfId="424">
      <pivotArea dataOnly="0" labelOnly="1" fieldPosition="0">
        <references count="2">
          <reference field="12" count="1" selected="0">
            <x v="17"/>
          </reference>
          <reference field="14" count="1">
            <x v="4"/>
          </reference>
        </references>
      </pivotArea>
    </format>
    <format dxfId="423">
      <pivotArea dataOnly="0" labelOnly="1" fieldPosition="0">
        <references count="3">
          <reference field="12" count="1" selected="0">
            <x v="0"/>
          </reference>
          <reference field="14" count="1" selected="0">
            <x v="1"/>
          </reference>
          <reference field="16" count="1">
            <x v="12"/>
          </reference>
        </references>
      </pivotArea>
    </format>
    <format dxfId="422">
      <pivotArea dataOnly="0" labelOnly="1" fieldPosition="0">
        <references count="3">
          <reference field="12" count="1" selected="0">
            <x v="1"/>
          </reference>
          <reference field="14" count="1" selected="0">
            <x v="1"/>
          </reference>
          <reference field="16" count="1">
            <x v="2"/>
          </reference>
        </references>
      </pivotArea>
    </format>
    <format dxfId="421">
      <pivotArea dataOnly="0" labelOnly="1" fieldPosition="0">
        <references count="3">
          <reference field="12" count="1" selected="0">
            <x v="2"/>
          </reference>
          <reference field="14" count="1" selected="0">
            <x v="1"/>
          </reference>
          <reference field="16" count="9">
            <x v="16"/>
            <x v="20"/>
            <x v="28"/>
            <x v="46"/>
            <x v="55"/>
            <x v="63"/>
            <x v="65"/>
            <x v="66"/>
            <x v="70"/>
          </reference>
        </references>
      </pivotArea>
    </format>
    <format dxfId="420">
      <pivotArea dataOnly="0" labelOnly="1" fieldPosition="0">
        <references count="3">
          <reference field="12" count="1" selected="0">
            <x v="2"/>
          </reference>
          <reference field="14" count="1" selected="0">
            <x v="2"/>
          </reference>
          <reference field="16" count="3">
            <x v="7"/>
            <x v="64"/>
            <x v="69"/>
          </reference>
        </references>
      </pivotArea>
    </format>
    <format dxfId="419">
      <pivotArea dataOnly="0" labelOnly="1" fieldPosition="0">
        <references count="3">
          <reference field="12" count="1" selected="0">
            <x v="3"/>
          </reference>
          <reference field="14" count="1" selected="0">
            <x v="0"/>
          </reference>
          <reference field="16" count="2">
            <x v="1"/>
            <x v="43"/>
          </reference>
        </references>
      </pivotArea>
    </format>
    <format dxfId="418">
      <pivotArea dataOnly="0" labelOnly="1" fieldPosition="0">
        <references count="3">
          <reference field="12" count="1" selected="0">
            <x v="3"/>
          </reference>
          <reference field="14" count="1" selected="0">
            <x v="1"/>
          </reference>
          <reference field="16" count="2">
            <x v="59"/>
            <x v="60"/>
          </reference>
        </references>
      </pivotArea>
    </format>
    <format dxfId="417">
      <pivotArea dataOnly="0" labelOnly="1" fieldPosition="0">
        <references count="3">
          <reference field="12" count="1" selected="0">
            <x v="3"/>
          </reference>
          <reference field="14" count="1" selected="0">
            <x v="3"/>
          </reference>
          <reference field="16" count="2">
            <x v="61"/>
            <x v="67"/>
          </reference>
        </references>
      </pivotArea>
    </format>
    <format dxfId="416">
      <pivotArea dataOnly="0" labelOnly="1" fieldPosition="0">
        <references count="3">
          <reference field="12" count="1" selected="0">
            <x v="4"/>
          </reference>
          <reference field="14" count="1" selected="0">
            <x v="0"/>
          </reference>
          <reference field="16" count="3">
            <x v="42"/>
            <x v="45"/>
            <x v="49"/>
          </reference>
        </references>
      </pivotArea>
    </format>
    <format dxfId="415">
      <pivotArea dataOnly="0" labelOnly="1" fieldPosition="0">
        <references count="3">
          <reference field="12" count="1" selected="0">
            <x v="4"/>
          </reference>
          <reference field="14" count="1" selected="0">
            <x v="2"/>
          </reference>
          <reference field="16" count="3">
            <x v="41"/>
            <x v="47"/>
            <x v="50"/>
          </reference>
        </references>
      </pivotArea>
    </format>
    <format dxfId="414">
      <pivotArea dataOnly="0" labelOnly="1" fieldPosition="0">
        <references count="3">
          <reference field="12" count="1" selected="0">
            <x v="5"/>
          </reference>
          <reference field="14" count="1" selected="0">
            <x v="4"/>
          </reference>
          <reference field="16" count="1">
            <x v="21"/>
          </reference>
        </references>
      </pivotArea>
    </format>
    <format dxfId="413">
      <pivotArea dataOnly="0" labelOnly="1" fieldPosition="0">
        <references count="3">
          <reference field="12" count="1" selected="0">
            <x v="6"/>
          </reference>
          <reference field="14" count="1" selected="0">
            <x v="5"/>
          </reference>
          <reference field="16" count="17">
            <x v="3"/>
            <x v="4"/>
            <x v="5"/>
            <x v="6"/>
            <x v="8"/>
            <x v="9"/>
            <x v="14"/>
            <x v="18"/>
            <x v="29"/>
            <x v="30"/>
            <x v="31"/>
            <x v="32"/>
            <x v="33"/>
            <x v="38"/>
            <x v="39"/>
            <x v="44"/>
            <x v="52"/>
          </reference>
        </references>
      </pivotArea>
    </format>
    <format dxfId="412">
      <pivotArea dataOnly="0" labelOnly="1" fieldPosition="0">
        <references count="3">
          <reference field="12" count="1" selected="0">
            <x v="7"/>
          </reference>
          <reference field="14" count="1" selected="0">
            <x v="0"/>
          </reference>
          <reference field="16" count="2">
            <x v="35"/>
            <x v="43"/>
          </reference>
        </references>
      </pivotArea>
    </format>
    <format dxfId="411">
      <pivotArea dataOnly="0" labelOnly="1" fieldPosition="0">
        <references count="3">
          <reference field="12" count="1" selected="0">
            <x v="7"/>
          </reference>
          <reference field="14" count="1" selected="0">
            <x v="1"/>
          </reference>
          <reference field="16" count="1">
            <x v="36"/>
          </reference>
        </references>
      </pivotArea>
    </format>
    <format dxfId="410">
      <pivotArea dataOnly="0" labelOnly="1" fieldPosition="0">
        <references count="3">
          <reference field="12" count="1" selected="0">
            <x v="7"/>
          </reference>
          <reference field="14" count="1" selected="0">
            <x v="2"/>
          </reference>
          <reference field="16" count="3">
            <x v="15"/>
            <x v="22"/>
            <x v="56"/>
          </reference>
        </references>
      </pivotArea>
    </format>
    <format dxfId="409">
      <pivotArea dataOnly="0" labelOnly="1" fieldPosition="0">
        <references count="3">
          <reference field="12" count="1" selected="0">
            <x v="8"/>
          </reference>
          <reference field="14" count="1" selected="0">
            <x v="2"/>
          </reference>
          <reference field="16" count="1">
            <x v="51"/>
          </reference>
        </references>
      </pivotArea>
    </format>
    <format dxfId="408">
      <pivotArea dataOnly="0" labelOnly="1" fieldPosition="0">
        <references count="3">
          <reference field="12" count="1" selected="0">
            <x v="9"/>
          </reference>
          <reference field="14" count="1" selected="0">
            <x v="2"/>
          </reference>
          <reference field="16" count="1">
            <x v="11"/>
          </reference>
        </references>
      </pivotArea>
    </format>
    <format dxfId="407">
      <pivotArea dataOnly="0" labelOnly="1" fieldPosition="0">
        <references count="3">
          <reference field="12" count="1" selected="0">
            <x v="10"/>
          </reference>
          <reference field="14" count="1" selected="0">
            <x v="0"/>
          </reference>
          <reference field="16" count="1">
            <x v="37"/>
          </reference>
        </references>
      </pivotArea>
    </format>
    <format dxfId="406">
      <pivotArea dataOnly="0" labelOnly="1" fieldPosition="0">
        <references count="3">
          <reference field="12" count="1" selected="0">
            <x v="10"/>
          </reference>
          <reference field="14" count="1" selected="0">
            <x v="4"/>
          </reference>
          <reference field="16" count="5">
            <x v="10"/>
            <x v="17"/>
            <x v="48"/>
            <x v="57"/>
            <x v="58"/>
          </reference>
        </references>
      </pivotArea>
    </format>
    <format dxfId="405">
      <pivotArea dataOnly="0" labelOnly="1" fieldPosition="0">
        <references count="3">
          <reference field="12" count="1" selected="0">
            <x v="11"/>
          </reference>
          <reference field="14" count="1" selected="0">
            <x v="0"/>
          </reference>
          <reference field="16" count="1">
            <x v="27"/>
          </reference>
        </references>
      </pivotArea>
    </format>
    <format dxfId="404">
      <pivotArea dataOnly="0" labelOnly="1" fieldPosition="0">
        <references count="3">
          <reference field="12" count="1" selected="0">
            <x v="11"/>
          </reference>
          <reference field="14" count="1" selected="0">
            <x v="2"/>
          </reference>
          <reference field="16" count="1">
            <x v="26"/>
          </reference>
        </references>
      </pivotArea>
    </format>
    <format dxfId="403">
      <pivotArea dataOnly="0" labelOnly="1" fieldPosition="0">
        <references count="3">
          <reference field="12" count="1" selected="0">
            <x v="11"/>
          </reference>
          <reference field="14" count="1" selected="0">
            <x v="4"/>
          </reference>
          <reference field="16" count="2">
            <x v="13"/>
            <x v="62"/>
          </reference>
        </references>
      </pivotArea>
    </format>
    <format dxfId="402">
      <pivotArea dataOnly="0" labelOnly="1" fieldPosition="0">
        <references count="3">
          <reference field="12" count="1" selected="0">
            <x v="12"/>
          </reference>
          <reference field="14" count="1" selected="0">
            <x v="4"/>
          </reference>
          <reference field="16" count="1">
            <x v="0"/>
          </reference>
        </references>
      </pivotArea>
    </format>
    <format dxfId="401">
      <pivotArea dataOnly="0" labelOnly="1" fieldPosition="0">
        <references count="3">
          <reference field="12" count="1" selected="0">
            <x v="13"/>
          </reference>
          <reference field="14" count="1" selected="0">
            <x v="0"/>
          </reference>
          <reference field="16" count="1">
            <x v="23"/>
          </reference>
        </references>
      </pivotArea>
    </format>
    <format dxfId="400">
      <pivotArea dataOnly="0" labelOnly="1" fieldPosition="0">
        <references count="3">
          <reference field="12" count="1" selected="0">
            <x v="14"/>
          </reference>
          <reference field="14" count="1" selected="0">
            <x v="0"/>
          </reference>
          <reference field="16" count="1">
            <x v="34"/>
          </reference>
        </references>
      </pivotArea>
    </format>
    <format dxfId="399">
      <pivotArea dataOnly="0" labelOnly="1" fieldPosition="0">
        <references count="3">
          <reference field="12" count="1" selected="0">
            <x v="14"/>
          </reference>
          <reference field="14" count="1" selected="0">
            <x v="4"/>
          </reference>
          <reference field="16" count="1">
            <x v="24"/>
          </reference>
        </references>
      </pivotArea>
    </format>
    <format dxfId="398">
      <pivotArea dataOnly="0" labelOnly="1" fieldPosition="0">
        <references count="3">
          <reference field="12" count="1" selected="0">
            <x v="15"/>
          </reference>
          <reference field="14" count="1" selected="0">
            <x v="0"/>
          </reference>
          <reference field="16" count="1">
            <x v="19"/>
          </reference>
        </references>
      </pivotArea>
    </format>
    <format dxfId="397">
      <pivotArea dataOnly="0" labelOnly="1" fieldPosition="0">
        <references count="3">
          <reference field="12" count="1" selected="0">
            <x v="16"/>
          </reference>
          <reference field="14" count="1" selected="0">
            <x v="2"/>
          </reference>
          <reference field="16" count="1">
            <x v="68"/>
          </reference>
        </references>
      </pivotArea>
    </format>
    <format dxfId="396">
      <pivotArea dataOnly="0" labelOnly="1" fieldPosition="0">
        <references count="3">
          <reference field="12" count="1" selected="0">
            <x v="17"/>
          </reference>
          <reference field="14" count="1" selected="0">
            <x v="4"/>
          </reference>
          <reference field="16" count="4">
            <x v="25"/>
            <x v="40"/>
            <x v="53"/>
            <x v="54"/>
          </reference>
        </references>
      </pivotArea>
    </format>
    <format dxfId="395">
      <pivotArea dataOnly="0" labelOnly="1" fieldPosition="0">
        <references count="4">
          <reference field="12" count="1" selected="0">
            <x v="0"/>
          </reference>
          <reference field="14" count="1" selected="0">
            <x v="1"/>
          </reference>
          <reference field="16" count="1" selected="0">
            <x v="12"/>
          </reference>
          <reference field="22" count="1">
            <x v="97"/>
          </reference>
        </references>
      </pivotArea>
    </format>
    <format dxfId="394">
      <pivotArea dataOnly="0" labelOnly="1" fieldPosition="0">
        <references count="4">
          <reference field="12" count="1" selected="0">
            <x v="1"/>
          </reference>
          <reference field="14" count="1" selected="0">
            <x v="1"/>
          </reference>
          <reference field="16" count="1" selected="0">
            <x v="2"/>
          </reference>
          <reference field="22" count="1">
            <x v="97"/>
          </reference>
        </references>
      </pivotArea>
    </format>
    <format dxfId="393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16"/>
          </reference>
          <reference field="22" count="2">
            <x v="34"/>
            <x v="101"/>
          </reference>
        </references>
      </pivotArea>
    </format>
    <format dxfId="392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20"/>
          </reference>
          <reference field="22" count="2">
            <x v="87"/>
            <x v="88"/>
          </reference>
        </references>
      </pivotArea>
    </format>
    <format dxfId="391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28"/>
          </reference>
          <reference field="22" count="1">
            <x v="102"/>
          </reference>
        </references>
      </pivotArea>
    </format>
    <format dxfId="390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46"/>
          </reference>
          <reference field="22" count="3">
            <x v="64"/>
            <x v="88"/>
            <x v="89"/>
          </reference>
        </references>
      </pivotArea>
    </format>
    <format dxfId="389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55"/>
          </reference>
          <reference field="22" count="1">
            <x v="101"/>
          </reference>
        </references>
      </pivotArea>
    </format>
    <format dxfId="388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5">
            <x v="34"/>
            <x v="36"/>
            <x v="88"/>
            <x v="103"/>
            <x v="119"/>
          </reference>
        </references>
      </pivotArea>
    </format>
    <format dxfId="387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5"/>
          </reference>
          <reference field="22" count="1">
            <x v="101"/>
          </reference>
        </references>
      </pivotArea>
    </format>
    <format dxfId="386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6"/>
          </reference>
          <reference field="22" count="1">
            <x v="101"/>
          </reference>
        </references>
      </pivotArea>
    </format>
    <format dxfId="385">
      <pivotArea dataOnly="0" labelOnly="1" fieldPosition="0">
        <references count="4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70"/>
          </reference>
          <reference field="22" count="1">
            <x v="101"/>
          </reference>
        </references>
      </pivotArea>
    </format>
    <format dxfId="384">
      <pivotArea dataOnly="0" labelOnly="1" fieldPosition="0">
        <references count="4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7"/>
          </reference>
          <reference field="22" count="1">
            <x v="88"/>
          </reference>
        </references>
      </pivotArea>
    </format>
    <format dxfId="383">
      <pivotArea dataOnly="0" labelOnly="1" fieldPosition="0">
        <references count="4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64"/>
          </reference>
          <reference field="22" count="1">
            <x v="74"/>
          </reference>
        </references>
      </pivotArea>
    </format>
    <format dxfId="382">
      <pivotArea dataOnly="0" labelOnly="1" fieldPosition="0">
        <references count="4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69"/>
          </reference>
          <reference field="22" count="3">
            <x v="21"/>
            <x v="88"/>
            <x v="119"/>
          </reference>
        </references>
      </pivotArea>
    </format>
    <format dxfId="381">
      <pivotArea dataOnly="0" labelOnly="1" fieldPosition="0">
        <references count="4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8">
            <x v="24"/>
            <x v="37"/>
            <x v="38"/>
            <x v="43"/>
            <x v="46"/>
            <x v="88"/>
            <x v="111"/>
            <x v="120"/>
          </reference>
        </references>
      </pivotArea>
    </format>
    <format dxfId="380">
      <pivotArea dataOnly="0" labelOnly="1" fieldPosition="0">
        <references count="4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43"/>
          </reference>
          <reference field="22" count="1">
            <x v="42"/>
          </reference>
        </references>
      </pivotArea>
    </format>
    <format dxfId="379">
      <pivotArea dataOnly="0" labelOnly="1" fieldPosition="0">
        <references count="4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2">
            <x v="20"/>
            <x v="28"/>
            <x v="29"/>
            <x v="33"/>
            <x v="34"/>
            <x v="43"/>
            <x v="46"/>
            <x v="50"/>
            <x v="74"/>
            <x v="79"/>
            <x v="119"/>
            <x v="132"/>
          </reference>
        </references>
      </pivotArea>
    </format>
    <format dxfId="378">
      <pivotArea dataOnly="0" labelOnly="1" fieldPosition="0">
        <references count="4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7">
            <x v="20"/>
            <x v="24"/>
            <x v="36"/>
            <x v="43"/>
            <x v="46"/>
            <x v="79"/>
            <x v="114"/>
          </reference>
        </references>
      </pivotArea>
    </format>
    <format dxfId="377">
      <pivotArea dataOnly="0" labelOnly="1" fieldPosition="0">
        <references count="4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1"/>
          </reference>
          <reference field="22" count="4">
            <x v="20"/>
            <x v="43"/>
            <x v="46"/>
            <x v="80"/>
          </reference>
        </references>
      </pivotArea>
    </format>
    <format dxfId="376">
      <pivotArea dataOnly="0" labelOnly="1" fieldPosition="0">
        <references count="4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5">
            <x v="32"/>
            <x v="43"/>
            <x v="46"/>
            <x v="51"/>
            <x v="79"/>
          </reference>
        </references>
      </pivotArea>
    </format>
    <format dxfId="375">
      <pivotArea dataOnly="0" labelOnly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6">
            <x v="28"/>
            <x v="29"/>
            <x v="32"/>
            <x v="33"/>
            <x v="35"/>
            <x v="39"/>
            <x v="43"/>
            <x v="46"/>
            <x v="50"/>
            <x v="51"/>
            <x v="59"/>
            <x v="61"/>
            <x v="62"/>
            <x v="79"/>
            <x v="92"/>
            <x v="117"/>
          </reference>
        </references>
      </pivotArea>
    </format>
    <format dxfId="374">
      <pivotArea dataOnly="0" labelOnly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5"/>
          </reference>
          <reference field="22" count="1">
            <x v="121"/>
          </reference>
        </references>
      </pivotArea>
    </format>
    <format dxfId="373">
      <pivotArea dataOnly="0" labelOnly="1" fieldPosition="0">
        <references count="4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9"/>
          </reference>
          <reference field="22" count="1">
            <x v="101"/>
          </reference>
        </references>
      </pivotArea>
    </format>
    <format dxfId="372">
      <pivotArea dataOnly="0" labelOnly="1" fieldPosition="0">
        <references count="4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1"/>
          </reference>
          <reference field="22" count="3">
            <x v="125"/>
            <x v="126"/>
            <x v="127"/>
          </reference>
        </references>
      </pivotArea>
    </format>
    <format dxfId="371">
      <pivotArea dataOnly="0" labelOnly="1" fieldPosition="0">
        <references count="4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7"/>
          </reference>
          <reference field="22" count="2">
            <x v="125"/>
            <x v="127"/>
          </reference>
        </references>
      </pivotArea>
    </format>
    <format dxfId="370">
      <pivotArea dataOnly="0" labelOnly="1" fieldPosition="0">
        <references count="4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50"/>
          </reference>
          <reference field="22" count="3">
            <x v="125"/>
            <x v="126"/>
            <x v="127"/>
          </reference>
        </references>
      </pivotArea>
    </format>
    <format dxfId="369">
      <pivotArea dataOnly="0" labelOnly="1" fieldPosition="0">
        <references count="4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6">
            <x v="19"/>
            <x v="32"/>
            <x v="48"/>
            <x v="52"/>
            <x v="53"/>
            <x v="54"/>
            <x v="57"/>
            <x v="63"/>
            <x v="67"/>
            <x v="75"/>
            <x v="76"/>
            <x v="110"/>
            <x v="116"/>
            <x v="120"/>
            <x v="123"/>
            <x v="124"/>
          </reference>
        </references>
      </pivotArea>
    </format>
    <format dxfId="368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"/>
          </reference>
          <reference field="22" count="3">
            <x v="30"/>
            <x v="88"/>
            <x v="119"/>
          </reference>
        </references>
      </pivotArea>
    </format>
    <format dxfId="367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4"/>
          </reference>
          <reference field="22" count="1">
            <x v="99"/>
          </reference>
        </references>
      </pivotArea>
    </format>
    <format dxfId="366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"/>
          </reference>
          <reference field="22" count="1">
            <x v="99"/>
          </reference>
        </references>
      </pivotArea>
    </format>
    <format dxfId="365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6"/>
          </reference>
          <reference field="22" count="1">
            <x v="99"/>
          </reference>
        </references>
      </pivotArea>
    </format>
    <format dxfId="364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8"/>
          </reference>
          <reference field="22" count="1">
            <x v="101"/>
          </reference>
        </references>
      </pivotArea>
    </format>
    <format dxfId="363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9"/>
          </reference>
          <reference field="22" count="1">
            <x v="101"/>
          </reference>
        </references>
      </pivotArea>
    </format>
    <format dxfId="362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14"/>
          </reference>
          <reference field="22" count="1">
            <x v="26"/>
          </reference>
        </references>
      </pivotArea>
    </format>
    <format dxfId="361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18"/>
          </reference>
          <reference field="22" count="1">
            <x v="100"/>
          </reference>
        </references>
      </pivotArea>
    </format>
    <format dxfId="360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29"/>
          </reference>
          <reference field="22" count="1">
            <x v="27"/>
          </reference>
        </references>
      </pivotArea>
    </format>
    <format dxfId="359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0"/>
          </reference>
          <reference field="22" count="2">
            <x v="24"/>
            <x v="88"/>
          </reference>
        </references>
      </pivotArea>
    </format>
    <format dxfId="358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1"/>
          </reference>
          <reference field="22" count="1">
            <x v="88"/>
          </reference>
        </references>
      </pivotArea>
    </format>
    <format dxfId="357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2"/>
          </reference>
          <reference field="22" count="1">
            <x v="97"/>
          </reference>
        </references>
      </pivotArea>
    </format>
    <format dxfId="356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3"/>
          </reference>
          <reference field="22" count="1">
            <x v="88"/>
          </reference>
        </references>
      </pivotArea>
    </format>
    <format dxfId="355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8"/>
          </reference>
          <reference field="22" count="1">
            <x v="119"/>
          </reference>
        </references>
      </pivotArea>
    </format>
    <format dxfId="354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9"/>
          </reference>
          <reference field="22" count="1">
            <x v="99"/>
          </reference>
        </references>
      </pivotArea>
    </format>
    <format dxfId="353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44"/>
          </reference>
          <reference field="22" count="3">
            <x v="43"/>
            <x v="46"/>
            <x v="72"/>
          </reference>
        </references>
      </pivotArea>
    </format>
    <format dxfId="352">
      <pivotArea dataOnly="0" labelOnly="1" fieldPosition="0">
        <references count="4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2"/>
          </reference>
          <reference field="22" count="4">
            <x v="23"/>
            <x v="59"/>
            <x v="88"/>
            <x v="101"/>
          </reference>
        </references>
      </pivotArea>
    </format>
    <format dxfId="351">
      <pivotArea dataOnly="0" labelOnly="1" fieldPosition="0">
        <references count="4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5">
            <x v="23"/>
            <x v="25"/>
            <x v="37"/>
            <x v="38"/>
            <x v="42"/>
            <x v="43"/>
            <x v="46"/>
            <x v="49"/>
            <x v="58"/>
            <x v="75"/>
            <x v="79"/>
            <x v="88"/>
            <x v="116"/>
            <x v="120"/>
            <x v="123"/>
          </reference>
        </references>
      </pivotArea>
    </format>
    <format dxfId="350">
      <pivotArea dataOnly="0" labelOnly="1" fieldPosition="0">
        <references count="4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43"/>
          </reference>
          <reference field="22" count="1">
            <x v="42"/>
          </reference>
        </references>
      </pivotArea>
    </format>
    <format dxfId="349">
      <pivotArea dataOnly="0" labelOnly="1" fieldPosition="0">
        <references count="4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2">
            <x v="20"/>
            <x v="36"/>
            <x v="37"/>
            <x v="38"/>
            <x v="42"/>
            <x v="43"/>
            <x v="67"/>
            <x v="77"/>
            <x v="80"/>
            <x v="111"/>
            <x v="112"/>
            <x v="117"/>
          </reference>
        </references>
      </pivotArea>
    </format>
    <format dxfId="348">
      <pivotArea dataOnly="0" labelOnly="1" fieldPosition="0">
        <references count="4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15"/>
          </reference>
          <reference field="22" count="3">
            <x v="42"/>
            <x v="45"/>
            <x v="64"/>
          </reference>
        </references>
      </pivotArea>
    </format>
    <format dxfId="347">
      <pivotArea dataOnly="0" labelOnly="1" fieldPosition="0">
        <references count="4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22"/>
          </reference>
          <reference field="22" count="1">
            <x v="23"/>
          </reference>
        </references>
      </pivotArea>
    </format>
    <format dxfId="346">
      <pivotArea dataOnly="0" labelOnly="1" fieldPosition="0">
        <references count="4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9">
            <x v="22"/>
            <x v="23"/>
            <x v="44"/>
            <x v="53"/>
            <x v="65"/>
            <x v="67"/>
            <x v="93"/>
            <x v="96"/>
            <x v="113"/>
          </reference>
        </references>
      </pivotArea>
    </format>
    <format dxfId="345">
      <pivotArea dataOnly="0" labelOnly="1" fieldPosition="0">
        <references count="4">
          <reference field="12" count="1" selected="0">
            <x v="8"/>
          </reference>
          <reference field="14" count="1" selected="0">
            <x v="2"/>
          </reference>
          <reference field="16" count="1" selected="0">
            <x v="51"/>
          </reference>
          <reference field="22" count="1">
            <x v="97"/>
          </reference>
        </references>
      </pivotArea>
    </format>
    <format dxfId="344">
      <pivotArea dataOnly="0" labelOnly="1" fieldPosition="0">
        <references count="4">
          <reference field="12" count="1" selected="0">
            <x v="9"/>
          </reference>
          <reference field="14" count="1" selected="0">
            <x v="2"/>
          </reference>
          <reference field="16" count="1" selected="0">
            <x v="11"/>
          </reference>
          <reference field="22" count="1">
            <x v="97"/>
          </reference>
        </references>
      </pivotArea>
    </format>
    <format dxfId="343">
      <pivotArea dataOnly="0" labelOnly="1" fieldPosition="0">
        <references count="4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5">
            <x v="40"/>
            <x v="42"/>
            <x v="46"/>
            <x v="65"/>
            <x v="119"/>
          </reference>
        </references>
      </pivotArea>
    </format>
    <format dxfId="342">
      <pivotArea dataOnly="0" labelOnly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0"/>
          </reference>
          <reference field="22" count="3">
            <x v="23"/>
            <x v="32"/>
            <x v="60"/>
          </reference>
        </references>
      </pivotArea>
    </format>
    <format dxfId="341">
      <pivotArea dataOnly="0" labelOnly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7"/>
          </reference>
          <reference field="22" count="4">
            <x v="81"/>
            <x v="82"/>
            <x v="83"/>
            <x v="84"/>
          </reference>
        </references>
      </pivotArea>
    </format>
    <format dxfId="340">
      <pivotArea dataOnly="0" labelOnly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48"/>
          </reference>
          <reference field="22" count="1">
            <x v="67"/>
          </reference>
        </references>
      </pivotArea>
    </format>
    <format dxfId="339">
      <pivotArea dataOnly="0" labelOnly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7"/>
          </reference>
          <reference field="22" count="3">
            <x v="80"/>
            <x v="88"/>
            <x v="107"/>
          </reference>
        </references>
      </pivotArea>
    </format>
    <format dxfId="338">
      <pivotArea dataOnly="0" labelOnly="1" fieldPosition="0">
        <references count="4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5">
            <x v="42"/>
            <x v="65"/>
            <x v="85"/>
            <x v="86"/>
            <x v="104"/>
          </reference>
        </references>
      </pivotArea>
    </format>
    <format dxfId="337">
      <pivotArea dataOnly="0" labelOnly="1" fieldPosition="0">
        <references count="4">
          <reference field="12" count="1" selected="0">
            <x v="11"/>
          </reference>
          <reference field="14" count="1" selected="0">
            <x v="0"/>
          </reference>
          <reference field="16" count="1" selected="0">
            <x v="27"/>
          </reference>
          <reference field="22" count="1">
            <x v="41"/>
          </reference>
        </references>
      </pivotArea>
    </format>
    <format dxfId="336">
      <pivotArea dataOnly="0" labelOnly="1" fieldPosition="0">
        <references count="4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2">
            <x v="1"/>
            <x v="5"/>
            <x v="6"/>
            <x v="9"/>
            <x v="10"/>
            <x v="11"/>
            <x v="12"/>
            <x v="13"/>
            <x v="15"/>
            <x v="17"/>
            <x v="41"/>
            <x v="58"/>
          </reference>
        </references>
      </pivotArea>
    </format>
    <format dxfId="335">
      <pivotArea dataOnly="0" labelOnly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41">
            <x v="18"/>
            <x v="20"/>
            <x v="23"/>
            <x v="28"/>
            <x v="29"/>
            <x v="31"/>
            <x v="32"/>
            <x v="33"/>
            <x v="34"/>
            <x v="41"/>
            <x v="46"/>
            <x v="47"/>
            <x v="49"/>
            <x v="50"/>
            <x v="51"/>
            <x v="52"/>
            <x v="53"/>
            <x v="56"/>
            <x v="58"/>
            <x v="59"/>
            <x v="60"/>
            <x v="61"/>
            <x v="63"/>
            <x v="64"/>
            <x v="66"/>
            <x v="71"/>
            <x v="72"/>
            <x v="73"/>
            <x v="74"/>
            <x v="75"/>
            <x v="78"/>
            <x v="79"/>
            <x v="88"/>
            <x v="92"/>
            <x v="96"/>
            <x v="106"/>
            <x v="107"/>
            <x v="109"/>
            <x v="115"/>
            <x v="118"/>
            <x v="133"/>
          </reference>
        </references>
      </pivotArea>
    </format>
    <format dxfId="334">
      <pivotArea dataOnly="0" labelOnly="1" fieldPosition="0">
        <references count="4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2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67"/>
            <x v="90"/>
            <x v="93"/>
          </reference>
        </references>
      </pivotArea>
    </format>
    <format dxfId="333">
      <pivotArea dataOnly="0" labelOnly="1" fieldPosition="0">
        <references count="4">
          <reference field="12" count="1" selected="0">
            <x v="12"/>
          </reference>
          <reference field="14" count="1" selected="0">
            <x v="4"/>
          </reference>
          <reference field="16" count="1" selected="0">
            <x v="0"/>
          </reference>
          <reference field="22" count="2">
            <x v="61"/>
            <x v="64"/>
          </reference>
        </references>
      </pivotArea>
    </format>
    <format dxfId="332">
      <pivotArea dataOnly="0" labelOnly="1" fieldPosition="0">
        <references count="4">
          <reference field="12" count="1" selected="0">
            <x v="13"/>
          </reference>
          <reference field="14" count="1" selected="0">
            <x v="0"/>
          </reference>
          <reference field="16" count="1" selected="0">
            <x v="23"/>
          </reference>
          <reference field="22" count="2">
            <x v="101"/>
            <x v="104"/>
          </reference>
        </references>
      </pivotArea>
    </format>
    <format dxfId="331">
      <pivotArea dataOnly="0" labelOnly="1" fieldPosition="0">
        <references count="4">
          <reference field="12" count="1" selected="0">
            <x v="14"/>
          </reference>
          <reference field="14" count="1" selected="0">
            <x v="0"/>
          </reference>
          <reference field="16" count="1" selected="0">
            <x v="34"/>
          </reference>
          <reference field="22" count="1">
            <x v="105"/>
          </reference>
        </references>
      </pivotArea>
    </format>
    <format dxfId="330">
      <pivotArea dataOnly="0" labelOnly="1" fieldPosition="0">
        <references count="4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5">
            <x v="18"/>
            <x v="23"/>
            <x v="61"/>
            <x v="68"/>
            <x v="122"/>
          </reference>
        </references>
      </pivotArea>
    </format>
    <format dxfId="329">
      <pivotArea dataOnly="0" labelOnly="1" fieldPosition="0">
        <references count="4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5">
            <x v="18"/>
            <x v="23"/>
            <x v="61"/>
            <x v="68"/>
            <x v="71"/>
          </reference>
        </references>
      </pivotArea>
    </format>
    <format dxfId="328">
      <pivotArea dataOnly="0" labelOnly="1" fieldPosition="0">
        <references count="4">
          <reference field="12" count="1" selected="0">
            <x v="16"/>
          </reference>
          <reference field="14" count="1" selected="0">
            <x v="2"/>
          </reference>
          <reference field="16" count="1" selected="0">
            <x v="68"/>
          </reference>
          <reference field="22" count="1">
            <x v="97"/>
          </reference>
        </references>
      </pivotArea>
    </format>
    <format dxfId="327">
      <pivotArea dataOnly="0" labelOnly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33">
            <x v="18"/>
            <x v="19"/>
            <x v="20"/>
            <x v="22"/>
            <x v="23"/>
            <x v="30"/>
            <x v="32"/>
            <x v="33"/>
            <x v="43"/>
            <x v="46"/>
            <x v="47"/>
            <x v="48"/>
            <x v="49"/>
            <x v="55"/>
            <x v="61"/>
            <x v="63"/>
            <x v="65"/>
            <x v="68"/>
            <x v="69"/>
            <x v="70"/>
            <x v="74"/>
            <x v="79"/>
            <x v="85"/>
            <x v="86"/>
            <x v="93"/>
            <x v="95"/>
            <x v="108"/>
            <x v="109"/>
            <x v="122"/>
            <x v="123"/>
            <x v="124"/>
            <x v="128"/>
            <x v="129"/>
          </reference>
        </references>
      </pivotArea>
    </format>
    <format dxfId="326">
      <pivotArea dataOnly="0" labelOnly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40"/>
          </reference>
          <reference field="22" count="1">
            <x v="67"/>
          </reference>
        </references>
      </pivotArea>
    </format>
    <format dxfId="325">
      <pivotArea dataOnly="0" labelOnly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5">
            <x v="91"/>
            <x v="97"/>
            <x v="98"/>
            <x v="130"/>
            <x v="131"/>
          </reference>
        </references>
      </pivotArea>
    </format>
    <format dxfId="324">
      <pivotArea dataOnly="0" labelOnly="1" fieldPosition="0">
        <references count="4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4"/>
          </reference>
          <reference field="22" count="3">
            <x v="22"/>
            <x v="93"/>
            <x v="94"/>
          </reference>
        </references>
      </pivotArea>
    </format>
    <format dxfId="323">
      <pivotArea dataOnly="0" labelOnly="1" fieldPosition="0">
        <references count="5">
          <reference field="12" count="1" selected="0">
            <x v="0"/>
          </reference>
          <reference field="14" count="1" selected="0">
            <x v="1"/>
          </reference>
          <reference field="16" count="1" selected="0">
            <x v="12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322">
      <pivotArea dataOnly="0" labelOnly="1" fieldPosition="0">
        <references count="5">
          <reference field="12" count="1" selected="0">
            <x v="1"/>
          </reference>
          <reference field="14" count="1" selected="0">
            <x v="1"/>
          </reference>
          <reference field="16" count="1" selected="0">
            <x v="2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321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16"/>
          </reference>
          <reference field="22" count="1" selected="0">
            <x v="34"/>
          </reference>
          <reference field="23" count="1">
            <x v="75"/>
          </reference>
        </references>
      </pivotArea>
    </format>
    <format dxfId="320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16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319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20"/>
          </reference>
          <reference field="22" count="1" selected="0">
            <x v="87"/>
          </reference>
          <reference field="23" count="1">
            <x v="129"/>
          </reference>
        </references>
      </pivotArea>
    </format>
    <format dxfId="318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20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317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28"/>
          </reference>
          <reference field="22" count="1" selected="0">
            <x v="102"/>
          </reference>
          <reference field="23" count="1">
            <x v="14"/>
          </reference>
        </references>
      </pivotArea>
    </format>
    <format dxfId="316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46"/>
          </reference>
          <reference field="22" count="1" selected="0">
            <x v="64"/>
          </reference>
          <reference field="23" count="1">
            <x v="103"/>
          </reference>
        </references>
      </pivotArea>
    </format>
    <format dxfId="315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46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314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46"/>
          </reference>
          <reference field="22" count="1" selected="0">
            <x v="89"/>
          </reference>
          <reference field="23" count="1">
            <x v="37"/>
          </reference>
        </references>
      </pivotArea>
    </format>
    <format dxfId="313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55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312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1" selected="0">
            <x v="34"/>
          </reference>
          <reference field="23" count="1">
            <x v="75"/>
          </reference>
        </references>
      </pivotArea>
    </format>
    <format dxfId="311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1" selected="0">
            <x v="36"/>
          </reference>
          <reference field="23" count="1">
            <x v="38"/>
          </reference>
        </references>
      </pivotArea>
    </format>
    <format dxfId="310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309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1" selected="0">
            <x v="103"/>
          </reference>
          <reference field="23" count="1">
            <x v="11"/>
          </reference>
        </references>
      </pivotArea>
    </format>
    <format dxfId="308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3"/>
          </reference>
          <reference field="22" count="1" selected="0">
            <x v="119"/>
          </reference>
          <reference field="23" count="1">
            <x v="43"/>
          </reference>
        </references>
      </pivotArea>
    </format>
    <format dxfId="307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5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306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66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305">
      <pivotArea dataOnly="0" labelOnly="1" fieldPosition="0">
        <references count="5">
          <reference field="12" count="1" selected="0">
            <x v="2"/>
          </reference>
          <reference field="14" count="1" selected="0">
            <x v="1"/>
          </reference>
          <reference field="16" count="1" selected="0">
            <x v="70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304">
      <pivotArea dataOnly="0" labelOnly="1" fieldPosition="0">
        <references count="5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7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303">
      <pivotArea dataOnly="0" labelOnly="1" fieldPosition="0">
        <references count="5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64"/>
          </reference>
          <reference field="22" count="1" selected="0">
            <x v="74"/>
          </reference>
          <reference field="23" count="1">
            <x v="19"/>
          </reference>
        </references>
      </pivotArea>
    </format>
    <format dxfId="302">
      <pivotArea dataOnly="0" labelOnly="1" fieldPosition="0">
        <references count="5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69"/>
          </reference>
          <reference field="22" count="1" selected="0">
            <x v="21"/>
          </reference>
          <reference field="23" count="1">
            <x v="61"/>
          </reference>
        </references>
      </pivotArea>
    </format>
    <format dxfId="301">
      <pivotArea dataOnly="0" labelOnly="1" fieldPosition="0">
        <references count="5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69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300">
      <pivotArea dataOnly="0" labelOnly="1" fieldPosition="0">
        <references count="5">
          <reference field="12" count="1" selected="0">
            <x v="2"/>
          </reference>
          <reference field="14" count="1" selected="0">
            <x v="2"/>
          </reference>
          <reference field="16" count="1" selected="0">
            <x v="69"/>
          </reference>
          <reference field="22" count="1" selected="0">
            <x v="119"/>
          </reference>
          <reference field="23" count="1">
            <x v="43"/>
          </reference>
        </references>
      </pivotArea>
    </format>
    <format dxfId="299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24"/>
          </reference>
          <reference field="23" count="1">
            <x v="85"/>
          </reference>
        </references>
      </pivotArea>
    </format>
    <format dxfId="298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37"/>
          </reference>
          <reference field="23" count="1">
            <x v="66"/>
          </reference>
        </references>
      </pivotArea>
    </format>
    <format dxfId="297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38"/>
          </reference>
          <reference field="23" count="1">
            <x v="62"/>
          </reference>
        </references>
      </pivotArea>
    </format>
    <format dxfId="296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295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294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293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111"/>
          </reference>
          <reference field="23" count="1">
            <x v="34"/>
          </reference>
        </references>
      </pivotArea>
    </format>
    <format dxfId="292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1"/>
          </reference>
          <reference field="22" count="1" selected="0">
            <x v="120"/>
          </reference>
          <reference field="23" count="1">
            <x v="72"/>
          </reference>
        </references>
      </pivotArea>
    </format>
    <format dxfId="291">
      <pivotArea dataOnly="0" labelOnly="1" fieldPosition="0">
        <references count="5">
          <reference field="12" count="1" selected="0">
            <x v="3"/>
          </reference>
          <reference field="14" count="1" selected="0">
            <x v="0"/>
          </reference>
          <reference field="16" count="1" selected="0">
            <x v="43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290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20"/>
          </reference>
          <reference field="23" count="1">
            <x v="58"/>
          </reference>
        </references>
      </pivotArea>
    </format>
    <format dxfId="289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28"/>
          </reference>
          <reference field="23" count="1">
            <x v="87"/>
          </reference>
        </references>
      </pivotArea>
    </format>
    <format dxfId="288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29"/>
          </reference>
          <reference field="23" count="1">
            <x v="15"/>
          </reference>
        </references>
      </pivotArea>
    </format>
    <format dxfId="287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33"/>
          </reference>
          <reference field="23" count="1">
            <x v="9"/>
          </reference>
        </references>
      </pivotArea>
    </format>
    <format dxfId="286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34"/>
          </reference>
          <reference field="23" count="1">
            <x v="75"/>
          </reference>
        </references>
      </pivotArea>
    </format>
    <format dxfId="285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284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283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50"/>
          </reference>
          <reference field="23" count="1">
            <x v="93"/>
          </reference>
        </references>
      </pivotArea>
    </format>
    <format dxfId="282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74"/>
          </reference>
          <reference field="23" count="1">
            <x v="19"/>
          </reference>
        </references>
      </pivotArea>
    </format>
    <format dxfId="281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280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119"/>
          </reference>
          <reference field="23" count="1">
            <x v="43"/>
          </reference>
        </references>
      </pivotArea>
    </format>
    <format dxfId="279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59"/>
          </reference>
          <reference field="22" count="1" selected="0">
            <x v="132"/>
          </reference>
          <reference field="23" count="1">
            <x v="132"/>
          </reference>
        </references>
      </pivotArea>
    </format>
    <format dxfId="278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20"/>
          </reference>
          <reference field="23" count="1">
            <x v="58"/>
          </reference>
        </references>
      </pivotArea>
    </format>
    <format dxfId="277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24"/>
          </reference>
          <reference field="23" count="1">
            <x v="85"/>
          </reference>
        </references>
      </pivotArea>
    </format>
    <format dxfId="276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36"/>
          </reference>
          <reference field="23" count="1">
            <x v="38"/>
          </reference>
        </references>
      </pivotArea>
    </format>
    <format dxfId="275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274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273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272">
      <pivotArea dataOnly="0" labelOnly="1" fieldPosition="0">
        <references count="5">
          <reference field="12" count="1" selected="0">
            <x v="3"/>
          </reference>
          <reference field="14" count="1" selected="0">
            <x v="1"/>
          </reference>
          <reference field="16" count="1" selected="0">
            <x v="60"/>
          </reference>
          <reference field="22" count="1" selected="0">
            <x v="114"/>
          </reference>
          <reference field="23" count="1">
            <x v="57"/>
          </reference>
        </references>
      </pivotArea>
    </format>
    <format dxfId="271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1"/>
          </reference>
          <reference field="22" count="1" selected="0">
            <x v="20"/>
          </reference>
          <reference field="23" count="1">
            <x v="58"/>
          </reference>
        </references>
      </pivotArea>
    </format>
    <format dxfId="270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1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269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1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268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1"/>
          </reference>
          <reference field="22" count="1" selected="0">
            <x v="80"/>
          </reference>
          <reference field="23" count="1">
            <x v="109"/>
          </reference>
        </references>
      </pivotArea>
    </format>
    <format dxfId="267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1" selected="0">
            <x v="32"/>
          </reference>
          <reference field="23" count="1">
            <x v="59"/>
          </reference>
        </references>
      </pivotArea>
    </format>
    <format dxfId="266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265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264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1" selected="0">
            <x v="51"/>
          </reference>
          <reference field="23" count="1">
            <x v="30"/>
          </reference>
        </references>
      </pivotArea>
    </format>
    <format dxfId="263">
      <pivotArea dataOnly="0" labelOnly="1" fieldPosition="0">
        <references count="5">
          <reference field="12" count="1" selected="0">
            <x v="3"/>
          </reference>
          <reference field="14" count="1" selected="0">
            <x v="3"/>
          </reference>
          <reference field="16" count="1" selected="0">
            <x v="67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262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28"/>
          </reference>
          <reference field="23" count="1">
            <x v="87"/>
          </reference>
        </references>
      </pivotArea>
    </format>
    <format dxfId="261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29"/>
          </reference>
          <reference field="23" count="1">
            <x v="15"/>
          </reference>
        </references>
      </pivotArea>
    </format>
    <format dxfId="260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32"/>
          </reference>
          <reference field="23" count="1">
            <x v="59"/>
          </reference>
        </references>
      </pivotArea>
    </format>
    <format dxfId="259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33"/>
          </reference>
          <reference field="23" count="1">
            <x v="9"/>
          </reference>
        </references>
      </pivotArea>
    </format>
    <format dxfId="258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35"/>
          </reference>
          <reference field="23" count="1">
            <x v="88"/>
          </reference>
        </references>
      </pivotArea>
    </format>
    <format dxfId="257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39"/>
          </reference>
          <reference field="23" count="1">
            <x v="39"/>
          </reference>
        </references>
      </pivotArea>
    </format>
    <format dxfId="256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255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254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50"/>
          </reference>
          <reference field="23" count="1">
            <x v="93"/>
          </reference>
        </references>
      </pivotArea>
    </format>
    <format dxfId="253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51"/>
          </reference>
          <reference field="23" count="1">
            <x v="30"/>
          </reference>
        </references>
      </pivotArea>
    </format>
    <format dxfId="252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59"/>
          </reference>
          <reference field="23" count="1">
            <x v="7"/>
          </reference>
        </references>
      </pivotArea>
    </format>
    <format dxfId="251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61"/>
          </reference>
          <reference field="23" count="1">
            <x v="115"/>
          </reference>
        </references>
      </pivotArea>
    </format>
    <format dxfId="250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62"/>
          </reference>
          <reference field="23" count="1">
            <x v="107"/>
          </reference>
        </references>
      </pivotArea>
    </format>
    <format dxfId="249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248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92"/>
          </reference>
          <reference field="23" count="1">
            <x v="47"/>
          </reference>
        </references>
      </pivotArea>
    </format>
    <format dxfId="247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2"/>
          </reference>
          <reference field="22" count="1" selected="0">
            <x v="117"/>
          </reference>
          <reference field="23" count="1">
            <x v="33"/>
          </reference>
        </references>
      </pivotArea>
    </format>
    <format dxfId="246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5"/>
          </reference>
          <reference field="22" count="1" selected="0">
            <x v="121"/>
          </reference>
          <reference field="23" count="1">
            <x v="4"/>
          </reference>
        </references>
      </pivotArea>
    </format>
    <format dxfId="245">
      <pivotArea dataOnly="0" labelOnly="1" fieldPosition="0">
        <references count="5">
          <reference field="12" count="1" selected="0">
            <x v="4"/>
          </reference>
          <reference field="14" count="1" selected="0">
            <x v="0"/>
          </reference>
          <reference field="16" count="1" selected="0">
            <x v="49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244">
      <pivotArea dataOnly="0" labelOnly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1"/>
          </reference>
          <reference field="22" count="1" selected="0">
            <x v="125"/>
          </reference>
          <reference field="23" count="1">
            <x v="28"/>
          </reference>
        </references>
      </pivotArea>
    </format>
    <format dxfId="243">
      <pivotArea dataOnly="0" labelOnly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1"/>
          </reference>
          <reference field="22" count="1" selected="0">
            <x v="126"/>
          </reference>
          <reference field="23" count="1">
            <x v="20"/>
          </reference>
        </references>
      </pivotArea>
    </format>
    <format dxfId="242">
      <pivotArea dataOnly="0" labelOnly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1"/>
          </reference>
          <reference field="22" count="1" selected="0">
            <x v="127"/>
          </reference>
          <reference field="23" count="1">
            <x v="21"/>
          </reference>
        </references>
      </pivotArea>
    </format>
    <format dxfId="241">
      <pivotArea dataOnly="0" labelOnly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7"/>
          </reference>
          <reference field="22" count="1" selected="0">
            <x v="125"/>
          </reference>
          <reference field="23" count="1">
            <x v="28"/>
          </reference>
        </references>
      </pivotArea>
    </format>
    <format dxfId="240">
      <pivotArea dataOnly="0" labelOnly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47"/>
          </reference>
          <reference field="22" count="1" selected="0">
            <x v="127"/>
          </reference>
          <reference field="23" count="1">
            <x v="21"/>
          </reference>
        </references>
      </pivotArea>
    </format>
    <format dxfId="239">
      <pivotArea dataOnly="0" labelOnly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50"/>
          </reference>
          <reference field="22" count="1" selected="0">
            <x v="125"/>
          </reference>
          <reference field="23" count="1">
            <x v="28"/>
          </reference>
        </references>
      </pivotArea>
    </format>
    <format dxfId="238">
      <pivotArea dataOnly="0" labelOnly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50"/>
          </reference>
          <reference field="22" count="1" selected="0">
            <x v="126"/>
          </reference>
          <reference field="23" count="1">
            <x v="20"/>
          </reference>
        </references>
      </pivotArea>
    </format>
    <format dxfId="237">
      <pivotArea dataOnly="0" labelOnly="1" fieldPosition="0">
        <references count="5">
          <reference field="12" count="1" selected="0">
            <x v="4"/>
          </reference>
          <reference field="14" count="1" selected="0">
            <x v="2"/>
          </reference>
          <reference field="16" count="1" selected="0">
            <x v="50"/>
          </reference>
          <reference field="22" count="1" selected="0">
            <x v="127"/>
          </reference>
          <reference field="23" count="1">
            <x v="21"/>
          </reference>
        </references>
      </pivotArea>
    </format>
    <format dxfId="236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19"/>
          </reference>
          <reference field="23" count="1">
            <x v="64"/>
          </reference>
        </references>
      </pivotArea>
    </format>
    <format dxfId="235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32"/>
          </reference>
          <reference field="23" count="1">
            <x v="59"/>
          </reference>
        </references>
      </pivotArea>
    </format>
    <format dxfId="234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48"/>
          </reference>
          <reference field="23" count="1">
            <x v="91"/>
          </reference>
        </references>
      </pivotArea>
    </format>
    <format dxfId="233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52"/>
          </reference>
          <reference field="23" count="1">
            <x v="123"/>
          </reference>
        </references>
      </pivotArea>
    </format>
    <format dxfId="232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53"/>
          </reference>
          <reference field="23" count="1">
            <x v="111"/>
          </reference>
        </references>
      </pivotArea>
    </format>
    <format dxfId="231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54"/>
          </reference>
          <reference field="23" count="1">
            <x v="101"/>
          </reference>
        </references>
      </pivotArea>
    </format>
    <format dxfId="230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57"/>
          </reference>
          <reference field="23" count="1">
            <x v="8"/>
          </reference>
        </references>
      </pivotArea>
    </format>
    <format dxfId="229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63"/>
          </reference>
          <reference field="23" count="1">
            <x v="105"/>
          </reference>
        </references>
      </pivotArea>
    </format>
    <format dxfId="228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67"/>
          </reference>
          <reference field="23" count="1">
            <x v="117"/>
          </reference>
        </references>
      </pivotArea>
    </format>
    <format dxfId="227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75"/>
          </reference>
          <reference field="23" count="1">
            <x v="52"/>
          </reference>
        </references>
      </pivotArea>
    </format>
    <format dxfId="226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76"/>
          </reference>
          <reference field="23" count="1">
            <x v="49"/>
          </reference>
        </references>
      </pivotArea>
    </format>
    <format dxfId="225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110"/>
          </reference>
          <reference field="23" count="1">
            <x v="35"/>
          </reference>
        </references>
      </pivotArea>
    </format>
    <format dxfId="224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116"/>
          </reference>
          <reference field="23" count="1">
            <x v="32"/>
          </reference>
        </references>
      </pivotArea>
    </format>
    <format dxfId="223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120"/>
          </reference>
          <reference field="23" count="1">
            <x v="72"/>
          </reference>
        </references>
      </pivotArea>
    </format>
    <format dxfId="222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123"/>
          </reference>
          <reference field="23" count="1">
            <x v="119"/>
          </reference>
        </references>
      </pivotArea>
    </format>
    <format dxfId="221">
      <pivotArea dataOnly="0" labelOnly="1" fieldPosition="0">
        <references count="5">
          <reference field="12" count="1" selected="0">
            <x v="5"/>
          </reference>
          <reference field="14" count="1" selected="0">
            <x v="4"/>
          </reference>
          <reference field="16" count="1" selected="0">
            <x v="21"/>
          </reference>
          <reference field="22" count="1" selected="0">
            <x v="124"/>
          </reference>
          <reference field="23" count="1">
            <x v="55"/>
          </reference>
        </references>
      </pivotArea>
    </format>
    <format dxfId="220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"/>
          </reference>
          <reference field="22" count="1" selected="0">
            <x v="30"/>
          </reference>
          <reference field="23" count="1">
            <x v="56"/>
          </reference>
        </references>
      </pivotArea>
    </format>
    <format dxfId="219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218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"/>
          </reference>
          <reference field="22" count="1" selected="0">
            <x v="119"/>
          </reference>
          <reference field="23" count="1">
            <x v="43"/>
          </reference>
        </references>
      </pivotArea>
    </format>
    <format dxfId="217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4"/>
          </reference>
          <reference field="22" count="1" selected="0">
            <x v="99"/>
          </reference>
          <reference field="23" count="1">
            <x v="120"/>
          </reference>
        </references>
      </pivotArea>
    </format>
    <format dxfId="216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"/>
          </reference>
          <reference field="22" count="1" selected="0">
            <x v="99"/>
          </reference>
          <reference field="23" count="1">
            <x v="120"/>
          </reference>
        </references>
      </pivotArea>
    </format>
    <format dxfId="215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6"/>
          </reference>
          <reference field="22" count="1" selected="0">
            <x v="99"/>
          </reference>
          <reference field="23" count="1">
            <x v="120"/>
          </reference>
        </references>
      </pivotArea>
    </format>
    <format dxfId="214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8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213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9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212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14"/>
          </reference>
          <reference field="22" count="1" selected="0">
            <x v="26"/>
          </reference>
          <reference field="23" count="1">
            <x v="89"/>
          </reference>
        </references>
      </pivotArea>
    </format>
    <format dxfId="211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18"/>
          </reference>
          <reference field="22" count="1" selected="0">
            <x v="100"/>
          </reference>
          <reference field="23" count="1">
            <x v="79"/>
          </reference>
        </references>
      </pivotArea>
    </format>
    <format dxfId="210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29"/>
          </reference>
          <reference field="22" count="1" selected="0">
            <x v="27"/>
          </reference>
          <reference field="23" count="1">
            <x v="77"/>
          </reference>
        </references>
      </pivotArea>
    </format>
    <format dxfId="209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0"/>
          </reference>
          <reference field="22" count="1" selected="0">
            <x v="24"/>
          </reference>
          <reference field="23" count="1">
            <x v="85"/>
          </reference>
        </references>
      </pivotArea>
    </format>
    <format dxfId="208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0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207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1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206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2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205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3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204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8"/>
          </reference>
          <reference field="22" count="1" selected="0">
            <x v="119"/>
          </reference>
          <reference field="23" count="1">
            <x v="43"/>
          </reference>
        </references>
      </pivotArea>
    </format>
    <format dxfId="203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39"/>
          </reference>
          <reference field="22" count="1" selected="0">
            <x v="99"/>
          </reference>
          <reference field="23" count="1">
            <x v="120"/>
          </reference>
        </references>
      </pivotArea>
    </format>
    <format dxfId="202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44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201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44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200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44"/>
          </reference>
          <reference field="22" count="1" selected="0">
            <x v="72"/>
          </reference>
          <reference field="23" count="1">
            <x v="97"/>
          </reference>
        </references>
      </pivotArea>
    </format>
    <format dxfId="199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2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198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2"/>
          </reference>
          <reference field="22" count="1" selected="0">
            <x v="59"/>
          </reference>
          <reference field="23" count="1">
            <x v="7"/>
          </reference>
        </references>
      </pivotArea>
    </format>
    <format dxfId="197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2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196">
      <pivotArea dataOnly="0" labelOnly="1" fieldPosition="0">
        <references count="5">
          <reference field="12" count="1" selected="0">
            <x v="6"/>
          </reference>
          <reference field="14" count="1" selected="0">
            <x v="5"/>
          </reference>
          <reference field="16" count="1" selected="0">
            <x v="52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195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194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25"/>
          </reference>
          <reference field="23" count="1">
            <x v="127"/>
          </reference>
        </references>
      </pivotArea>
    </format>
    <format dxfId="193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37"/>
          </reference>
          <reference field="23" count="1">
            <x v="66"/>
          </reference>
        </references>
      </pivotArea>
    </format>
    <format dxfId="192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38"/>
          </reference>
          <reference field="23" count="1">
            <x v="62"/>
          </reference>
        </references>
      </pivotArea>
    </format>
    <format dxfId="191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190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189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188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49"/>
          </reference>
          <reference field="23" count="1">
            <x v="92"/>
          </reference>
        </references>
      </pivotArea>
    </format>
    <format dxfId="187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58"/>
          </reference>
          <reference field="23" count="1">
            <x v="6"/>
          </reference>
        </references>
      </pivotArea>
    </format>
    <format dxfId="186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75"/>
          </reference>
          <reference field="23" count="1">
            <x v="52"/>
          </reference>
        </references>
      </pivotArea>
    </format>
    <format dxfId="185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184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183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116"/>
          </reference>
          <reference field="23" count="1">
            <x v="32"/>
          </reference>
        </references>
      </pivotArea>
    </format>
    <format dxfId="182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120"/>
          </reference>
          <reference field="23" count="1">
            <x v="72"/>
          </reference>
        </references>
      </pivotArea>
    </format>
    <format dxfId="181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35"/>
          </reference>
          <reference field="22" count="1" selected="0">
            <x v="123"/>
          </reference>
          <reference field="23" count="1">
            <x v="119"/>
          </reference>
        </references>
      </pivotArea>
    </format>
    <format dxfId="180">
      <pivotArea dataOnly="0" labelOnly="1" fieldPosition="0">
        <references count="5">
          <reference field="12" count="1" selected="0">
            <x v="7"/>
          </reference>
          <reference field="14" count="1" selected="0">
            <x v="0"/>
          </reference>
          <reference field="16" count="1" selected="0">
            <x v="43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179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20"/>
          </reference>
          <reference field="23" count="1">
            <x v="58"/>
          </reference>
        </references>
      </pivotArea>
    </format>
    <format dxfId="178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36"/>
          </reference>
          <reference field="23" count="1">
            <x v="38"/>
          </reference>
        </references>
      </pivotArea>
    </format>
    <format dxfId="177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37"/>
          </reference>
          <reference field="23" count="1">
            <x v="66"/>
          </reference>
        </references>
      </pivotArea>
    </format>
    <format dxfId="176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38"/>
          </reference>
          <reference field="23" count="1">
            <x v="62"/>
          </reference>
        </references>
      </pivotArea>
    </format>
    <format dxfId="175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174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173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67"/>
          </reference>
          <reference field="23" count="1">
            <x v="117"/>
          </reference>
        </references>
      </pivotArea>
    </format>
    <format dxfId="172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77"/>
          </reference>
          <reference field="23" count="1">
            <x v="50"/>
          </reference>
        </references>
      </pivotArea>
    </format>
    <format dxfId="171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80"/>
          </reference>
          <reference field="23" count="1">
            <x v="109"/>
          </reference>
        </references>
      </pivotArea>
    </format>
    <format dxfId="170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111"/>
          </reference>
          <reference field="23" count="1">
            <x v="34"/>
          </reference>
        </references>
      </pivotArea>
    </format>
    <format dxfId="169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112"/>
          </reference>
          <reference field="23" count="1">
            <x v="53"/>
          </reference>
        </references>
      </pivotArea>
    </format>
    <format dxfId="168">
      <pivotArea dataOnly="0" labelOnly="1" fieldPosition="0">
        <references count="5">
          <reference field="12" count="1" selected="0">
            <x v="7"/>
          </reference>
          <reference field="14" count="1" selected="0">
            <x v="1"/>
          </reference>
          <reference field="16" count="1" selected="0">
            <x v="36"/>
          </reference>
          <reference field="22" count="1" selected="0">
            <x v="117"/>
          </reference>
          <reference field="23" count="1">
            <x v="33"/>
          </reference>
        </references>
      </pivotArea>
    </format>
    <format dxfId="167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15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166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15"/>
          </reference>
          <reference field="22" count="1" selected="0">
            <x v="45"/>
          </reference>
          <reference field="23" count="1">
            <x v="82"/>
          </reference>
        </references>
      </pivotArea>
    </format>
    <format dxfId="165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15"/>
          </reference>
          <reference field="22" count="1" selected="0">
            <x v="64"/>
          </reference>
          <reference field="23" count="1">
            <x v="103"/>
          </reference>
        </references>
      </pivotArea>
    </format>
    <format dxfId="164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22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163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22"/>
          </reference>
          <reference field="23" count="1">
            <x v="60"/>
          </reference>
        </references>
      </pivotArea>
    </format>
    <format dxfId="162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161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44"/>
          </reference>
          <reference field="23" count="1">
            <x v="65"/>
          </reference>
        </references>
      </pivotArea>
    </format>
    <format dxfId="160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53"/>
          </reference>
          <reference field="23" count="1">
            <x v="111"/>
          </reference>
        </references>
      </pivotArea>
    </format>
    <format dxfId="159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65"/>
          </reference>
          <reference field="23" count="1">
            <x v="102"/>
          </reference>
        </references>
      </pivotArea>
    </format>
    <format dxfId="158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67"/>
          </reference>
          <reference field="23" count="1">
            <x v="117"/>
          </reference>
        </references>
      </pivotArea>
    </format>
    <format dxfId="157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93"/>
          </reference>
          <reference field="23" count="1">
            <x v="99"/>
          </reference>
        </references>
      </pivotArea>
    </format>
    <format dxfId="156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96"/>
          </reference>
          <reference field="23" count="1">
            <x v="27"/>
          </reference>
        </references>
      </pivotArea>
    </format>
    <format dxfId="155">
      <pivotArea dataOnly="0" labelOnly="1" fieldPosition="0">
        <references count="5">
          <reference field="12" count="1" selected="0">
            <x v="7"/>
          </reference>
          <reference field="14" count="1" selected="0">
            <x v="2"/>
          </reference>
          <reference field="16" count="1" selected="0">
            <x v="56"/>
          </reference>
          <reference field="22" count="1" selected="0">
            <x v="113"/>
          </reference>
          <reference field="23" count="1">
            <x v="73"/>
          </reference>
        </references>
      </pivotArea>
    </format>
    <format dxfId="154">
      <pivotArea dataOnly="0" labelOnly="1" fieldPosition="0">
        <references count="5">
          <reference field="12" count="1" selected="0">
            <x v="8"/>
          </reference>
          <reference field="14" count="1" selected="0">
            <x v="2"/>
          </reference>
          <reference field="16" count="1" selected="0">
            <x v="51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153">
      <pivotArea dataOnly="0" labelOnly="1" fieldPosition="0">
        <references count="5">
          <reference field="12" count="1" selected="0">
            <x v="9"/>
          </reference>
          <reference field="14" count="1" selected="0">
            <x v="2"/>
          </reference>
          <reference field="16" count="1" selected="0">
            <x v="11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152">
      <pivotArea dataOnly="0" labelOnly="1" fieldPosition="0">
        <references count="5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1" selected="0">
            <x v="40"/>
          </reference>
          <reference field="23" count="1">
            <x v="78"/>
          </reference>
        </references>
      </pivotArea>
    </format>
    <format dxfId="151">
      <pivotArea dataOnly="0" labelOnly="1" fieldPosition="0">
        <references count="5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150">
      <pivotArea dataOnly="0" labelOnly="1" fieldPosition="0">
        <references count="5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149">
      <pivotArea dataOnly="0" labelOnly="1" fieldPosition="0">
        <references count="5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1" selected="0">
            <x v="65"/>
          </reference>
          <reference field="23" count="1">
            <x v="102"/>
          </reference>
        </references>
      </pivotArea>
    </format>
    <format dxfId="148">
      <pivotArea dataOnly="0" labelOnly="1" fieldPosition="0">
        <references count="5">
          <reference field="12" count="1" selected="0">
            <x v="10"/>
          </reference>
          <reference field="14" count="1" selected="0">
            <x v="0"/>
          </reference>
          <reference field="16" count="1" selected="0">
            <x v="37"/>
          </reference>
          <reference field="22" count="1" selected="0">
            <x v="119"/>
          </reference>
          <reference field="23" count="1">
            <x v="43"/>
          </reference>
        </references>
      </pivotArea>
    </format>
    <format dxfId="147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0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146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0"/>
          </reference>
          <reference field="22" count="1" selected="0">
            <x v="32"/>
          </reference>
          <reference field="23" count="1">
            <x v="59"/>
          </reference>
        </references>
      </pivotArea>
    </format>
    <format dxfId="145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0"/>
          </reference>
          <reference field="22" count="1" selected="0">
            <x v="60"/>
          </reference>
          <reference field="23" count="1">
            <x v="71"/>
          </reference>
        </references>
      </pivotArea>
    </format>
    <format dxfId="144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7"/>
          </reference>
          <reference field="22" count="1" selected="0">
            <x v="81"/>
          </reference>
          <reference field="23" count="1">
            <x v="25"/>
          </reference>
        </references>
      </pivotArea>
    </format>
    <format dxfId="143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7"/>
          </reference>
          <reference field="22" count="1" selected="0">
            <x v="82"/>
          </reference>
          <reference field="23" count="1">
            <x v="106"/>
          </reference>
        </references>
      </pivotArea>
    </format>
    <format dxfId="142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7"/>
          </reference>
          <reference field="22" count="1" selected="0">
            <x v="83"/>
          </reference>
          <reference field="23" count="1">
            <x v="108"/>
          </reference>
        </references>
      </pivotArea>
    </format>
    <format dxfId="141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17"/>
          </reference>
          <reference field="22" count="1" selected="0">
            <x v="84"/>
          </reference>
          <reference field="23" count="1">
            <x v="100"/>
          </reference>
        </references>
      </pivotArea>
    </format>
    <format dxfId="140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48"/>
          </reference>
          <reference field="22" count="1" selected="0">
            <x v="67"/>
          </reference>
          <reference field="23" count="1">
            <x v="117"/>
          </reference>
        </references>
      </pivotArea>
    </format>
    <format dxfId="139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7"/>
          </reference>
          <reference field="22" count="1" selected="0">
            <x v="80"/>
          </reference>
          <reference field="23" count="1">
            <x v="109"/>
          </reference>
        </references>
      </pivotArea>
    </format>
    <format dxfId="138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7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137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7"/>
          </reference>
          <reference field="22" count="1" selected="0">
            <x v="107"/>
          </reference>
          <reference field="23" count="1">
            <x v="68"/>
          </reference>
        </references>
      </pivotArea>
    </format>
    <format dxfId="136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1" selected="0">
            <x v="42"/>
          </reference>
          <reference field="23" count="1">
            <x v="128"/>
          </reference>
        </references>
      </pivotArea>
    </format>
    <format dxfId="135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1" selected="0">
            <x v="65"/>
          </reference>
          <reference field="23" count="1">
            <x v="102"/>
          </reference>
        </references>
      </pivotArea>
    </format>
    <format dxfId="134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1" selected="0">
            <x v="85"/>
          </reference>
          <reference field="23" count="1">
            <x v="81"/>
          </reference>
        </references>
      </pivotArea>
    </format>
    <format dxfId="133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1" selected="0">
            <x v="86"/>
          </reference>
          <reference field="23" count="1">
            <x v="130"/>
          </reference>
        </references>
      </pivotArea>
    </format>
    <format dxfId="132">
      <pivotArea dataOnly="0" labelOnly="1" fieldPosition="0">
        <references count="5">
          <reference field="12" count="1" selected="0">
            <x v="10"/>
          </reference>
          <reference field="14" count="1" selected="0">
            <x v="4"/>
          </reference>
          <reference field="16" count="1" selected="0">
            <x v="58"/>
          </reference>
          <reference field="22" count="1" selected="0">
            <x v="104"/>
          </reference>
          <reference field="23" count="1">
            <x v="12"/>
          </reference>
        </references>
      </pivotArea>
    </format>
    <format dxfId="131">
      <pivotArea dataOnly="0" labelOnly="1" fieldPosition="0">
        <references count="5">
          <reference field="12" count="1" selected="0">
            <x v="11"/>
          </reference>
          <reference field="14" count="1" selected="0">
            <x v="0"/>
          </reference>
          <reference field="16" count="1" selected="0">
            <x v="27"/>
          </reference>
          <reference field="22" count="1" selected="0">
            <x v="41"/>
          </reference>
          <reference field="23" count="1">
            <x v="16"/>
          </reference>
        </references>
      </pivotArea>
    </format>
    <format dxfId="130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"/>
          </reference>
          <reference field="23" count="1">
            <x v="121"/>
          </reference>
        </references>
      </pivotArea>
    </format>
    <format dxfId="129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5"/>
          </reference>
          <reference field="23" count="1">
            <x v="84"/>
          </reference>
        </references>
      </pivotArea>
    </format>
    <format dxfId="128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6"/>
          </reference>
          <reference field="23" count="1">
            <x v="41"/>
          </reference>
        </references>
      </pivotArea>
    </format>
    <format dxfId="127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9"/>
          </reference>
          <reference field="23" count="1">
            <x v="22"/>
          </reference>
        </references>
      </pivotArea>
    </format>
    <format dxfId="126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0"/>
          </reference>
          <reference field="23" count="1">
            <x v="23"/>
          </reference>
        </references>
      </pivotArea>
    </format>
    <format dxfId="125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1"/>
          </reference>
          <reference field="23" count="1">
            <x v="2"/>
          </reference>
        </references>
      </pivotArea>
    </format>
    <format dxfId="124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2"/>
          </reference>
          <reference field="23" count="1">
            <x v="1"/>
          </reference>
        </references>
      </pivotArea>
    </format>
    <format dxfId="123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3"/>
          </reference>
          <reference field="23" count="1">
            <x v="3"/>
          </reference>
        </references>
      </pivotArea>
    </format>
    <format dxfId="122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5"/>
          </reference>
          <reference field="23" count="1">
            <x v="70"/>
          </reference>
        </references>
      </pivotArea>
    </format>
    <format dxfId="121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17"/>
          </reference>
          <reference field="23" count="1">
            <x v="36"/>
          </reference>
        </references>
      </pivotArea>
    </format>
    <format dxfId="120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41"/>
          </reference>
          <reference field="23" count="1">
            <x v="16"/>
          </reference>
        </references>
      </pivotArea>
    </format>
    <format dxfId="119">
      <pivotArea dataOnly="0" labelOnly="1" fieldPosition="0">
        <references count="5">
          <reference field="12" count="1" selected="0">
            <x v="11"/>
          </reference>
          <reference field="14" count="1" selected="0">
            <x v="2"/>
          </reference>
          <reference field="16" count="1" selected="0">
            <x v="26"/>
          </reference>
          <reference field="22" count="1" selected="0">
            <x v="58"/>
          </reference>
          <reference field="23" count="1">
            <x v="6"/>
          </reference>
        </references>
      </pivotArea>
    </format>
    <format dxfId="118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8"/>
          </reference>
          <reference field="23" count="1">
            <x v="63"/>
          </reference>
        </references>
      </pivotArea>
    </format>
    <format dxfId="117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20"/>
          </reference>
          <reference field="23" count="1">
            <x v="58"/>
          </reference>
        </references>
      </pivotArea>
    </format>
    <format dxfId="116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115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28"/>
          </reference>
          <reference field="23" count="1">
            <x v="87"/>
          </reference>
        </references>
      </pivotArea>
    </format>
    <format dxfId="114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29"/>
          </reference>
          <reference field="23" count="1">
            <x v="15"/>
          </reference>
        </references>
      </pivotArea>
    </format>
    <format dxfId="113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31"/>
          </reference>
          <reference field="23" count="1">
            <x v="131"/>
          </reference>
        </references>
      </pivotArea>
    </format>
    <format dxfId="112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32"/>
          </reference>
          <reference field="23" count="1">
            <x v="59"/>
          </reference>
        </references>
      </pivotArea>
    </format>
    <format dxfId="111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33"/>
          </reference>
          <reference field="23" count="1">
            <x v="9"/>
          </reference>
        </references>
      </pivotArea>
    </format>
    <format dxfId="110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34"/>
          </reference>
          <reference field="23" count="1">
            <x v="75"/>
          </reference>
        </references>
      </pivotArea>
    </format>
    <format dxfId="109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41"/>
          </reference>
          <reference field="23" count="1">
            <x v="16"/>
          </reference>
        </references>
      </pivotArea>
    </format>
    <format dxfId="108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107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47"/>
          </reference>
          <reference field="23" count="1">
            <x v="90"/>
          </reference>
        </references>
      </pivotArea>
    </format>
    <format dxfId="106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49"/>
          </reference>
          <reference field="23" count="1">
            <x v="92"/>
          </reference>
        </references>
      </pivotArea>
    </format>
    <format dxfId="105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0"/>
          </reference>
          <reference field="23" count="1">
            <x v="93"/>
          </reference>
        </references>
      </pivotArea>
    </format>
    <format dxfId="104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1"/>
          </reference>
          <reference field="23" count="1">
            <x v="30"/>
          </reference>
        </references>
      </pivotArea>
    </format>
    <format dxfId="103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2"/>
          </reference>
          <reference field="23" count="1">
            <x v="123"/>
          </reference>
        </references>
      </pivotArea>
    </format>
    <format dxfId="102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3"/>
          </reference>
          <reference field="23" count="1">
            <x v="111"/>
          </reference>
        </references>
      </pivotArea>
    </format>
    <format dxfId="101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6"/>
          </reference>
          <reference field="23" count="1">
            <x v="5"/>
          </reference>
        </references>
      </pivotArea>
    </format>
    <format dxfId="100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8"/>
          </reference>
          <reference field="23" count="1">
            <x v="6"/>
          </reference>
        </references>
      </pivotArea>
    </format>
    <format dxfId="99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59"/>
          </reference>
          <reference field="23" count="1">
            <x v="7"/>
          </reference>
        </references>
      </pivotArea>
    </format>
    <format dxfId="98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60"/>
          </reference>
          <reference field="23" count="1">
            <x v="71"/>
          </reference>
        </references>
      </pivotArea>
    </format>
    <format dxfId="97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61"/>
          </reference>
          <reference field="23" count="1">
            <x v="115"/>
          </reference>
        </references>
      </pivotArea>
    </format>
    <format dxfId="96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63"/>
          </reference>
          <reference field="23" count="1">
            <x v="105"/>
          </reference>
        </references>
      </pivotArea>
    </format>
    <format dxfId="95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64"/>
          </reference>
          <reference field="23" count="1">
            <x v="103"/>
          </reference>
        </references>
      </pivotArea>
    </format>
    <format dxfId="94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66"/>
          </reference>
          <reference field="23" count="1">
            <x v="112"/>
          </reference>
        </references>
      </pivotArea>
    </format>
    <format dxfId="93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1"/>
          </reference>
          <reference field="23" count="1">
            <x v="98"/>
          </reference>
        </references>
      </pivotArea>
    </format>
    <format dxfId="92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2"/>
          </reference>
          <reference field="23" count="1">
            <x v="97"/>
          </reference>
        </references>
      </pivotArea>
    </format>
    <format dxfId="91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3"/>
          </reference>
          <reference field="23" count="1">
            <x v="17"/>
          </reference>
        </references>
      </pivotArea>
    </format>
    <format dxfId="90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4"/>
          </reference>
          <reference field="23" count="1">
            <x v="19"/>
          </reference>
        </references>
      </pivotArea>
    </format>
    <format dxfId="89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5"/>
          </reference>
          <reference field="23" count="1">
            <x v="52"/>
          </reference>
        </references>
      </pivotArea>
    </format>
    <format dxfId="88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8"/>
          </reference>
          <reference field="23" count="1">
            <x v="95"/>
          </reference>
        </references>
      </pivotArea>
    </format>
    <format dxfId="87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86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88"/>
          </reference>
          <reference field="23" count="1">
            <x v="40"/>
          </reference>
        </references>
      </pivotArea>
    </format>
    <format dxfId="85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92"/>
          </reference>
          <reference field="23" count="1">
            <x v="47"/>
          </reference>
        </references>
      </pivotArea>
    </format>
    <format dxfId="84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96"/>
          </reference>
          <reference field="23" count="1">
            <x v="27"/>
          </reference>
        </references>
      </pivotArea>
    </format>
    <format dxfId="83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06"/>
          </reference>
          <reference field="23" count="1">
            <x v="67"/>
          </reference>
        </references>
      </pivotArea>
    </format>
    <format dxfId="82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07"/>
          </reference>
          <reference field="23" count="1">
            <x v="68"/>
          </reference>
        </references>
      </pivotArea>
    </format>
    <format dxfId="81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09"/>
          </reference>
          <reference field="23" count="1">
            <x v="76"/>
          </reference>
        </references>
      </pivotArea>
    </format>
    <format dxfId="80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15"/>
          </reference>
          <reference field="23" count="1">
            <x v="118"/>
          </reference>
        </references>
      </pivotArea>
    </format>
    <format dxfId="79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18"/>
          </reference>
          <reference field="23" count="1">
            <x v="80"/>
          </reference>
        </references>
      </pivotArea>
    </format>
    <format dxfId="78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13"/>
          </reference>
          <reference field="22" count="1" selected="0">
            <x v="133"/>
          </reference>
          <reference field="23" count="1">
            <x v="133"/>
          </reference>
        </references>
      </pivotArea>
    </format>
    <format dxfId="77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0"/>
          </reference>
          <reference field="23" count="1">
            <x v="24"/>
          </reference>
        </references>
      </pivotArea>
    </format>
    <format dxfId="76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"/>
          </reference>
          <reference field="23" count="1">
            <x v="121"/>
          </reference>
        </references>
      </pivotArea>
    </format>
    <format dxfId="75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2"/>
          </reference>
          <reference field="23" count="1">
            <x v="44"/>
          </reference>
        </references>
      </pivotArea>
    </format>
    <format dxfId="74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3"/>
          </reference>
          <reference field="23" count="1">
            <x v="122"/>
          </reference>
        </references>
      </pivotArea>
    </format>
    <format dxfId="73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4"/>
          </reference>
          <reference field="23" count="1">
            <x v="96"/>
          </reference>
        </references>
      </pivotArea>
    </format>
    <format dxfId="72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5"/>
          </reference>
          <reference field="23" count="1">
            <x v="84"/>
          </reference>
        </references>
      </pivotArea>
    </format>
    <format dxfId="71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6"/>
          </reference>
          <reference field="23" count="1">
            <x v="41"/>
          </reference>
        </references>
      </pivotArea>
    </format>
    <format dxfId="70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7"/>
          </reference>
          <reference field="23" count="1">
            <x v="45"/>
          </reference>
        </references>
      </pivotArea>
    </format>
    <format dxfId="69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8"/>
          </reference>
          <reference field="23" count="1">
            <x v="18"/>
          </reference>
        </references>
      </pivotArea>
    </format>
    <format dxfId="68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9"/>
          </reference>
          <reference field="23" count="1">
            <x v="22"/>
          </reference>
        </references>
      </pivotArea>
    </format>
    <format dxfId="67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0"/>
          </reference>
          <reference field="23" count="1">
            <x v="23"/>
          </reference>
        </references>
      </pivotArea>
    </format>
    <format dxfId="66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1"/>
          </reference>
          <reference field="23" count="1">
            <x v="2"/>
          </reference>
        </references>
      </pivotArea>
    </format>
    <format dxfId="65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2"/>
          </reference>
          <reference field="23" count="1">
            <x v="1"/>
          </reference>
        </references>
      </pivotArea>
    </format>
    <format dxfId="64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3"/>
          </reference>
          <reference field="23" count="1">
            <x v="3"/>
          </reference>
        </references>
      </pivotArea>
    </format>
    <format dxfId="63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4"/>
          </reference>
          <reference field="23" count="1">
            <x v="48"/>
          </reference>
        </references>
      </pivotArea>
    </format>
    <format dxfId="62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5"/>
          </reference>
          <reference field="23" count="1">
            <x v="70"/>
          </reference>
        </references>
      </pivotArea>
    </format>
    <format dxfId="61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16"/>
          </reference>
          <reference field="23" count="1">
            <x v="46"/>
          </reference>
        </references>
      </pivotArea>
    </format>
    <format dxfId="60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67"/>
          </reference>
          <reference field="23" count="1">
            <x v="117"/>
          </reference>
        </references>
      </pivotArea>
    </format>
    <format dxfId="59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90"/>
          </reference>
          <reference field="23" count="1">
            <x v="114"/>
          </reference>
        </references>
      </pivotArea>
    </format>
    <format dxfId="58">
      <pivotArea dataOnly="0" labelOnly="1" fieldPosition="0">
        <references count="5">
          <reference field="12" count="1" selected="0">
            <x v="11"/>
          </reference>
          <reference field="14" count="1" selected="0">
            <x v="4"/>
          </reference>
          <reference field="16" count="1" selected="0">
            <x v="62"/>
          </reference>
          <reference field="22" count="1" selected="0">
            <x v="93"/>
          </reference>
          <reference field="23" count="1">
            <x v="99"/>
          </reference>
        </references>
      </pivotArea>
    </format>
    <format dxfId="57">
      <pivotArea dataOnly="0" labelOnly="1" fieldPosition="0">
        <references count="5">
          <reference field="12" count="1" selected="0">
            <x v="12"/>
          </reference>
          <reference field="14" count="1" selected="0">
            <x v="4"/>
          </reference>
          <reference field="16" count="1" selected="0">
            <x v="0"/>
          </reference>
          <reference field="22" count="1" selected="0">
            <x v="61"/>
          </reference>
          <reference field="23" count="1">
            <x v="115"/>
          </reference>
        </references>
      </pivotArea>
    </format>
    <format dxfId="56">
      <pivotArea dataOnly="0" labelOnly="1" fieldPosition="0">
        <references count="5">
          <reference field="12" count="1" selected="0">
            <x v="12"/>
          </reference>
          <reference field="14" count="1" selected="0">
            <x v="4"/>
          </reference>
          <reference field="16" count="1" selected="0">
            <x v="0"/>
          </reference>
          <reference field="22" count="1" selected="0">
            <x v="64"/>
          </reference>
          <reference field="23" count="1">
            <x v="103"/>
          </reference>
        </references>
      </pivotArea>
    </format>
    <format dxfId="55">
      <pivotArea dataOnly="0" labelOnly="1" fieldPosition="0">
        <references count="5">
          <reference field="12" count="1" selected="0">
            <x v="13"/>
          </reference>
          <reference field="14" count="1" selected="0">
            <x v="0"/>
          </reference>
          <reference field="16" count="1" selected="0">
            <x v="23"/>
          </reference>
          <reference field="22" count="1" selected="0">
            <x v="101"/>
          </reference>
          <reference field="23" count="1">
            <x v="13"/>
          </reference>
        </references>
      </pivotArea>
    </format>
    <format dxfId="54">
      <pivotArea dataOnly="0" labelOnly="1" fieldPosition="0">
        <references count="5">
          <reference field="12" count="1" selected="0">
            <x v="13"/>
          </reference>
          <reference field="14" count="1" selected="0">
            <x v="0"/>
          </reference>
          <reference field="16" count="1" selected="0">
            <x v="23"/>
          </reference>
          <reference field="22" count="1" selected="0">
            <x v="104"/>
          </reference>
          <reference field="23" count="1">
            <x v="12"/>
          </reference>
        </references>
      </pivotArea>
    </format>
    <format dxfId="53">
      <pivotArea dataOnly="0" labelOnly="1" fieldPosition="0">
        <references count="5">
          <reference field="12" count="1" selected="0">
            <x v="14"/>
          </reference>
          <reference field="14" count="1" selected="0">
            <x v="0"/>
          </reference>
          <reference field="16" count="1" selected="0">
            <x v="34"/>
          </reference>
          <reference field="22" count="1" selected="0">
            <x v="105"/>
          </reference>
          <reference field="23" count="1">
            <x v="10"/>
          </reference>
        </references>
      </pivotArea>
    </format>
    <format dxfId="52">
      <pivotArea dataOnly="0" labelOnly="1" fieldPosition="0">
        <references count="5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1" selected="0">
            <x v="18"/>
          </reference>
          <reference field="23" count="1">
            <x v="63"/>
          </reference>
        </references>
      </pivotArea>
    </format>
    <format dxfId="51">
      <pivotArea dataOnly="0" labelOnly="1" fieldPosition="0">
        <references count="5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50">
      <pivotArea dataOnly="0" labelOnly="1" fieldPosition="0">
        <references count="5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1" selected="0">
            <x v="61"/>
          </reference>
          <reference field="23" count="1">
            <x v="115"/>
          </reference>
        </references>
      </pivotArea>
    </format>
    <format dxfId="49">
      <pivotArea dataOnly="0" labelOnly="1" fieldPosition="0">
        <references count="5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1" selected="0">
            <x v="68"/>
          </reference>
          <reference field="23" count="1">
            <x v="113"/>
          </reference>
        </references>
      </pivotArea>
    </format>
    <format dxfId="48">
      <pivotArea dataOnly="0" labelOnly="1" fieldPosition="0">
        <references count="5">
          <reference field="12" count="1" selected="0">
            <x v="14"/>
          </reference>
          <reference field="14" count="1" selected="0">
            <x v="4"/>
          </reference>
          <reference field="16" count="1" selected="0">
            <x v="24"/>
          </reference>
          <reference field="22" count="1" selected="0">
            <x v="122"/>
          </reference>
          <reference field="23" count="1">
            <x v="124"/>
          </reference>
        </references>
      </pivotArea>
    </format>
    <format dxfId="47">
      <pivotArea dataOnly="0" labelOnly="1" fieldPosition="0">
        <references count="5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1" selected="0">
            <x v="18"/>
          </reference>
          <reference field="23" count="1">
            <x v="63"/>
          </reference>
        </references>
      </pivotArea>
    </format>
    <format dxfId="46">
      <pivotArea dataOnly="0" labelOnly="1" fieldPosition="0">
        <references count="5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45">
      <pivotArea dataOnly="0" labelOnly="1" fieldPosition="0">
        <references count="5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1" selected="0">
            <x v="61"/>
          </reference>
          <reference field="23" count="1">
            <x v="115"/>
          </reference>
        </references>
      </pivotArea>
    </format>
    <format dxfId="44">
      <pivotArea dataOnly="0" labelOnly="1" fieldPosition="0">
        <references count="5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1" selected="0">
            <x v="68"/>
          </reference>
          <reference field="23" count="1">
            <x v="113"/>
          </reference>
        </references>
      </pivotArea>
    </format>
    <format dxfId="43">
      <pivotArea dataOnly="0" labelOnly="1" fieldPosition="0">
        <references count="5">
          <reference field="12" count="1" selected="0">
            <x v="15"/>
          </reference>
          <reference field="14" count="1" selected="0">
            <x v="0"/>
          </reference>
          <reference field="16" count="1" selected="0">
            <x v="19"/>
          </reference>
          <reference field="22" count="1" selected="0">
            <x v="71"/>
          </reference>
          <reference field="23" count="1">
            <x v="98"/>
          </reference>
        </references>
      </pivotArea>
    </format>
    <format dxfId="42">
      <pivotArea dataOnly="0" labelOnly="1" fieldPosition="0">
        <references count="5">
          <reference field="12" count="1" selected="0">
            <x v="16"/>
          </reference>
          <reference field="14" count="1" selected="0">
            <x v="2"/>
          </reference>
          <reference field="16" count="1" selected="0">
            <x v="68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41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8"/>
          </reference>
          <reference field="23" count="1">
            <x v="63"/>
          </reference>
        </references>
      </pivotArea>
    </format>
    <format dxfId="40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9"/>
          </reference>
          <reference field="23" count="1">
            <x v="64"/>
          </reference>
        </references>
      </pivotArea>
    </format>
    <format dxfId="39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20"/>
          </reference>
          <reference field="23" count="1">
            <x v="58"/>
          </reference>
        </references>
      </pivotArea>
    </format>
    <format dxfId="38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22"/>
          </reference>
          <reference field="23" count="1">
            <x v="60"/>
          </reference>
        </references>
      </pivotArea>
    </format>
    <format dxfId="37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23"/>
          </reference>
          <reference field="23" count="1">
            <x v="86"/>
          </reference>
        </references>
      </pivotArea>
    </format>
    <format dxfId="36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30"/>
          </reference>
          <reference field="23" count="1">
            <x v="56"/>
          </reference>
        </references>
      </pivotArea>
    </format>
    <format dxfId="35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32"/>
          </reference>
          <reference field="23" count="1">
            <x v="59"/>
          </reference>
        </references>
      </pivotArea>
    </format>
    <format dxfId="34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33"/>
          </reference>
          <reference field="23" count="1">
            <x v="9"/>
          </reference>
        </references>
      </pivotArea>
    </format>
    <format dxfId="33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43"/>
          </reference>
          <reference field="23" count="1">
            <x v="83"/>
          </reference>
        </references>
      </pivotArea>
    </format>
    <format dxfId="32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46"/>
          </reference>
          <reference field="23" count="1">
            <x v="42"/>
          </reference>
        </references>
      </pivotArea>
    </format>
    <format dxfId="31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47"/>
          </reference>
          <reference field="23" count="1">
            <x v="90"/>
          </reference>
        </references>
      </pivotArea>
    </format>
    <format dxfId="30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48"/>
          </reference>
          <reference field="23" count="1">
            <x v="91"/>
          </reference>
        </references>
      </pivotArea>
    </format>
    <format dxfId="29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49"/>
          </reference>
          <reference field="23" count="1">
            <x v="92"/>
          </reference>
        </references>
      </pivotArea>
    </format>
    <format dxfId="28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55"/>
          </reference>
          <reference field="23" count="1">
            <x v="116"/>
          </reference>
        </references>
      </pivotArea>
    </format>
    <format dxfId="27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61"/>
          </reference>
          <reference field="23" count="1">
            <x v="115"/>
          </reference>
        </references>
      </pivotArea>
    </format>
    <format dxfId="26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63"/>
          </reference>
          <reference field="23" count="1">
            <x v="105"/>
          </reference>
        </references>
      </pivotArea>
    </format>
    <format dxfId="25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65"/>
          </reference>
          <reference field="23" count="1">
            <x v="102"/>
          </reference>
        </references>
      </pivotArea>
    </format>
    <format dxfId="24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68"/>
          </reference>
          <reference field="23" count="1">
            <x v="113"/>
          </reference>
        </references>
      </pivotArea>
    </format>
    <format dxfId="23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69"/>
          </reference>
          <reference field="23" count="1">
            <x v="104"/>
          </reference>
        </references>
      </pivotArea>
    </format>
    <format dxfId="22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70"/>
          </reference>
          <reference field="23" count="1">
            <x v="110"/>
          </reference>
        </references>
      </pivotArea>
    </format>
    <format dxfId="21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74"/>
          </reference>
          <reference field="23" count="1">
            <x v="19"/>
          </reference>
        </references>
      </pivotArea>
    </format>
    <format dxfId="20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79"/>
          </reference>
          <reference field="23" count="1">
            <x v="51"/>
          </reference>
        </references>
      </pivotArea>
    </format>
    <format dxfId="19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85"/>
          </reference>
          <reference field="23" count="1">
            <x v="81"/>
          </reference>
        </references>
      </pivotArea>
    </format>
    <format dxfId="18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86"/>
          </reference>
          <reference field="23" count="1">
            <x v="130"/>
          </reference>
        </references>
      </pivotArea>
    </format>
    <format dxfId="17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93"/>
          </reference>
          <reference field="23" count="1">
            <x v="99"/>
          </reference>
        </references>
      </pivotArea>
    </format>
    <format dxfId="16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95"/>
          </reference>
          <reference field="23" count="1">
            <x v="74"/>
          </reference>
        </references>
      </pivotArea>
    </format>
    <format dxfId="15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08"/>
          </reference>
          <reference field="23" count="1">
            <x v="31"/>
          </reference>
        </references>
      </pivotArea>
    </format>
    <format dxfId="14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09"/>
          </reference>
          <reference field="23" count="1">
            <x v="76"/>
          </reference>
        </references>
      </pivotArea>
    </format>
    <format dxfId="13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22"/>
          </reference>
          <reference field="23" count="1">
            <x v="124"/>
          </reference>
        </references>
      </pivotArea>
    </format>
    <format dxfId="12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23"/>
          </reference>
          <reference field="23" count="1">
            <x v="119"/>
          </reference>
        </references>
      </pivotArea>
    </format>
    <format dxfId="11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24"/>
          </reference>
          <reference field="23" count="1">
            <x v="55"/>
          </reference>
        </references>
      </pivotArea>
    </format>
    <format dxfId="10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28"/>
          </reference>
          <reference field="23" count="1">
            <x v="29"/>
          </reference>
        </references>
      </pivotArea>
    </format>
    <format dxfId="9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25"/>
          </reference>
          <reference field="22" count="1" selected="0">
            <x v="129"/>
          </reference>
          <reference field="23" count="1">
            <x v="69"/>
          </reference>
        </references>
      </pivotArea>
    </format>
    <format dxfId="8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40"/>
          </reference>
          <reference field="22" count="1" selected="0">
            <x v="67"/>
          </reference>
          <reference field="23" count="1">
            <x v="117"/>
          </reference>
        </references>
      </pivotArea>
    </format>
    <format dxfId="7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1" selected="0">
            <x v="91"/>
          </reference>
          <reference field="23" count="1">
            <x v="94"/>
          </reference>
        </references>
      </pivotArea>
    </format>
    <format dxfId="6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1" selected="0">
            <x v="97"/>
          </reference>
          <reference field="23" count="1">
            <x v="126"/>
          </reference>
        </references>
      </pivotArea>
    </format>
    <format dxfId="5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1" selected="0">
            <x v="98"/>
          </reference>
          <reference field="23" count="1">
            <x v="125"/>
          </reference>
        </references>
      </pivotArea>
    </format>
    <format dxfId="4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1" selected="0">
            <x v="130"/>
          </reference>
          <reference field="23" count="1">
            <x v="0"/>
          </reference>
        </references>
      </pivotArea>
    </format>
    <format dxfId="3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3"/>
          </reference>
          <reference field="22" count="1" selected="0">
            <x v="131"/>
          </reference>
          <reference field="23" count="1">
            <x v="54"/>
          </reference>
        </references>
      </pivotArea>
    </format>
    <format dxfId="2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4"/>
          </reference>
          <reference field="22" count="1" selected="0">
            <x v="22"/>
          </reference>
          <reference field="23" count="1">
            <x v="60"/>
          </reference>
        </references>
      </pivotArea>
    </format>
    <format dxfId="1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4"/>
          </reference>
          <reference field="22" count="1" selected="0">
            <x v="93"/>
          </reference>
          <reference field="23" count="1">
            <x v="99"/>
          </reference>
        </references>
      </pivotArea>
    </format>
    <format dxfId="0">
      <pivotArea dataOnly="0" labelOnly="1" fieldPosition="0">
        <references count="5">
          <reference field="12" count="1" selected="0">
            <x v="17"/>
          </reference>
          <reference field="14" count="1" selected="0">
            <x v="4"/>
          </reference>
          <reference field="16" count="1" selected="0">
            <x v="54"/>
          </reference>
          <reference field="22" count="1" selected="0">
            <x v="94"/>
          </reference>
          <reference field="23" count="1">
            <x v="26"/>
          </reference>
        </references>
      </pivotArea>
    </format>
  </format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3237FB2-25DB-4048-8361-5FC5FA98615C}" name="TablaDinámica1" cacheId="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4:D13" firstHeaderRow="0" firstDataRow="1" firstDataCol="1" rowPageCount="2" colPageCount="1"/>
  <pivotFields count="44">
    <pivotField showAll="0"/>
    <pivotField axis="axisRow" showAll="0">
      <items count="11">
        <item x="6"/>
        <item x="7"/>
        <item x="4"/>
        <item x="3"/>
        <item x="2"/>
        <item x="0"/>
        <item x="1"/>
        <item x="5"/>
        <item x="9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20">
        <item h="1" x="14"/>
        <item h="1" x="12"/>
        <item h="1" x="7"/>
        <item h="1" x="6"/>
        <item x="10"/>
        <item h="1" x="4"/>
        <item h="1" x="8"/>
        <item h="1" x="5"/>
        <item h="1" x="13"/>
        <item h="1" x="15"/>
        <item h="1" x="9"/>
        <item h="1" x="0"/>
        <item h="1" x="11"/>
        <item h="1" x="17"/>
        <item h="1" x="2"/>
        <item h="1" x="1"/>
        <item h="1" x="16"/>
        <item h="1" x="3"/>
        <item h="1" x="18"/>
        <item t="default"/>
      </items>
    </pivotField>
    <pivotField showAll="0"/>
    <pivotField showAll="0"/>
    <pivotField showAll="0"/>
    <pivotField axis="axisRow" showAll="0">
      <items count="73">
        <item x="19"/>
        <item x="46"/>
        <item x="23"/>
        <item x="51"/>
        <item x="52"/>
        <item x="53"/>
        <item x="42"/>
        <item x="62"/>
        <item x="63"/>
        <item x="17"/>
        <item x="49"/>
        <item x="48"/>
        <item x="5"/>
        <item x="20"/>
        <item x="29"/>
        <item x="26"/>
        <item x="39"/>
        <item x="55"/>
        <item x="2"/>
        <item x="40"/>
        <item x="6"/>
        <item x="15"/>
        <item x="56"/>
        <item x="3"/>
        <item x="4"/>
        <item x="1"/>
        <item x="28"/>
        <item x="64"/>
        <item x="21"/>
        <item x="18"/>
        <item x="43"/>
        <item x="45"/>
        <item x="41"/>
        <item x="65"/>
        <item x="14"/>
        <item x="7"/>
        <item x="27"/>
        <item x="66"/>
        <item x="54"/>
        <item x="35"/>
        <item x="68"/>
        <item x="22"/>
        <item x="30"/>
        <item x="32"/>
        <item x="67"/>
        <item x="34"/>
        <item x="69"/>
        <item x="36"/>
        <item x="57"/>
        <item x="70"/>
        <item x="47"/>
        <item x="16"/>
        <item x="44"/>
        <item x="13"/>
        <item x="59"/>
        <item x="12"/>
        <item x="38"/>
        <item x="31"/>
        <item x="9"/>
        <item x="10"/>
        <item x="8"/>
        <item x="0"/>
        <item x="25"/>
        <item x="37"/>
        <item x="60"/>
        <item x="61"/>
        <item x="24"/>
        <item x="50"/>
        <item x="11"/>
        <item x="58"/>
        <item x="71"/>
        <item x="33"/>
        <item t="default"/>
      </items>
    </pivotField>
    <pivotField showAll="0"/>
    <pivotField showAll="0"/>
    <pivotField axis="axisPage" multipleItemSelectionAllowed="1" showAll="0">
      <items count="10">
        <item h="1" x="0"/>
        <item h="1" x="1"/>
        <item h="1" x="2"/>
        <item h="1" x="4"/>
        <item h="1" x="3"/>
        <item x="5"/>
        <item h="1" x="6"/>
        <item h="1" x="7"/>
        <item h="1"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</pivotFields>
  <rowFields count="2">
    <field x="1"/>
    <field x="16"/>
  </rowFields>
  <rowItems count="9">
    <i>
      <x v="1"/>
    </i>
    <i r="1">
      <x v="49"/>
    </i>
    <i>
      <x v="3"/>
    </i>
    <i r="1">
      <x v="49"/>
    </i>
    <i>
      <x v="6"/>
    </i>
    <i r="1">
      <x v="40"/>
    </i>
    <i r="1">
      <x v="46"/>
    </i>
    <i r="1">
      <x v="49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2">
    <pageField fld="19" hier="-1"/>
    <pageField fld="12" hier="-1"/>
  </pageFields>
  <dataFields count="3">
    <dataField name="Suma de Presupuestado" fld="27" baseField="14" baseItem="3" numFmtId="4"/>
    <dataField name="Suma de MODIFICACIÓN" fld="37" baseField="0" baseItem="0"/>
    <dataField name="Suma de 1ERA MODIFICACIÓN" fld="38" baseField="14" baseItem="4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52FC5B5-2F57-4196-8B7D-923174AF7DD1}" name="TablaDinámica1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gridDropZones="1" multipleFieldFilters="0">
  <location ref="A3:J78" firstHeaderRow="2" firstDataRow="2" firstDataCol="4"/>
  <pivotFields count="38">
    <pivotField compact="0" outline="0" showAll="0" defaultSubtotal="0"/>
    <pivotField compact="0" outline="0" showAll="0"/>
    <pivotField compact="0" outline="0" showAll="0" defaultSubtotal="0"/>
    <pivotField compact="0" outline="0" showAll="0"/>
    <pivotField compact="0" outline="0" showAll="0" defaultSubtotal="0"/>
    <pivotField compact="0" outline="0" showAll="0"/>
    <pivotField compact="0" outline="0" showAll="0" defaultSubtotal="0">
      <items count="18">
        <item x="17"/>
        <item x="2"/>
        <item x="1"/>
        <item x="3"/>
        <item x="0"/>
        <item x="9"/>
        <item x="5"/>
        <item x="6"/>
        <item x="7"/>
        <item x="10"/>
        <item x="8"/>
        <item x="4"/>
        <item x="14"/>
        <item x="12"/>
        <item x="13"/>
        <item x="15"/>
        <item x="16"/>
        <item x="11"/>
      </items>
    </pivotField>
    <pivotField compact="0" outline="0" showAll="0" defaultSubtotal="0">
      <items count="18">
        <item x="14"/>
        <item x="12"/>
        <item x="7"/>
        <item x="6"/>
        <item x="10"/>
        <item x="4"/>
        <item x="8"/>
        <item x="5"/>
        <item x="13"/>
        <item x="15"/>
        <item x="9"/>
        <item x="0"/>
        <item x="11"/>
        <item x="17"/>
        <item x="2"/>
        <item x="1"/>
        <item x="16"/>
        <item x="3"/>
      </items>
    </pivotField>
    <pivotField compact="0" outline="0" showAll="0" defaultSubtotal="0"/>
    <pivotField compact="0" outline="0" showAll="0"/>
    <pivotField axis="axisRow" compact="0" outline="0" showAll="0" defaultSubtotal="0">
      <items count="73">
        <item x="58"/>
        <item x="3"/>
        <item x="67"/>
        <item x="2"/>
        <item x="13"/>
        <item x="4"/>
        <item x="37"/>
        <item x="46"/>
        <item x="5"/>
        <item x="29"/>
        <item x="28"/>
        <item x="0"/>
        <item x="1"/>
        <item x="17"/>
        <item x="40"/>
        <item x="38"/>
        <item x="33"/>
        <item x="41"/>
        <item x="27"/>
        <item x="30"/>
        <item x="12"/>
        <item x="15"/>
        <item x="14"/>
        <item x="7"/>
        <item x="9"/>
        <item x="24"/>
        <item x="8"/>
        <item x="32"/>
        <item x="10"/>
        <item x="19"/>
        <item x="42"/>
        <item x="60"/>
        <item x="36"/>
        <item x="39"/>
        <item x="44"/>
        <item x="25"/>
        <item x="26"/>
        <item x="66"/>
        <item x="61"/>
        <item x="62"/>
        <item x="63"/>
        <item x="11"/>
        <item x="22"/>
        <item x="59"/>
        <item x="69"/>
        <item x="70"/>
        <item x="71"/>
        <item x="72"/>
        <item x="23"/>
        <item x="53"/>
        <item x="54"/>
        <item x="55"/>
        <item x="64"/>
        <item x="20"/>
        <item x="21"/>
        <item x="45"/>
        <item x="68"/>
        <item x="56"/>
        <item x="34"/>
        <item x="57"/>
        <item x="65"/>
        <item x="18"/>
        <item x="47"/>
        <item x="43"/>
        <item x="16"/>
        <item x="6"/>
        <item x="50"/>
        <item x="48"/>
        <item x="49"/>
        <item x="51"/>
        <item x="52"/>
        <item x="35"/>
        <item x="31"/>
      </items>
    </pivotField>
    <pivotField axis="axisRow" compact="0" outline="0" showAll="0">
      <items count="72">
        <item x="33"/>
        <item x="19"/>
        <item x="46"/>
        <item x="23"/>
        <item x="51"/>
        <item x="52"/>
        <item x="53"/>
        <item x="42"/>
        <item x="62"/>
        <item x="63"/>
        <item x="17"/>
        <item x="49"/>
        <item x="48"/>
        <item x="5"/>
        <item x="20"/>
        <item x="29"/>
        <item x="26"/>
        <item x="39"/>
        <item x="55"/>
        <item x="2"/>
        <item x="40"/>
        <item x="6"/>
        <item x="15"/>
        <item x="56"/>
        <item x="3"/>
        <item x="4"/>
        <item x="1"/>
        <item x="28"/>
        <item x="64"/>
        <item x="21"/>
        <item x="18"/>
        <item x="43"/>
        <item x="45"/>
        <item x="41"/>
        <item x="65"/>
        <item x="14"/>
        <item x="7"/>
        <item x="27"/>
        <item x="66"/>
        <item x="54"/>
        <item x="35"/>
        <item x="68"/>
        <item x="22"/>
        <item x="30"/>
        <item x="32"/>
        <item x="67"/>
        <item x="34"/>
        <item x="69"/>
        <item x="36"/>
        <item x="57"/>
        <item x="70"/>
        <item x="47"/>
        <item x="16"/>
        <item x="44"/>
        <item x="13"/>
        <item x="59"/>
        <item x="12"/>
        <item x="38"/>
        <item x="31"/>
        <item x="9"/>
        <item x="10"/>
        <item x="8"/>
        <item x="0"/>
        <item x="25"/>
        <item x="37"/>
        <item x="60"/>
        <item x="61"/>
        <item x="24"/>
        <item x="50"/>
        <item x="11"/>
        <item x="58"/>
        <item t="default"/>
      </items>
    </pivotField>
    <pivotField axis="axisRow" compact="0" outline="0" showAll="0" defaultSubtotal="0">
      <items count="45">
        <item x="42"/>
        <item x="2"/>
        <item x="1"/>
        <item x="12"/>
        <item x="3"/>
        <item x="35"/>
        <item x="4"/>
        <item x="0"/>
        <item x="16"/>
        <item x="32"/>
        <item x="30"/>
        <item x="27"/>
        <item x="33"/>
        <item x="24"/>
        <item x="11"/>
        <item x="14"/>
        <item x="13"/>
        <item x="6"/>
        <item x="8"/>
        <item x="21"/>
        <item x="7"/>
        <item x="26"/>
        <item x="9"/>
        <item x="17"/>
        <item x="34"/>
        <item x="29"/>
        <item x="31"/>
        <item x="22"/>
        <item x="23"/>
        <item x="10"/>
        <item x="19"/>
        <item x="43"/>
        <item x="44"/>
        <item x="20"/>
        <item x="18"/>
        <item x="41"/>
        <item x="15"/>
        <item x="5"/>
        <item x="38"/>
        <item x="36"/>
        <item x="37"/>
        <item x="39"/>
        <item x="40"/>
        <item x="28"/>
        <item x="25"/>
      </items>
    </pivotField>
    <pivotField axis="axisRow" compact="0" outline="0" showAll="0" defaultSubtotal="0">
      <items count="45">
        <item x="38"/>
        <item x="11"/>
        <item x="36"/>
        <item x="33"/>
        <item x="24"/>
        <item x="34"/>
        <item x="20"/>
        <item x="5"/>
        <item x="14"/>
        <item x="27"/>
        <item x="1"/>
        <item x="8"/>
        <item x="4"/>
        <item x="0"/>
        <item x="19"/>
        <item x="21"/>
        <item x="7"/>
        <item x="30"/>
        <item x="29"/>
        <item x="18"/>
        <item x="31"/>
        <item x="22"/>
        <item x="35"/>
        <item x="43"/>
        <item x="12"/>
        <item x="26"/>
        <item x="25"/>
        <item x="44"/>
        <item x="23"/>
        <item x="3"/>
        <item x="41"/>
        <item x="13"/>
        <item x="32"/>
        <item x="9"/>
        <item x="10"/>
        <item x="16"/>
        <item x="6"/>
        <item x="15"/>
        <item x="2"/>
        <item x="37"/>
        <item x="39"/>
        <item x="28"/>
        <item x="42"/>
        <item x="40"/>
        <item x="17"/>
      </items>
    </pivotField>
    <pivotField compact="0" outline="0" showAll="0" defaultSubtotal="0"/>
    <pivotField compact="0" outline="0" showAll="0"/>
    <pivotField compact="0" outline="0" showAll="0" defaultSubtotal="0"/>
    <pivotField compact="0" outline="0" showAll="0"/>
    <pivotField compact="0" outline="0" showAll="0" defaultSubtotal="0">
      <items count="76">
        <item x="2"/>
        <item x="0"/>
        <item x="3"/>
        <item x="1"/>
        <item x="53"/>
        <item x="54"/>
        <item x="55"/>
        <item x="56"/>
        <item x="58"/>
        <item x="59"/>
        <item x="72"/>
        <item x="73"/>
        <item x="18"/>
        <item x="67"/>
        <item x="7"/>
        <item x="31"/>
        <item x="32"/>
        <item x="33"/>
        <item x="62"/>
        <item x="57"/>
        <item x="21"/>
        <item x="14"/>
        <item x="12"/>
        <item x="63"/>
        <item x="5"/>
        <item x="6"/>
        <item x="48"/>
        <item x="49"/>
        <item x="47"/>
        <item x="34"/>
        <item x="35"/>
        <item x="52"/>
        <item x="20"/>
        <item x="19"/>
        <item x="39"/>
        <item x="46"/>
        <item x="69"/>
        <item x="70"/>
        <item x="41"/>
        <item x="42"/>
        <item x="51"/>
        <item x="23"/>
        <item x="44"/>
        <item x="4"/>
        <item x="13"/>
        <item x="36"/>
        <item x="24"/>
        <item x="25"/>
        <item x="26"/>
        <item x="37"/>
        <item x="38"/>
        <item x="43"/>
        <item x="27"/>
        <item x="40"/>
        <item x="28"/>
        <item x="29"/>
        <item x="30"/>
        <item x="22"/>
        <item x="45"/>
        <item x="66"/>
        <item x="10"/>
        <item x="8"/>
        <item x="11"/>
        <item x="68"/>
        <item x="9"/>
        <item x="16"/>
        <item x="65"/>
        <item x="15"/>
        <item x="17"/>
        <item x="50"/>
        <item x="60"/>
        <item x="61"/>
        <item x="64"/>
        <item x="71"/>
        <item x="74"/>
        <item x="75"/>
      </items>
    </pivotField>
    <pivotField compact="0" outline="0" showAll="0">
      <items count="74">
        <item x="51"/>
        <item x="54"/>
        <item x="63"/>
        <item x="39"/>
        <item x="44"/>
        <item x="50"/>
        <item x="22"/>
        <item x="11"/>
        <item x="16"/>
        <item x="64"/>
        <item x="55"/>
        <item x="62"/>
        <item x="8"/>
        <item x="65"/>
        <item x="24"/>
        <item x="4"/>
        <item x="41"/>
        <item x="17"/>
        <item x="49"/>
        <item x="21"/>
        <item x="38"/>
        <item x="7"/>
        <item x="1"/>
        <item x="61"/>
        <item x="18"/>
        <item x="33"/>
        <item x="48"/>
        <item x="34"/>
        <item x="31"/>
        <item x="3"/>
        <item x="35"/>
        <item x="28"/>
        <item x="37"/>
        <item x="25"/>
        <item x="23"/>
        <item x="27"/>
        <item x="29"/>
        <item x="53"/>
        <item x="56"/>
        <item x="58"/>
        <item x="57"/>
        <item x="13"/>
        <item x="36"/>
        <item x="43"/>
        <item x="42"/>
        <item x="32"/>
        <item x="69"/>
        <item x="12"/>
        <item x="20"/>
        <item x="14"/>
        <item x="47"/>
        <item x="9"/>
        <item x="10"/>
        <item x="68"/>
        <item x="60"/>
        <item x="70"/>
        <item x="0"/>
        <item x="30"/>
        <item x="6"/>
        <item x="19"/>
        <item x="40"/>
        <item x="45"/>
        <item x="66"/>
        <item x="5"/>
        <item x="46"/>
        <item x="26"/>
        <item x="15"/>
        <item x="2"/>
        <item x="67"/>
        <item x="52"/>
        <item x="59"/>
        <item x="71"/>
        <item x="7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4" outline="0" showAll="0"/>
    <pivotField compact="0" outline="0" showAll="0"/>
    <pivotField compact="0" numFmtId="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4">
    <field x="12"/>
    <field x="13"/>
    <field x="10"/>
    <field x="11"/>
  </rowFields>
  <rowItems count="74">
    <i>
      <x/>
      <x v="42"/>
      <x/>
      <x v="23"/>
    </i>
    <i>
      <x v="1"/>
      <x v="38"/>
      <x v="1"/>
      <x v="24"/>
    </i>
    <i r="2">
      <x v="2"/>
      <x v="34"/>
    </i>
    <i>
      <x v="2"/>
      <x v="10"/>
      <x v="3"/>
      <x v="19"/>
    </i>
    <i>
      <x v="3"/>
      <x v="24"/>
      <x v="4"/>
      <x v="54"/>
    </i>
    <i>
      <x v="4"/>
      <x v="29"/>
      <x v="5"/>
      <x v="25"/>
    </i>
    <i r="2">
      <x v="6"/>
      <x v="40"/>
    </i>
    <i>
      <x v="5"/>
      <x v="22"/>
      <x v="7"/>
      <x v="53"/>
    </i>
    <i>
      <x v="6"/>
      <x v="12"/>
      <x v="8"/>
      <x v="13"/>
    </i>
    <i r="2">
      <x v="9"/>
      <x v="26"/>
    </i>
    <i r="2">
      <x v="10"/>
      <x v="27"/>
    </i>
    <i>
      <x v="7"/>
      <x v="13"/>
      <x v="11"/>
      <x v="62"/>
    </i>
    <i r="2">
      <x v="12"/>
      <x v="26"/>
    </i>
    <i>
      <x v="8"/>
      <x v="35"/>
      <x v="13"/>
      <x v="10"/>
    </i>
    <i>
      <x v="9"/>
      <x v="32"/>
      <x v="14"/>
      <x v="57"/>
    </i>
    <i>
      <x v="10"/>
      <x v="17"/>
      <x v="15"/>
      <x v="48"/>
    </i>
    <i>
      <x v="11"/>
      <x v="9"/>
      <x v="16"/>
      <x v="58"/>
    </i>
    <i>
      <x v="12"/>
      <x v="3"/>
      <x v="17"/>
      <x v="17"/>
    </i>
    <i>
      <x v="13"/>
      <x v="4"/>
      <x v="18"/>
      <x v="37"/>
    </i>
    <i>
      <x v="14"/>
      <x v="1"/>
      <x v="19"/>
      <x v="15"/>
    </i>
    <i r="2">
      <x v="20"/>
      <x v="56"/>
    </i>
    <i>
      <x v="15"/>
      <x v="8"/>
      <x v="21"/>
      <x v="22"/>
    </i>
    <i>
      <x v="16"/>
      <x v="31"/>
      <x v="22"/>
      <x v="35"/>
    </i>
    <i>
      <x v="17"/>
      <x v="36"/>
      <x v="23"/>
      <x v="36"/>
    </i>
    <i>
      <x v="18"/>
      <x v="11"/>
      <x v="24"/>
      <x v="59"/>
    </i>
    <i>
      <x v="19"/>
      <x v="15"/>
      <x v="25"/>
      <x v="67"/>
    </i>
    <i>
      <x v="20"/>
      <x v="16"/>
      <x v="26"/>
      <x v="61"/>
    </i>
    <i>
      <x v="21"/>
      <x v="25"/>
      <x v="27"/>
      <x v="43"/>
    </i>
    <i>
      <x v="22"/>
      <x v="33"/>
      <x v="28"/>
      <x v="60"/>
    </i>
    <i>
      <x v="23"/>
      <x v="44"/>
      <x v="29"/>
      <x v="1"/>
    </i>
    <i>
      <x v="24"/>
      <x v="5"/>
      <x v="30"/>
      <x v="20"/>
    </i>
    <i r="2">
      <x v="31"/>
      <x v="70"/>
    </i>
    <i>
      <x v="25"/>
      <x v="18"/>
      <x v="32"/>
      <x v="46"/>
    </i>
    <i>
      <x v="26"/>
      <x v="20"/>
      <x v="33"/>
      <x v="64"/>
    </i>
    <i r="2">
      <x v="34"/>
      <x v="7"/>
    </i>
    <i>
      <x v="27"/>
      <x v="21"/>
      <x v="35"/>
      <x v="63"/>
    </i>
    <i>
      <x v="28"/>
      <x v="28"/>
      <x v="36"/>
      <x v="16"/>
    </i>
    <i r="2">
      <x v="37"/>
      <x v="28"/>
    </i>
    <i r="2">
      <x v="38"/>
      <x v="55"/>
    </i>
    <i r="2">
      <x v="39"/>
      <x v="65"/>
    </i>
    <i r="2">
      <x v="40"/>
      <x v="66"/>
    </i>
    <i>
      <x v="29"/>
      <x v="34"/>
      <x v="41"/>
      <x v="69"/>
    </i>
    <i>
      <x v="30"/>
      <x v="14"/>
      <x v="42"/>
      <x v="42"/>
    </i>
    <i>
      <x v="31"/>
      <x v="23"/>
      <x v="43"/>
      <x v="49"/>
    </i>
    <i r="2">
      <x v="44"/>
      <x v="45"/>
    </i>
    <i>
      <x v="32"/>
      <x v="27"/>
      <x v="45"/>
      <x v="41"/>
    </i>
    <i r="2">
      <x v="46"/>
      <x v="47"/>
    </i>
    <i r="2">
      <x v="47"/>
      <x v="50"/>
    </i>
    <i>
      <x v="33"/>
      <x v="6"/>
      <x v="48"/>
      <x v="3"/>
    </i>
    <i>
      <x v="34"/>
      <x v="19"/>
      <x v="49"/>
      <x v="4"/>
    </i>
    <i r="2">
      <x v="50"/>
      <x v="5"/>
    </i>
    <i r="2">
      <x v="51"/>
      <x v="6"/>
    </i>
    <i r="2">
      <x v="52"/>
      <x v="8"/>
    </i>
    <i r="2">
      <x v="53"/>
      <x v="14"/>
    </i>
    <i r="2">
      <x v="54"/>
      <x v="29"/>
    </i>
    <i r="2">
      <x v="55"/>
      <x v="31"/>
    </i>
    <i r="2">
      <x v="56"/>
      <x v="38"/>
    </i>
    <i r="2">
      <x v="57"/>
      <x v="39"/>
    </i>
    <i r="2">
      <x v="58"/>
      <x v="44"/>
    </i>
    <i>
      <x v="35"/>
      <x v="30"/>
      <x v="59"/>
      <x v="18"/>
    </i>
    <i r="2">
      <x v="60"/>
      <x v="9"/>
    </i>
    <i>
      <x v="36"/>
      <x v="37"/>
      <x v="61"/>
      <x v="30"/>
    </i>
    <i r="2">
      <x v="62"/>
      <x v="32"/>
    </i>
    <i r="2">
      <x v="63"/>
      <x v="33"/>
    </i>
    <i r="2">
      <x v="64"/>
      <x v="52"/>
    </i>
    <i>
      <x v="37"/>
      <x v="7"/>
      <x v="65"/>
      <x v="21"/>
    </i>
    <i>
      <x v="38"/>
      <x/>
      <x v="66"/>
      <x v="12"/>
    </i>
    <i>
      <x v="39"/>
      <x v="2"/>
      <x v="67"/>
      <x v="2"/>
    </i>
    <i>
      <x v="40"/>
      <x v="39"/>
      <x v="68"/>
      <x v="51"/>
    </i>
    <i>
      <x v="41"/>
      <x v="40"/>
      <x v="69"/>
      <x v="11"/>
    </i>
    <i>
      <x v="42"/>
      <x v="43"/>
      <x v="70"/>
      <x v="68"/>
    </i>
    <i>
      <x v="43"/>
      <x v="41"/>
      <x v="71"/>
      <x/>
    </i>
    <i>
      <x v="44"/>
      <x v="26"/>
      <x v="72"/>
      <x v="43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16643C-475D-40C8-AE83-A45EFC39718F}" name="TablaDinámica1" cacheId="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D46" firstHeaderRow="0" firstDataRow="1" firstDataCol="1"/>
  <pivotFields count="4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43">
        <item x="0"/>
        <item x="1"/>
        <item x="2"/>
        <item x="3"/>
        <item x="4"/>
        <item x="5"/>
        <item x="38"/>
        <item x="6"/>
        <item x="7"/>
        <item x="8"/>
        <item x="9"/>
        <item x="10"/>
        <item x="11"/>
        <item x="12"/>
        <item x="13"/>
        <item x="14"/>
        <item x="15"/>
        <item x="17"/>
        <item x="16"/>
        <item x="19"/>
        <item x="18"/>
        <item x="20"/>
        <item x="21"/>
        <item x="22"/>
        <item x="23"/>
        <item x="25"/>
        <item x="26"/>
        <item x="27"/>
        <item x="28"/>
        <item x="30"/>
        <item x="31"/>
        <item x="29"/>
        <item x="24"/>
        <item x="33"/>
        <item x="34"/>
        <item x="32"/>
        <item x="35"/>
        <item x="36"/>
        <item x="37"/>
        <item x="39"/>
        <item x="40"/>
        <item x="41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</pivotFields>
  <rowFields count="1">
    <field x="21"/>
  </rowFields>
  <rowItems count="4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a de Importe Ajustado" fld="26" baseField="0" baseItem="0"/>
    <dataField name="Suma de MODIFICACIÓN" fld="37" baseField="0" baseItem="0"/>
    <dataField name="Suma de 1ERA MODIFICACIÓN" fld="3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265310-8C8B-4D10-91D6-7A23174BC452}" name="TablaDinámica3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FUENTE DE FINANCIAMIENTO">
  <location ref="A3:B13" firstHeaderRow="1" firstDataRow="1" firstDataCol="1"/>
  <pivotFields count="39">
    <pivotField showAll="0"/>
    <pivotField axis="axisRow" showAll="0">
      <items count="10">
        <item x="6"/>
        <item x="7"/>
        <item x="4"/>
        <item x="3"/>
        <item x="2"/>
        <item x="0"/>
        <item x="1"/>
        <item x="5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4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1ra Modificación" fld="38" baseField="0" baseItem="0" numFmtId="4"/>
  </dataFields>
  <formats count="1">
    <format dxfId="2293">
      <pivotArea dataOnly="0" labelOnly="1" fieldPosition="0">
        <references count="1">
          <reference field="1" count="0"/>
        </references>
      </pivotArea>
    </format>
  </format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BD3D5B-CA19-4A89-A388-7E8BC11C81D3}" name="TablaDinámica3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 rowHeaderCaption="FUENTE DE FINANCIAMIENTO">
  <location ref="A3:C12" firstHeaderRow="1" firstDataRow="1" firstDataCol="2"/>
  <pivotFields count="39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8">
        <item x="0"/>
        <item x="1"/>
        <item x="2"/>
        <item x="4"/>
        <item x="3"/>
        <item x="5"/>
        <item x="6"/>
        <item x="7"/>
      </items>
    </pivotField>
    <pivotField axis="axisRow" compact="0" outline="0" showAll="0" defaultSubtotal="0">
      <items count="8">
        <item x="3"/>
        <item x="7"/>
        <item x="5"/>
        <item x="6"/>
        <item x="1"/>
        <item x="2"/>
        <item x="0"/>
        <item x="4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numFmtId="4" outline="0" showAll="0" defaultSubtotal="0"/>
  </pivotFields>
  <rowFields count="2">
    <field x="19"/>
    <field x="20"/>
  </rowFields>
  <rowItems count="9">
    <i>
      <x/>
      <x v="6"/>
    </i>
    <i>
      <x v="1"/>
      <x v="4"/>
    </i>
    <i>
      <x v="2"/>
      <x v="5"/>
    </i>
    <i>
      <x v="3"/>
      <x v="7"/>
    </i>
    <i>
      <x v="4"/>
      <x/>
    </i>
    <i>
      <x v="5"/>
      <x v="2"/>
    </i>
    <i>
      <x v="6"/>
      <x v="3"/>
    </i>
    <i>
      <x v="7"/>
      <x v="1"/>
    </i>
    <i t="grand">
      <x/>
    </i>
  </rowItems>
  <colItems count="1">
    <i/>
  </colItems>
  <dataFields count="1">
    <dataField name="1ra Modificación" fld="38" baseField="0" baseItem="0" numFmtId="4"/>
  </dataField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849265-AE8C-4CAC-AD7C-54DDC42E8F94}" name="TablaDinámica3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DEPENDENCIA">
  <location ref="A3:B22" firstHeaderRow="1" firstDataRow="1" firstDataCol="1"/>
  <pivotFields count="3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9">
        <item x="14"/>
        <item x="12"/>
        <item x="7"/>
        <item x="6"/>
        <item x="10"/>
        <item x="4"/>
        <item x="8"/>
        <item x="5"/>
        <item x="13"/>
        <item x="15"/>
        <item x="9"/>
        <item x="0"/>
        <item x="11"/>
        <item x="17"/>
        <item x="2"/>
        <item x="1"/>
        <item x="16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4" showAll="0"/>
  </pivotFields>
  <rowFields count="1">
    <field x="12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1ra Modificación" fld="38" baseField="0" baseItem="0" numFmtId="4"/>
  </dataField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B650F6-58FC-4EBF-B439-CA93D647A04D}" name="TablaDinámica3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 rowHeaderCaption="DEPENDENCIA">
  <location ref="A1:C136" firstHeaderRow="1" firstDataRow="1" firstDataCol="2"/>
  <pivotFields count="39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1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31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3"/>
        <item x="54"/>
        <item x="55"/>
        <item x="56"/>
        <item x="57"/>
        <item x="58"/>
        <item x="59"/>
        <item x="60"/>
        <item x="61"/>
        <item x="51"/>
        <item x="62"/>
        <item x="63"/>
        <item x="52"/>
        <item x="64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65"/>
        <item x="79"/>
        <item x="120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8"/>
        <item x="109"/>
        <item x="110"/>
        <item x="111"/>
        <item x="112"/>
        <item x="113"/>
        <item x="107"/>
        <item x="114"/>
        <item x="115"/>
        <item x="116"/>
        <item x="117"/>
        <item x="92"/>
        <item x="118"/>
        <item x="119"/>
        <item x="122"/>
        <item x="123"/>
        <item x="124"/>
        <item x="121"/>
        <item x="125"/>
        <item x="126"/>
        <item x="127"/>
        <item x="128"/>
        <item x="129"/>
        <item x="130"/>
        <item x="132"/>
        <item x="133"/>
      </items>
    </pivotField>
    <pivotField axis="axisRow" compact="0" outline="0" showAll="0" defaultSubtotal="0">
      <items count="134">
        <item x="132"/>
        <item x="12"/>
        <item x="11"/>
        <item x="13"/>
        <item x="123"/>
        <item x="57"/>
        <item x="59"/>
        <item x="60"/>
        <item x="58"/>
        <item x="32"/>
        <item x="105"/>
        <item x="103"/>
        <item x="104"/>
        <item x="101"/>
        <item x="102"/>
        <item x="28"/>
        <item x="40"/>
        <item x="73"/>
        <item x="8"/>
        <item x="74"/>
        <item x="127"/>
        <item x="128"/>
        <item x="9"/>
        <item x="10"/>
        <item x="0"/>
        <item x="80"/>
        <item x="94"/>
        <item x="96"/>
        <item x="126"/>
        <item x="129"/>
        <item x="50"/>
        <item x="109"/>
        <item x="117"/>
        <item x="92"/>
        <item x="112"/>
        <item x="111"/>
        <item x="131"/>
        <item x="88"/>
        <item x="35"/>
        <item x="38"/>
        <item x="87"/>
        <item x="6"/>
        <item x="45"/>
        <item x="119"/>
        <item x="2"/>
        <item x="7"/>
        <item x="16"/>
        <item x="91"/>
        <item x="14"/>
        <item x="76"/>
        <item x="77"/>
        <item x="65"/>
        <item x="75"/>
        <item x="113"/>
        <item x="133"/>
        <item x="125"/>
        <item x="29"/>
        <item x="115"/>
        <item x="19"/>
        <item x="31"/>
        <item x="21"/>
        <item x="20"/>
        <item x="37"/>
        <item x="17"/>
        <item x="18"/>
        <item x="43"/>
        <item x="36"/>
        <item x="106"/>
        <item x="108"/>
        <item x="130"/>
        <item x="15"/>
        <item x="61"/>
        <item x="122"/>
        <item x="114"/>
        <item x="95"/>
        <item x="33"/>
        <item x="110"/>
        <item x="26"/>
        <item x="39"/>
        <item x="100"/>
        <item x="118"/>
        <item x="84"/>
        <item x="44"/>
        <item x="42"/>
        <item x="5"/>
        <item x="23"/>
        <item x="22"/>
        <item x="27"/>
        <item x="34"/>
        <item x="25"/>
        <item x="46"/>
        <item x="47"/>
        <item x="48"/>
        <item x="49"/>
        <item x="90"/>
        <item x="78"/>
        <item x="4"/>
        <item x="72"/>
        <item x="71"/>
        <item x="93"/>
        <item x="83"/>
        <item x="55"/>
        <item x="64"/>
        <item x="52"/>
        <item x="69"/>
        <item x="63"/>
        <item x="81"/>
        <item x="62"/>
        <item x="120"/>
        <item x="82"/>
        <item x="79"/>
        <item x="70"/>
        <item x="54"/>
        <item x="66"/>
        <item x="68"/>
        <item x="89"/>
        <item x="51"/>
        <item x="56"/>
        <item x="67"/>
        <item x="116"/>
        <item x="121"/>
        <item x="99"/>
        <item x="1"/>
        <item x="3"/>
        <item x="53"/>
        <item x="124"/>
        <item x="98"/>
        <item x="97"/>
        <item x="24"/>
        <item x="107"/>
        <item x="41"/>
        <item x="86"/>
        <item x="85"/>
        <item x="30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numFmtId="4" outline="0" showAll="0" defaultSubtotal="0"/>
  </pivotFields>
  <rowFields count="2">
    <field x="22"/>
    <field x="23"/>
  </rowFields>
  <rowItems count="135">
    <i>
      <x/>
      <x v="24"/>
    </i>
    <i>
      <x v="1"/>
      <x v="122"/>
    </i>
    <i>
      <x v="2"/>
      <x v="44"/>
    </i>
    <i>
      <x v="3"/>
      <x v="123"/>
    </i>
    <i>
      <x v="4"/>
      <x v="96"/>
    </i>
    <i>
      <x v="5"/>
      <x v="84"/>
    </i>
    <i>
      <x v="6"/>
      <x v="41"/>
    </i>
    <i>
      <x v="7"/>
      <x v="45"/>
    </i>
    <i>
      <x v="8"/>
      <x v="18"/>
    </i>
    <i>
      <x v="9"/>
      <x v="22"/>
    </i>
    <i>
      <x v="10"/>
      <x v="23"/>
    </i>
    <i>
      <x v="11"/>
      <x v="2"/>
    </i>
    <i>
      <x v="12"/>
      <x v="1"/>
    </i>
    <i>
      <x v="13"/>
      <x v="3"/>
    </i>
    <i>
      <x v="14"/>
      <x v="48"/>
    </i>
    <i>
      <x v="15"/>
      <x v="70"/>
    </i>
    <i>
      <x v="16"/>
      <x v="46"/>
    </i>
    <i>
      <x v="17"/>
      <x v="36"/>
    </i>
    <i>
      <x v="18"/>
      <x v="63"/>
    </i>
    <i>
      <x v="19"/>
      <x v="64"/>
    </i>
    <i>
      <x v="20"/>
      <x v="58"/>
    </i>
    <i>
      <x v="21"/>
      <x v="61"/>
    </i>
    <i>
      <x v="22"/>
      <x v="60"/>
    </i>
    <i>
      <x v="23"/>
      <x v="86"/>
    </i>
    <i>
      <x v="24"/>
      <x v="85"/>
    </i>
    <i>
      <x v="25"/>
      <x v="128"/>
    </i>
    <i>
      <x v="26"/>
      <x v="89"/>
    </i>
    <i>
      <x v="27"/>
      <x v="77"/>
    </i>
    <i>
      <x v="28"/>
      <x v="87"/>
    </i>
    <i>
      <x v="29"/>
      <x v="15"/>
    </i>
    <i>
      <x v="30"/>
      <x v="56"/>
    </i>
    <i>
      <x v="31"/>
      <x v="133"/>
    </i>
    <i>
      <x v="32"/>
      <x v="59"/>
    </i>
    <i>
      <x v="33"/>
      <x v="9"/>
    </i>
    <i>
      <x v="34"/>
      <x v="75"/>
    </i>
    <i>
      <x v="35"/>
      <x v="88"/>
    </i>
    <i>
      <x v="36"/>
      <x v="38"/>
    </i>
    <i>
      <x v="37"/>
      <x v="66"/>
    </i>
    <i>
      <x v="38"/>
      <x v="62"/>
    </i>
    <i>
      <x v="39"/>
      <x v="39"/>
    </i>
    <i>
      <x v="40"/>
      <x v="78"/>
    </i>
    <i>
      <x v="41"/>
      <x v="16"/>
    </i>
    <i>
      <x v="42"/>
      <x v="130"/>
    </i>
    <i>
      <x v="43"/>
      <x v="83"/>
    </i>
    <i>
      <x v="44"/>
      <x v="65"/>
    </i>
    <i>
      <x v="45"/>
      <x v="82"/>
    </i>
    <i>
      <x v="46"/>
      <x v="42"/>
    </i>
    <i>
      <x v="47"/>
      <x v="90"/>
    </i>
    <i>
      <x v="48"/>
      <x v="91"/>
    </i>
    <i>
      <x v="49"/>
      <x v="92"/>
    </i>
    <i>
      <x v="50"/>
      <x v="93"/>
    </i>
    <i>
      <x v="51"/>
      <x v="30"/>
    </i>
    <i>
      <x v="52"/>
      <x v="124"/>
    </i>
    <i>
      <x v="53"/>
      <x v="112"/>
    </i>
    <i>
      <x v="54"/>
      <x v="101"/>
    </i>
    <i>
      <x v="55"/>
      <x v="117"/>
    </i>
    <i>
      <x v="56"/>
      <x v="5"/>
    </i>
    <i>
      <x v="57"/>
      <x v="8"/>
    </i>
    <i>
      <x v="58"/>
      <x v="6"/>
    </i>
    <i>
      <x v="59"/>
      <x v="7"/>
    </i>
    <i>
      <x v="60"/>
      <x v="71"/>
    </i>
    <i>
      <x v="61"/>
      <x v="116"/>
    </i>
    <i>
      <x v="62"/>
      <x v="107"/>
    </i>
    <i>
      <x v="63"/>
      <x v="105"/>
    </i>
    <i>
      <x v="64"/>
      <x v="103"/>
    </i>
    <i>
      <x v="65"/>
      <x v="102"/>
    </i>
    <i>
      <x v="66"/>
      <x v="113"/>
    </i>
    <i>
      <x v="67"/>
      <x v="118"/>
    </i>
    <i>
      <x v="68"/>
      <x v="114"/>
    </i>
    <i>
      <x v="69"/>
      <x v="104"/>
    </i>
    <i>
      <x v="70"/>
      <x v="111"/>
    </i>
    <i>
      <x v="71"/>
      <x v="98"/>
    </i>
    <i>
      <x v="72"/>
      <x v="97"/>
    </i>
    <i>
      <x v="73"/>
      <x v="17"/>
    </i>
    <i>
      <x v="74"/>
      <x v="19"/>
    </i>
    <i>
      <x v="75"/>
      <x v="52"/>
    </i>
    <i>
      <x v="76"/>
      <x v="49"/>
    </i>
    <i>
      <x v="77"/>
      <x v="50"/>
    </i>
    <i>
      <x v="78"/>
      <x v="95"/>
    </i>
    <i>
      <x v="79"/>
      <x v="51"/>
    </i>
    <i>
      <x v="80"/>
      <x v="110"/>
    </i>
    <i>
      <x v="81"/>
      <x v="108"/>
    </i>
    <i>
      <x v="82"/>
      <x v="25"/>
    </i>
    <i>
      <x v="83"/>
      <x v="106"/>
    </i>
    <i>
      <x v="84"/>
      <x v="109"/>
    </i>
    <i>
      <x v="85"/>
      <x v="100"/>
    </i>
    <i>
      <x v="86"/>
      <x v="81"/>
    </i>
    <i>
      <x v="87"/>
      <x v="132"/>
    </i>
    <i>
      <x v="88"/>
      <x v="131"/>
    </i>
    <i>
      <x v="89"/>
      <x v="40"/>
    </i>
    <i>
      <x v="90"/>
      <x v="37"/>
    </i>
    <i>
      <x v="91"/>
      <x v="115"/>
    </i>
    <i>
      <x v="92"/>
      <x v="94"/>
    </i>
    <i>
      <x v="93"/>
      <x v="47"/>
    </i>
    <i>
      <x v="94"/>
      <x v="99"/>
    </i>
    <i>
      <x v="95"/>
      <x v="26"/>
    </i>
    <i>
      <x v="96"/>
      <x v="74"/>
    </i>
    <i>
      <x v="97"/>
      <x v="27"/>
    </i>
    <i>
      <x v="98"/>
      <x v="127"/>
    </i>
    <i>
      <x v="99"/>
      <x v="126"/>
    </i>
    <i>
      <x v="100"/>
      <x v="121"/>
    </i>
    <i>
      <x v="101"/>
      <x v="79"/>
    </i>
    <i>
      <x v="102"/>
      <x v="13"/>
    </i>
    <i>
      <x v="103"/>
      <x v="14"/>
    </i>
    <i>
      <x v="104"/>
      <x v="11"/>
    </i>
    <i>
      <x v="105"/>
      <x v="12"/>
    </i>
    <i>
      <x v="106"/>
      <x v="10"/>
    </i>
    <i>
      <x v="107"/>
      <x v="67"/>
    </i>
    <i>
      <x v="108"/>
      <x v="68"/>
    </i>
    <i>
      <x v="109"/>
      <x v="31"/>
    </i>
    <i>
      <x v="110"/>
      <x v="76"/>
    </i>
    <i>
      <x v="111"/>
      <x v="35"/>
    </i>
    <i>
      <x v="112"/>
      <x v="34"/>
    </i>
    <i>
      <x v="113"/>
      <x v="53"/>
    </i>
    <i>
      <x v="114"/>
      <x v="129"/>
    </i>
    <i>
      <x v="115"/>
      <x v="73"/>
    </i>
    <i>
      <x v="116"/>
      <x v="57"/>
    </i>
    <i>
      <x v="117"/>
      <x v="119"/>
    </i>
    <i>
      <x v="118"/>
      <x v="32"/>
    </i>
    <i>
      <x v="119"/>
      <x v="33"/>
    </i>
    <i>
      <x v="120"/>
      <x v="80"/>
    </i>
    <i>
      <x v="121"/>
      <x v="43"/>
    </i>
    <i>
      <x v="122"/>
      <x v="72"/>
    </i>
    <i>
      <x v="123"/>
      <x v="4"/>
    </i>
    <i>
      <x v="124"/>
      <x v="125"/>
    </i>
    <i>
      <x v="125"/>
      <x v="120"/>
    </i>
    <i>
      <x v="126"/>
      <x v="55"/>
    </i>
    <i>
      <x v="127"/>
      <x v="28"/>
    </i>
    <i>
      <x v="128"/>
      <x v="20"/>
    </i>
    <i>
      <x v="129"/>
      <x v="21"/>
    </i>
    <i>
      <x v="130"/>
      <x v="29"/>
    </i>
    <i>
      <x v="131"/>
      <x v="69"/>
    </i>
    <i>
      <x v="132"/>
      <x/>
    </i>
    <i>
      <x v="133"/>
      <x v="54"/>
    </i>
    <i t="grand">
      <x/>
    </i>
  </rowItems>
  <colItems count="1">
    <i/>
  </colItems>
  <dataFields count="1">
    <dataField name="1ra Modificación" fld="38" baseField="0" baseItem="0" numFmtId="4"/>
  </dataFields>
  <formats count="138">
    <format dxfId="2292">
      <pivotArea outline="0" fieldPosition="0">
        <references count="2">
          <reference field="22" count="0" selected="0"/>
          <reference field="23" count="0" selected="0"/>
        </references>
      </pivotArea>
    </format>
    <format dxfId="2291">
      <pivotArea dataOnly="0" labelOnly="1" outline="0" fieldPosition="0">
        <references count="1">
          <reference field="2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290">
      <pivotArea dataOnly="0" labelOnly="1" outline="0" fieldPosition="0">
        <references count="1">
          <reference field="22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289">
      <pivotArea dataOnly="0" labelOnly="1" outline="0" fieldPosition="0">
        <references count="1">
          <reference field="22" count="34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</reference>
        </references>
      </pivotArea>
    </format>
    <format dxfId="2288">
      <pivotArea dataOnly="0" labelOnly="1" outline="0" fieldPosition="0">
        <references count="2">
          <reference field="22" count="1" selected="0">
            <x v="0"/>
          </reference>
          <reference field="23" count="1">
            <x v="24"/>
          </reference>
        </references>
      </pivotArea>
    </format>
    <format dxfId="2287">
      <pivotArea dataOnly="0" labelOnly="1" outline="0" fieldPosition="0">
        <references count="2">
          <reference field="22" count="1" selected="0">
            <x v="1"/>
          </reference>
          <reference field="23" count="1">
            <x v="122"/>
          </reference>
        </references>
      </pivotArea>
    </format>
    <format dxfId="2286">
      <pivotArea dataOnly="0" labelOnly="1" outline="0" fieldPosition="0">
        <references count="2">
          <reference field="22" count="1" selected="0">
            <x v="2"/>
          </reference>
          <reference field="23" count="1">
            <x v="44"/>
          </reference>
        </references>
      </pivotArea>
    </format>
    <format dxfId="2285">
      <pivotArea dataOnly="0" labelOnly="1" outline="0" fieldPosition="0">
        <references count="2">
          <reference field="22" count="1" selected="0">
            <x v="3"/>
          </reference>
          <reference field="23" count="1">
            <x v="123"/>
          </reference>
        </references>
      </pivotArea>
    </format>
    <format dxfId="2284">
      <pivotArea dataOnly="0" labelOnly="1" outline="0" fieldPosition="0">
        <references count="2">
          <reference field="22" count="1" selected="0">
            <x v="4"/>
          </reference>
          <reference field="23" count="1">
            <x v="96"/>
          </reference>
        </references>
      </pivotArea>
    </format>
    <format dxfId="2283">
      <pivotArea dataOnly="0" labelOnly="1" outline="0" fieldPosition="0">
        <references count="2">
          <reference field="22" count="1" selected="0">
            <x v="5"/>
          </reference>
          <reference field="23" count="1">
            <x v="84"/>
          </reference>
        </references>
      </pivotArea>
    </format>
    <format dxfId="2282">
      <pivotArea dataOnly="0" labelOnly="1" outline="0" fieldPosition="0">
        <references count="2">
          <reference field="22" count="1" selected="0">
            <x v="6"/>
          </reference>
          <reference field="23" count="1">
            <x v="41"/>
          </reference>
        </references>
      </pivotArea>
    </format>
    <format dxfId="2281">
      <pivotArea dataOnly="0" labelOnly="1" outline="0" fieldPosition="0">
        <references count="2">
          <reference field="22" count="1" selected="0">
            <x v="7"/>
          </reference>
          <reference field="23" count="1">
            <x v="45"/>
          </reference>
        </references>
      </pivotArea>
    </format>
    <format dxfId="2280">
      <pivotArea dataOnly="0" labelOnly="1" outline="0" fieldPosition="0">
        <references count="2">
          <reference field="22" count="1" selected="0">
            <x v="8"/>
          </reference>
          <reference field="23" count="1">
            <x v="18"/>
          </reference>
        </references>
      </pivotArea>
    </format>
    <format dxfId="2279">
      <pivotArea dataOnly="0" labelOnly="1" outline="0" fieldPosition="0">
        <references count="2">
          <reference field="22" count="1" selected="0">
            <x v="9"/>
          </reference>
          <reference field="23" count="1">
            <x v="22"/>
          </reference>
        </references>
      </pivotArea>
    </format>
    <format dxfId="2278">
      <pivotArea dataOnly="0" labelOnly="1" outline="0" fieldPosition="0">
        <references count="2">
          <reference field="22" count="1" selected="0">
            <x v="10"/>
          </reference>
          <reference field="23" count="1">
            <x v="23"/>
          </reference>
        </references>
      </pivotArea>
    </format>
    <format dxfId="2277">
      <pivotArea dataOnly="0" labelOnly="1" outline="0" fieldPosition="0">
        <references count="2">
          <reference field="22" count="1" selected="0">
            <x v="11"/>
          </reference>
          <reference field="23" count="1">
            <x v="2"/>
          </reference>
        </references>
      </pivotArea>
    </format>
    <format dxfId="2276">
      <pivotArea dataOnly="0" labelOnly="1" outline="0" fieldPosition="0">
        <references count="2">
          <reference field="22" count="1" selected="0">
            <x v="12"/>
          </reference>
          <reference field="23" count="1">
            <x v="1"/>
          </reference>
        </references>
      </pivotArea>
    </format>
    <format dxfId="2275">
      <pivotArea dataOnly="0" labelOnly="1" outline="0" fieldPosition="0">
        <references count="2">
          <reference field="22" count="1" selected="0">
            <x v="13"/>
          </reference>
          <reference field="23" count="1">
            <x v="3"/>
          </reference>
        </references>
      </pivotArea>
    </format>
    <format dxfId="2274">
      <pivotArea dataOnly="0" labelOnly="1" outline="0" fieldPosition="0">
        <references count="2">
          <reference field="22" count="1" selected="0">
            <x v="14"/>
          </reference>
          <reference field="23" count="1">
            <x v="48"/>
          </reference>
        </references>
      </pivotArea>
    </format>
    <format dxfId="2273">
      <pivotArea dataOnly="0" labelOnly="1" outline="0" fieldPosition="0">
        <references count="2">
          <reference field="22" count="1" selected="0">
            <x v="15"/>
          </reference>
          <reference field="23" count="1">
            <x v="70"/>
          </reference>
        </references>
      </pivotArea>
    </format>
    <format dxfId="2272">
      <pivotArea dataOnly="0" labelOnly="1" outline="0" fieldPosition="0">
        <references count="2">
          <reference field="22" count="1" selected="0">
            <x v="16"/>
          </reference>
          <reference field="23" count="1">
            <x v="46"/>
          </reference>
        </references>
      </pivotArea>
    </format>
    <format dxfId="2271">
      <pivotArea dataOnly="0" labelOnly="1" outline="0" fieldPosition="0">
        <references count="2">
          <reference field="22" count="1" selected="0">
            <x v="17"/>
          </reference>
          <reference field="23" count="1">
            <x v="36"/>
          </reference>
        </references>
      </pivotArea>
    </format>
    <format dxfId="2270">
      <pivotArea dataOnly="0" labelOnly="1" outline="0" fieldPosition="0">
        <references count="2">
          <reference field="22" count="1" selected="0">
            <x v="18"/>
          </reference>
          <reference field="23" count="1">
            <x v="63"/>
          </reference>
        </references>
      </pivotArea>
    </format>
    <format dxfId="2269">
      <pivotArea dataOnly="0" labelOnly="1" outline="0" fieldPosition="0">
        <references count="2">
          <reference field="22" count="1" selected="0">
            <x v="19"/>
          </reference>
          <reference field="23" count="1">
            <x v="64"/>
          </reference>
        </references>
      </pivotArea>
    </format>
    <format dxfId="2268">
      <pivotArea dataOnly="0" labelOnly="1" outline="0" fieldPosition="0">
        <references count="2">
          <reference field="22" count="1" selected="0">
            <x v="20"/>
          </reference>
          <reference field="23" count="1">
            <x v="58"/>
          </reference>
        </references>
      </pivotArea>
    </format>
    <format dxfId="2267">
      <pivotArea dataOnly="0" labelOnly="1" outline="0" fieldPosition="0">
        <references count="2">
          <reference field="22" count="1" selected="0">
            <x v="21"/>
          </reference>
          <reference field="23" count="1">
            <x v="61"/>
          </reference>
        </references>
      </pivotArea>
    </format>
    <format dxfId="2266">
      <pivotArea dataOnly="0" labelOnly="1" outline="0" fieldPosition="0">
        <references count="2">
          <reference field="22" count="1" selected="0">
            <x v="22"/>
          </reference>
          <reference field="23" count="1">
            <x v="60"/>
          </reference>
        </references>
      </pivotArea>
    </format>
    <format dxfId="2265">
      <pivotArea dataOnly="0" labelOnly="1" outline="0" fieldPosition="0">
        <references count="2">
          <reference field="22" count="1" selected="0">
            <x v="23"/>
          </reference>
          <reference field="23" count="1">
            <x v="86"/>
          </reference>
        </references>
      </pivotArea>
    </format>
    <format dxfId="2264">
      <pivotArea dataOnly="0" labelOnly="1" outline="0" fieldPosition="0">
        <references count="2">
          <reference field="22" count="1" selected="0">
            <x v="24"/>
          </reference>
          <reference field="23" count="1">
            <x v="85"/>
          </reference>
        </references>
      </pivotArea>
    </format>
    <format dxfId="2263">
      <pivotArea dataOnly="0" labelOnly="1" outline="0" fieldPosition="0">
        <references count="2">
          <reference field="22" count="1" selected="0">
            <x v="25"/>
          </reference>
          <reference field="23" count="1">
            <x v="128"/>
          </reference>
        </references>
      </pivotArea>
    </format>
    <format dxfId="2262">
      <pivotArea dataOnly="0" labelOnly="1" outline="0" fieldPosition="0">
        <references count="2">
          <reference field="22" count="1" selected="0">
            <x v="26"/>
          </reference>
          <reference field="23" count="1">
            <x v="89"/>
          </reference>
        </references>
      </pivotArea>
    </format>
    <format dxfId="2261">
      <pivotArea dataOnly="0" labelOnly="1" outline="0" fieldPosition="0">
        <references count="2">
          <reference field="22" count="1" selected="0">
            <x v="27"/>
          </reference>
          <reference field="23" count="1">
            <x v="77"/>
          </reference>
        </references>
      </pivotArea>
    </format>
    <format dxfId="2260">
      <pivotArea dataOnly="0" labelOnly="1" outline="0" fieldPosition="0">
        <references count="2">
          <reference field="22" count="1" selected="0">
            <x v="28"/>
          </reference>
          <reference field="23" count="1">
            <x v="87"/>
          </reference>
        </references>
      </pivotArea>
    </format>
    <format dxfId="2259">
      <pivotArea dataOnly="0" labelOnly="1" outline="0" fieldPosition="0">
        <references count="2">
          <reference field="22" count="1" selected="0">
            <x v="29"/>
          </reference>
          <reference field="23" count="1">
            <x v="15"/>
          </reference>
        </references>
      </pivotArea>
    </format>
    <format dxfId="2258">
      <pivotArea dataOnly="0" labelOnly="1" outline="0" fieldPosition="0">
        <references count="2">
          <reference field="22" count="1" selected="0">
            <x v="30"/>
          </reference>
          <reference field="23" count="1">
            <x v="56"/>
          </reference>
        </references>
      </pivotArea>
    </format>
    <format dxfId="2257">
      <pivotArea dataOnly="0" labelOnly="1" outline="0" fieldPosition="0">
        <references count="2">
          <reference field="22" count="1" selected="0">
            <x v="31"/>
          </reference>
          <reference field="23" count="1">
            <x v="133"/>
          </reference>
        </references>
      </pivotArea>
    </format>
    <format dxfId="2256">
      <pivotArea dataOnly="0" labelOnly="1" outline="0" fieldPosition="0">
        <references count="2">
          <reference field="22" count="1" selected="0">
            <x v="32"/>
          </reference>
          <reference field="23" count="1">
            <x v="59"/>
          </reference>
        </references>
      </pivotArea>
    </format>
    <format dxfId="2255">
      <pivotArea dataOnly="0" labelOnly="1" outline="0" fieldPosition="0">
        <references count="2">
          <reference field="22" count="1" selected="0">
            <x v="33"/>
          </reference>
          <reference field="23" count="1">
            <x v="9"/>
          </reference>
        </references>
      </pivotArea>
    </format>
    <format dxfId="2254">
      <pivotArea dataOnly="0" labelOnly="1" outline="0" fieldPosition="0">
        <references count="2">
          <reference field="22" count="1" selected="0">
            <x v="34"/>
          </reference>
          <reference field="23" count="1">
            <x v="75"/>
          </reference>
        </references>
      </pivotArea>
    </format>
    <format dxfId="2253">
      <pivotArea dataOnly="0" labelOnly="1" outline="0" fieldPosition="0">
        <references count="2">
          <reference field="22" count="1" selected="0">
            <x v="35"/>
          </reference>
          <reference field="23" count="1">
            <x v="88"/>
          </reference>
        </references>
      </pivotArea>
    </format>
    <format dxfId="2252">
      <pivotArea dataOnly="0" labelOnly="1" outline="0" fieldPosition="0">
        <references count="2">
          <reference field="22" count="1" selected="0">
            <x v="36"/>
          </reference>
          <reference field="23" count="1">
            <x v="38"/>
          </reference>
        </references>
      </pivotArea>
    </format>
    <format dxfId="2251">
      <pivotArea dataOnly="0" labelOnly="1" outline="0" fieldPosition="0">
        <references count="2">
          <reference field="22" count="1" selected="0">
            <x v="37"/>
          </reference>
          <reference field="23" count="1">
            <x v="66"/>
          </reference>
        </references>
      </pivotArea>
    </format>
    <format dxfId="2250">
      <pivotArea dataOnly="0" labelOnly="1" outline="0" fieldPosition="0">
        <references count="2">
          <reference field="22" count="1" selected="0">
            <x v="38"/>
          </reference>
          <reference field="23" count="1">
            <x v="62"/>
          </reference>
        </references>
      </pivotArea>
    </format>
    <format dxfId="2249">
      <pivotArea dataOnly="0" labelOnly="1" outline="0" fieldPosition="0">
        <references count="2">
          <reference field="22" count="1" selected="0">
            <x v="39"/>
          </reference>
          <reference field="23" count="1">
            <x v="39"/>
          </reference>
        </references>
      </pivotArea>
    </format>
    <format dxfId="2248">
      <pivotArea dataOnly="0" labelOnly="1" outline="0" fieldPosition="0">
        <references count="2">
          <reference field="22" count="1" selected="0">
            <x v="40"/>
          </reference>
          <reference field="23" count="1">
            <x v="78"/>
          </reference>
        </references>
      </pivotArea>
    </format>
    <format dxfId="2247">
      <pivotArea dataOnly="0" labelOnly="1" outline="0" fieldPosition="0">
        <references count="2">
          <reference field="22" count="1" selected="0">
            <x v="41"/>
          </reference>
          <reference field="23" count="1">
            <x v="16"/>
          </reference>
        </references>
      </pivotArea>
    </format>
    <format dxfId="2246">
      <pivotArea dataOnly="0" labelOnly="1" outline="0" fieldPosition="0">
        <references count="2">
          <reference field="22" count="1" selected="0">
            <x v="42"/>
          </reference>
          <reference field="23" count="1">
            <x v="130"/>
          </reference>
        </references>
      </pivotArea>
    </format>
    <format dxfId="2245">
      <pivotArea dataOnly="0" labelOnly="1" outline="0" fieldPosition="0">
        <references count="2">
          <reference field="22" count="1" selected="0">
            <x v="43"/>
          </reference>
          <reference field="23" count="1">
            <x v="83"/>
          </reference>
        </references>
      </pivotArea>
    </format>
    <format dxfId="2244">
      <pivotArea dataOnly="0" labelOnly="1" outline="0" fieldPosition="0">
        <references count="2">
          <reference field="22" count="1" selected="0">
            <x v="44"/>
          </reference>
          <reference field="23" count="1">
            <x v="65"/>
          </reference>
        </references>
      </pivotArea>
    </format>
    <format dxfId="2243">
      <pivotArea dataOnly="0" labelOnly="1" outline="0" fieldPosition="0">
        <references count="2">
          <reference field="22" count="1" selected="0">
            <x v="45"/>
          </reference>
          <reference field="23" count="1">
            <x v="82"/>
          </reference>
        </references>
      </pivotArea>
    </format>
    <format dxfId="2242">
      <pivotArea dataOnly="0" labelOnly="1" outline="0" fieldPosition="0">
        <references count="2">
          <reference field="22" count="1" selected="0">
            <x v="46"/>
          </reference>
          <reference field="23" count="1">
            <x v="42"/>
          </reference>
        </references>
      </pivotArea>
    </format>
    <format dxfId="2241">
      <pivotArea dataOnly="0" labelOnly="1" outline="0" fieldPosition="0">
        <references count="2">
          <reference field="22" count="1" selected="0">
            <x v="47"/>
          </reference>
          <reference field="23" count="1">
            <x v="90"/>
          </reference>
        </references>
      </pivotArea>
    </format>
    <format dxfId="2240">
      <pivotArea dataOnly="0" labelOnly="1" outline="0" fieldPosition="0">
        <references count="2">
          <reference field="22" count="1" selected="0">
            <x v="48"/>
          </reference>
          <reference field="23" count="1">
            <x v="91"/>
          </reference>
        </references>
      </pivotArea>
    </format>
    <format dxfId="2239">
      <pivotArea dataOnly="0" labelOnly="1" outline="0" fieldPosition="0">
        <references count="2">
          <reference field="22" count="1" selected="0">
            <x v="49"/>
          </reference>
          <reference field="23" count="1">
            <x v="92"/>
          </reference>
        </references>
      </pivotArea>
    </format>
    <format dxfId="2238">
      <pivotArea dataOnly="0" labelOnly="1" outline="0" fieldPosition="0">
        <references count="2">
          <reference field="22" count="1" selected="0">
            <x v="50"/>
          </reference>
          <reference field="23" count="1">
            <x v="93"/>
          </reference>
        </references>
      </pivotArea>
    </format>
    <format dxfId="2237">
      <pivotArea dataOnly="0" labelOnly="1" outline="0" fieldPosition="0">
        <references count="2">
          <reference field="22" count="1" selected="0">
            <x v="51"/>
          </reference>
          <reference field="23" count="1">
            <x v="30"/>
          </reference>
        </references>
      </pivotArea>
    </format>
    <format dxfId="2236">
      <pivotArea dataOnly="0" labelOnly="1" outline="0" fieldPosition="0">
        <references count="2">
          <reference field="22" count="1" selected="0">
            <x v="52"/>
          </reference>
          <reference field="23" count="1">
            <x v="124"/>
          </reference>
        </references>
      </pivotArea>
    </format>
    <format dxfId="2235">
      <pivotArea dataOnly="0" labelOnly="1" outline="0" fieldPosition="0">
        <references count="2">
          <reference field="22" count="1" selected="0">
            <x v="53"/>
          </reference>
          <reference field="23" count="1">
            <x v="112"/>
          </reference>
        </references>
      </pivotArea>
    </format>
    <format dxfId="2234">
      <pivotArea dataOnly="0" labelOnly="1" outline="0" fieldPosition="0">
        <references count="2">
          <reference field="22" count="1" selected="0">
            <x v="54"/>
          </reference>
          <reference field="23" count="1">
            <x v="101"/>
          </reference>
        </references>
      </pivotArea>
    </format>
    <format dxfId="2233">
      <pivotArea dataOnly="0" labelOnly="1" outline="0" fieldPosition="0">
        <references count="2">
          <reference field="22" count="1" selected="0">
            <x v="55"/>
          </reference>
          <reference field="23" count="1">
            <x v="117"/>
          </reference>
        </references>
      </pivotArea>
    </format>
    <format dxfId="2232">
      <pivotArea dataOnly="0" labelOnly="1" outline="0" fieldPosition="0">
        <references count="2">
          <reference field="22" count="1" selected="0">
            <x v="56"/>
          </reference>
          <reference field="23" count="1">
            <x v="5"/>
          </reference>
        </references>
      </pivotArea>
    </format>
    <format dxfId="2231">
      <pivotArea dataOnly="0" labelOnly="1" outline="0" fieldPosition="0">
        <references count="2">
          <reference field="22" count="1" selected="0">
            <x v="57"/>
          </reference>
          <reference field="23" count="1">
            <x v="8"/>
          </reference>
        </references>
      </pivotArea>
    </format>
    <format dxfId="2230">
      <pivotArea dataOnly="0" labelOnly="1" outline="0" fieldPosition="0">
        <references count="2">
          <reference field="22" count="1" selected="0">
            <x v="58"/>
          </reference>
          <reference field="23" count="1">
            <x v="6"/>
          </reference>
        </references>
      </pivotArea>
    </format>
    <format dxfId="2229">
      <pivotArea dataOnly="0" labelOnly="1" outline="0" fieldPosition="0">
        <references count="2">
          <reference field="22" count="1" selected="0">
            <x v="59"/>
          </reference>
          <reference field="23" count="1">
            <x v="7"/>
          </reference>
        </references>
      </pivotArea>
    </format>
    <format dxfId="2228">
      <pivotArea dataOnly="0" labelOnly="1" outline="0" fieldPosition="0">
        <references count="2">
          <reference field="22" count="1" selected="0">
            <x v="60"/>
          </reference>
          <reference field="23" count="1">
            <x v="71"/>
          </reference>
        </references>
      </pivotArea>
    </format>
    <format dxfId="2227">
      <pivotArea dataOnly="0" labelOnly="1" outline="0" fieldPosition="0">
        <references count="2">
          <reference field="22" count="1" selected="0">
            <x v="61"/>
          </reference>
          <reference field="23" count="1">
            <x v="116"/>
          </reference>
        </references>
      </pivotArea>
    </format>
    <format dxfId="2226">
      <pivotArea dataOnly="0" labelOnly="1" outline="0" fieldPosition="0">
        <references count="2">
          <reference field="22" count="1" selected="0">
            <x v="62"/>
          </reference>
          <reference field="23" count="1">
            <x v="107"/>
          </reference>
        </references>
      </pivotArea>
    </format>
    <format dxfId="2225">
      <pivotArea dataOnly="0" labelOnly="1" outline="0" fieldPosition="0">
        <references count="2">
          <reference field="22" count="1" selected="0">
            <x v="63"/>
          </reference>
          <reference field="23" count="1">
            <x v="105"/>
          </reference>
        </references>
      </pivotArea>
    </format>
    <format dxfId="2224">
      <pivotArea dataOnly="0" labelOnly="1" outline="0" fieldPosition="0">
        <references count="2">
          <reference field="22" count="1" selected="0">
            <x v="64"/>
          </reference>
          <reference field="23" count="1">
            <x v="103"/>
          </reference>
        </references>
      </pivotArea>
    </format>
    <format dxfId="2223">
      <pivotArea dataOnly="0" labelOnly="1" outline="0" fieldPosition="0">
        <references count="2">
          <reference field="22" count="1" selected="0">
            <x v="65"/>
          </reference>
          <reference field="23" count="1">
            <x v="102"/>
          </reference>
        </references>
      </pivotArea>
    </format>
    <format dxfId="2222">
      <pivotArea dataOnly="0" labelOnly="1" outline="0" fieldPosition="0">
        <references count="2">
          <reference field="22" count="1" selected="0">
            <x v="66"/>
          </reference>
          <reference field="23" count="1">
            <x v="113"/>
          </reference>
        </references>
      </pivotArea>
    </format>
    <format dxfId="2221">
      <pivotArea dataOnly="0" labelOnly="1" outline="0" fieldPosition="0">
        <references count="2">
          <reference field="22" count="1" selected="0">
            <x v="67"/>
          </reference>
          <reference field="23" count="1">
            <x v="118"/>
          </reference>
        </references>
      </pivotArea>
    </format>
    <format dxfId="2220">
      <pivotArea dataOnly="0" labelOnly="1" outline="0" fieldPosition="0">
        <references count="2">
          <reference field="22" count="1" selected="0">
            <x v="68"/>
          </reference>
          <reference field="23" count="1">
            <x v="114"/>
          </reference>
        </references>
      </pivotArea>
    </format>
    <format dxfId="2219">
      <pivotArea dataOnly="0" labelOnly="1" outline="0" fieldPosition="0">
        <references count="2">
          <reference field="22" count="1" selected="0">
            <x v="69"/>
          </reference>
          <reference field="23" count="1">
            <x v="104"/>
          </reference>
        </references>
      </pivotArea>
    </format>
    <format dxfId="2218">
      <pivotArea dataOnly="0" labelOnly="1" outline="0" fieldPosition="0">
        <references count="2">
          <reference field="22" count="1" selected="0">
            <x v="70"/>
          </reference>
          <reference field="23" count="1">
            <x v="111"/>
          </reference>
        </references>
      </pivotArea>
    </format>
    <format dxfId="2217">
      <pivotArea dataOnly="0" labelOnly="1" outline="0" fieldPosition="0">
        <references count="2">
          <reference field="22" count="1" selected="0">
            <x v="71"/>
          </reference>
          <reference field="23" count="1">
            <x v="98"/>
          </reference>
        </references>
      </pivotArea>
    </format>
    <format dxfId="2216">
      <pivotArea dataOnly="0" labelOnly="1" outline="0" fieldPosition="0">
        <references count="2">
          <reference field="22" count="1" selected="0">
            <x v="72"/>
          </reference>
          <reference field="23" count="1">
            <x v="97"/>
          </reference>
        </references>
      </pivotArea>
    </format>
    <format dxfId="2215">
      <pivotArea dataOnly="0" labelOnly="1" outline="0" fieldPosition="0">
        <references count="2">
          <reference field="22" count="1" selected="0">
            <x v="73"/>
          </reference>
          <reference field="23" count="1">
            <x v="17"/>
          </reference>
        </references>
      </pivotArea>
    </format>
    <format dxfId="2214">
      <pivotArea dataOnly="0" labelOnly="1" outline="0" fieldPosition="0">
        <references count="2">
          <reference field="22" count="1" selected="0">
            <x v="74"/>
          </reference>
          <reference field="23" count="1">
            <x v="19"/>
          </reference>
        </references>
      </pivotArea>
    </format>
    <format dxfId="2213">
      <pivotArea dataOnly="0" labelOnly="1" outline="0" fieldPosition="0">
        <references count="2">
          <reference field="22" count="1" selected="0">
            <x v="75"/>
          </reference>
          <reference field="23" count="1">
            <x v="52"/>
          </reference>
        </references>
      </pivotArea>
    </format>
    <format dxfId="2212">
      <pivotArea dataOnly="0" labelOnly="1" outline="0" fieldPosition="0">
        <references count="2">
          <reference field="22" count="1" selected="0">
            <x v="76"/>
          </reference>
          <reference field="23" count="1">
            <x v="49"/>
          </reference>
        </references>
      </pivotArea>
    </format>
    <format dxfId="2211">
      <pivotArea dataOnly="0" labelOnly="1" outline="0" fieldPosition="0">
        <references count="2">
          <reference field="22" count="1" selected="0">
            <x v="77"/>
          </reference>
          <reference field="23" count="1">
            <x v="50"/>
          </reference>
        </references>
      </pivotArea>
    </format>
    <format dxfId="2210">
      <pivotArea dataOnly="0" labelOnly="1" outline="0" fieldPosition="0">
        <references count="2">
          <reference field="22" count="1" selected="0">
            <x v="78"/>
          </reference>
          <reference field="23" count="1">
            <x v="95"/>
          </reference>
        </references>
      </pivotArea>
    </format>
    <format dxfId="2209">
      <pivotArea dataOnly="0" labelOnly="1" outline="0" fieldPosition="0">
        <references count="2">
          <reference field="22" count="1" selected="0">
            <x v="79"/>
          </reference>
          <reference field="23" count="1">
            <x v="51"/>
          </reference>
        </references>
      </pivotArea>
    </format>
    <format dxfId="2208">
      <pivotArea dataOnly="0" labelOnly="1" outline="0" fieldPosition="0">
        <references count="2">
          <reference field="22" count="1" selected="0">
            <x v="80"/>
          </reference>
          <reference field="23" count="1">
            <x v="110"/>
          </reference>
        </references>
      </pivotArea>
    </format>
    <format dxfId="2207">
      <pivotArea dataOnly="0" labelOnly="1" outline="0" fieldPosition="0">
        <references count="2">
          <reference field="22" count="1" selected="0">
            <x v="81"/>
          </reference>
          <reference field="23" count="1">
            <x v="108"/>
          </reference>
        </references>
      </pivotArea>
    </format>
    <format dxfId="2206">
      <pivotArea dataOnly="0" labelOnly="1" outline="0" fieldPosition="0">
        <references count="2">
          <reference field="22" count="1" selected="0">
            <x v="82"/>
          </reference>
          <reference field="23" count="1">
            <x v="25"/>
          </reference>
        </references>
      </pivotArea>
    </format>
    <format dxfId="2205">
      <pivotArea dataOnly="0" labelOnly="1" outline="0" fieldPosition="0">
        <references count="2">
          <reference field="22" count="1" selected="0">
            <x v="83"/>
          </reference>
          <reference field="23" count="1">
            <x v="106"/>
          </reference>
        </references>
      </pivotArea>
    </format>
    <format dxfId="2204">
      <pivotArea dataOnly="0" labelOnly="1" outline="0" fieldPosition="0">
        <references count="2">
          <reference field="22" count="1" selected="0">
            <x v="84"/>
          </reference>
          <reference field="23" count="1">
            <x v="109"/>
          </reference>
        </references>
      </pivotArea>
    </format>
    <format dxfId="2203">
      <pivotArea dataOnly="0" labelOnly="1" outline="0" fieldPosition="0">
        <references count="2">
          <reference field="22" count="1" selected="0">
            <x v="85"/>
          </reference>
          <reference field="23" count="1">
            <x v="100"/>
          </reference>
        </references>
      </pivotArea>
    </format>
    <format dxfId="2202">
      <pivotArea dataOnly="0" labelOnly="1" outline="0" fieldPosition="0">
        <references count="2">
          <reference field="22" count="1" selected="0">
            <x v="86"/>
          </reference>
          <reference field="23" count="1">
            <x v="81"/>
          </reference>
        </references>
      </pivotArea>
    </format>
    <format dxfId="2201">
      <pivotArea dataOnly="0" labelOnly="1" outline="0" fieldPosition="0">
        <references count="2">
          <reference field="22" count="1" selected="0">
            <x v="87"/>
          </reference>
          <reference field="23" count="1">
            <x v="132"/>
          </reference>
        </references>
      </pivotArea>
    </format>
    <format dxfId="2200">
      <pivotArea dataOnly="0" labelOnly="1" outline="0" fieldPosition="0">
        <references count="2">
          <reference field="22" count="1" selected="0">
            <x v="88"/>
          </reference>
          <reference field="23" count="1">
            <x v="131"/>
          </reference>
        </references>
      </pivotArea>
    </format>
    <format dxfId="2199">
      <pivotArea dataOnly="0" labelOnly="1" outline="0" fieldPosition="0">
        <references count="2">
          <reference field="22" count="1" selected="0">
            <x v="89"/>
          </reference>
          <reference field="23" count="1">
            <x v="40"/>
          </reference>
        </references>
      </pivotArea>
    </format>
    <format dxfId="2198">
      <pivotArea dataOnly="0" labelOnly="1" outline="0" fieldPosition="0">
        <references count="2">
          <reference field="22" count="1" selected="0">
            <x v="90"/>
          </reference>
          <reference field="23" count="1">
            <x v="37"/>
          </reference>
        </references>
      </pivotArea>
    </format>
    <format dxfId="2197">
      <pivotArea dataOnly="0" labelOnly="1" outline="0" fieldPosition="0">
        <references count="2">
          <reference field="22" count="1" selected="0">
            <x v="91"/>
          </reference>
          <reference field="23" count="1">
            <x v="115"/>
          </reference>
        </references>
      </pivotArea>
    </format>
    <format dxfId="2196">
      <pivotArea dataOnly="0" labelOnly="1" outline="0" fieldPosition="0">
        <references count="2">
          <reference field="22" count="1" selected="0">
            <x v="92"/>
          </reference>
          <reference field="23" count="1">
            <x v="94"/>
          </reference>
        </references>
      </pivotArea>
    </format>
    <format dxfId="2195">
      <pivotArea dataOnly="0" labelOnly="1" outline="0" fieldPosition="0">
        <references count="2">
          <reference field="22" count="1" selected="0">
            <x v="93"/>
          </reference>
          <reference field="23" count="1">
            <x v="47"/>
          </reference>
        </references>
      </pivotArea>
    </format>
    <format dxfId="2194">
      <pivotArea dataOnly="0" labelOnly="1" outline="0" fieldPosition="0">
        <references count="2">
          <reference field="22" count="1" selected="0">
            <x v="94"/>
          </reference>
          <reference field="23" count="1">
            <x v="99"/>
          </reference>
        </references>
      </pivotArea>
    </format>
    <format dxfId="2193">
      <pivotArea dataOnly="0" labelOnly="1" outline="0" fieldPosition="0">
        <references count="2">
          <reference field="22" count="1" selected="0">
            <x v="95"/>
          </reference>
          <reference field="23" count="1">
            <x v="26"/>
          </reference>
        </references>
      </pivotArea>
    </format>
    <format dxfId="2192">
      <pivotArea dataOnly="0" labelOnly="1" outline="0" fieldPosition="0">
        <references count="2">
          <reference field="22" count="1" selected="0">
            <x v="96"/>
          </reference>
          <reference field="23" count="1">
            <x v="74"/>
          </reference>
        </references>
      </pivotArea>
    </format>
    <format dxfId="2191">
      <pivotArea dataOnly="0" labelOnly="1" outline="0" fieldPosition="0">
        <references count="2">
          <reference field="22" count="1" selected="0">
            <x v="97"/>
          </reference>
          <reference field="23" count="1">
            <x v="27"/>
          </reference>
        </references>
      </pivotArea>
    </format>
    <format dxfId="2190">
      <pivotArea dataOnly="0" labelOnly="1" outline="0" fieldPosition="0">
        <references count="2">
          <reference field="22" count="1" selected="0">
            <x v="98"/>
          </reference>
          <reference field="23" count="1">
            <x v="127"/>
          </reference>
        </references>
      </pivotArea>
    </format>
    <format dxfId="2189">
      <pivotArea dataOnly="0" labelOnly="1" outline="0" fieldPosition="0">
        <references count="2">
          <reference field="22" count="1" selected="0">
            <x v="99"/>
          </reference>
          <reference field="23" count="1">
            <x v="126"/>
          </reference>
        </references>
      </pivotArea>
    </format>
    <format dxfId="2188">
      <pivotArea dataOnly="0" labelOnly="1" outline="0" fieldPosition="0">
        <references count="2">
          <reference field="22" count="1" selected="0">
            <x v="100"/>
          </reference>
          <reference field="23" count="1">
            <x v="121"/>
          </reference>
        </references>
      </pivotArea>
    </format>
    <format dxfId="2187">
      <pivotArea dataOnly="0" labelOnly="1" outline="0" fieldPosition="0">
        <references count="2">
          <reference field="22" count="1" selected="0">
            <x v="101"/>
          </reference>
          <reference field="23" count="1">
            <x v="79"/>
          </reference>
        </references>
      </pivotArea>
    </format>
    <format dxfId="2186">
      <pivotArea dataOnly="0" labelOnly="1" outline="0" fieldPosition="0">
        <references count="2">
          <reference field="22" count="1" selected="0">
            <x v="102"/>
          </reference>
          <reference field="23" count="1">
            <x v="13"/>
          </reference>
        </references>
      </pivotArea>
    </format>
    <format dxfId="2185">
      <pivotArea dataOnly="0" labelOnly="1" outline="0" fieldPosition="0">
        <references count="2">
          <reference field="22" count="1" selected="0">
            <x v="103"/>
          </reference>
          <reference field="23" count="1">
            <x v="14"/>
          </reference>
        </references>
      </pivotArea>
    </format>
    <format dxfId="2184">
      <pivotArea dataOnly="0" labelOnly="1" outline="0" fieldPosition="0">
        <references count="2">
          <reference field="22" count="1" selected="0">
            <x v="104"/>
          </reference>
          <reference field="23" count="1">
            <x v="11"/>
          </reference>
        </references>
      </pivotArea>
    </format>
    <format dxfId="2183">
      <pivotArea dataOnly="0" labelOnly="1" outline="0" fieldPosition="0">
        <references count="2">
          <reference field="22" count="1" selected="0">
            <x v="105"/>
          </reference>
          <reference field="23" count="1">
            <x v="12"/>
          </reference>
        </references>
      </pivotArea>
    </format>
    <format dxfId="2182">
      <pivotArea dataOnly="0" labelOnly="1" outline="0" fieldPosition="0">
        <references count="2">
          <reference field="22" count="1" selected="0">
            <x v="106"/>
          </reference>
          <reference field="23" count="1">
            <x v="10"/>
          </reference>
        </references>
      </pivotArea>
    </format>
    <format dxfId="2181">
      <pivotArea dataOnly="0" labelOnly="1" outline="0" fieldPosition="0">
        <references count="2">
          <reference field="22" count="1" selected="0">
            <x v="107"/>
          </reference>
          <reference field="23" count="1">
            <x v="67"/>
          </reference>
        </references>
      </pivotArea>
    </format>
    <format dxfId="2180">
      <pivotArea dataOnly="0" labelOnly="1" outline="0" fieldPosition="0">
        <references count="2">
          <reference field="22" count="1" selected="0">
            <x v="108"/>
          </reference>
          <reference field="23" count="1">
            <x v="68"/>
          </reference>
        </references>
      </pivotArea>
    </format>
    <format dxfId="2179">
      <pivotArea dataOnly="0" labelOnly="1" outline="0" fieldPosition="0">
        <references count="2">
          <reference field="22" count="1" selected="0">
            <x v="109"/>
          </reference>
          <reference field="23" count="1">
            <x v="31"/>
          </reference>
        </references>
      </pivotArea>
    </format>
    <format dxfId="2178">
      <pivotArea dataOnly="0" labelOnly="1" outline="0" fieldPosition="0">
        <references count="2">
          <reference field="22" count="1" selected="0">
            <x v="110"/>
          </reference>
          <reference field="23" count="1">
            <x v="76"/>
          </reference>
        </references>
      </pivotArea>
    </format>
    <format dxfId="2177">
      <pivotArea dataOnly="0" labelOnly="1" outline="0" fieldPosition="0">
        <references count="2">
          <reference field="22" count="1" selected="0">
            <x v="111"/>
          </reference>
          <reference field="23" count="1">
            <x v="35"/>
          </reference>
        </references>
      </pivotArea>
    </format>
    <format dxfId="2176">
      <pivotArea dataOnly="0" labelOnly="1" outline="0" fieldPosition="0">
        <references count="2">
          <reference field="22" count="1" selected="0">
            <x v="112"/>
          </reference>
          <reference field="23" count="1">
            <x v="34"/>
          </reference>
        </references>
      </pivotArea>
    </format>
    <format dxfId="2175">
      <pivotArea dataOnly="0" labelOnly="1" outline="0" fieldPosition="0">
        <references count="2">
          <reference field="22" count="1" selected="0">
            <x v="113"/>
          </reference>
          <reference field="23" count="1">
            <x v="53"/>
          </reference>
        </references>
      </pivotArea>
    </format>
    <format dxfId="2174">
      <pivotArea dataOnly="0" labelOnly="1" outline="0" fieldPosition="0">
        <references count="2">
          <reference field="22" count="1" selected="0">
            <x v="114"/>
          </reference>
          <reference field="23" count="1">
            <x v="129"/>
          </reference>
        </references>
      </pivotArea>
    </format>
    <format dxfId="2173">
      <pivotArea dataOnly="0" labelOnly="1" outline="0" fieldPosition="0">
        <references count="2">
          <reference field="22" count="1" selected="0">
            <x v="115"/>
          </reference>
          <reference field="23" count="1">
            <x v="73"/>
          </reference>
        </references>
      </pivotArea>
    </format>
    <format dxfId="2172">
      <pivotArea dataOnly="0" labelOnly="1" outline="0" fieldPosition="0">
        <references count="2">
          <reference field="22" count="1" selected="0">
            <x v="116"/>
          </reference>
          <reference field="23" count="1">
            <x v="57"/>
          </reference>
        </references>
      </pivotArea>
    </format>
    <format dxfId="2171">
      <pivotArea dataOnly="0" labelOnly="1" outline="0" fieldPosition="0">
        <references count="2">
          <reference field="22" count="1" selected="0">
            <x v="117"/>
          </reference>
          <reference field="23" count="1">
            <x v="119"/>
          </reference>
        </references>
      </pivotArea>
    </format>
    <format dxfId="2170">
      <pivotArea dataOnly="0" labelOnly="1" outline="0" fieldPosition="0">
        <references count="2">
          <reference field="22" count="1" selected="0">
            <x v="118"/>
          </reference>
          <reference field="23" count="1">
            <x v="32"/>
          </reference>
        </references>
      </pivotArea>
    </format>
    <format dxfId="2169">
      <pivotArea dataOnly="0" labelOnly="1" outline="0" fieldPosition="0">
        <references count="2">
          <reference field="22" count="1" selected="0">
            <x v="119"/>
          </reference>
          <reference field="23" count="1">
            <x v="33"/>
          </reference>
        </references>
      </pivotArea>
    </format>
    <format dxfId="2168">
      <pivotArea dataOnly="0" labelOnly="1" outline="0" fieldPosition="0">
        <references count="2">
          <reference field="22" count="1" selected="0">
            <x v="120"/>
          </reference>
          <reference field="23" count="1">
            <x v="80"/>
          </reference>
        </references>
      </pivotArea>
    </format>
    <format dxfId="2167">
      <pivotArea dataOnly="0" labelOnly="1" outline="0" fieldPosition="0">
        <references count="2">
          <reference field="22" count="1" selected="0">
            <x v="121"/>
          </reference>
          <reference field="23" count="1">
            <x v="43"/>
          </reference>
        </references>
      </pivotArea>
    </format>
    <format dxfId="2166">
      <pivotArea dataOnly="0" labelOnly="1" outline="0" fieldPosition="0">
        <references count="2">
          <reference field="22" count="1" selected="0">
            <x v="122"/>
          </reference>
          <reference field="23" count="1">
            <x v="72"/>
          </reference>
        </references>
      </pivotArea>
    </format>
    <format dxfId="2165">
      <pivotArea dataOnly="0" labelOnly="1" outline="0" fieldPosition="0">
        <references count="2">
          <reference field="22" count="1" selected="0">
            <x v="123"/>
          </reference>
          <reference field="23" count="1">
            <x v="4"/>
          </reference>
        </references>
      </pivotArea>
    </format>
    <format dxfId="2164">
      <pivotArea dataOnly="0" labelOnly="1" outline="0" fieldPosition="0">
        <references count="2">
          <reference field="22" count="1" selected="0">
            <x v="124"/>
          </reference>
          <reference field="23" count="1">
            <x v="125"/>
          </reference>
        </references>
      </pivotArea>
    </format>
    <format dxfId="2163">
      <pivotArea dataOnly="0" labelOnly="1" outline="0" fieldPosition="0">
        <references count="2">
          <reference field="22" count="1" selected="0">
            <x v="125"/>
          </reference>
          <reference field="23" count="1">
            <x v="120"/>
          </reference>
        </references>
      </pivotArea>
    </format>
    <format dxfId="2162">
      <pivotArea dataOnly="0" labelOnly="1" outline="0" fieldPosition="0">
        <references count="2">
          <reference field="22" count="1" selected="0">
            <x v="126"/>
          </reference>
          <reference field="23" count="1">
            <x v="55"/>
          </reference>
        </references>
      </pivotArea>
    </format>
    <format dxfId="2161">
      <pivotArea dataOnly="0" labelOnly="1" outline="0" fieldPosition="0">
        <references count="2">
          <reference field="22" count="1" selected="0">
            <x v="127"/>
          </reference>
          <reference field="23" count="1">
            <x v="28"/>
          </reference>
        </references>
      </pivotArea>
    </format>
    <format dxfId="2160">
      <pivotArea dataOnly="0" labelOnly="1" outline="0" fieldPosition="0">
        <references count="2">
          <reference field="22" count="1" selected="0">
            <x v="128"/>
          </reference>
          <reference field="23" count="1">
            <x v="20"/>
          </reference>
        </references>
      </pivotArea>
    </format>
    <format dxfId="2159">
      <pivotArea dataOnly="0" labelOnly="1" outline="0" fieldPosition="0">
        <references count="2">
          <reference field="22" count="1" selected="0">
            <x v="129"/>
          </reference>
          <reference field="23" count="1">
            <x v="21"/>
          </reference>
        </references>
      </pivotArea>
    </format>
    <format dxfId="2158">
      <pivotArea dataOnly="0" labelOnly="1" outline="0" fieldPosition="0">
        <references count="2">
          <reference field="22" count="1" selected="0">
            <x v="130"/>
          </reference>
          <reference field="23" count="1">
            <x v="29"/>
          </reference>
        </references>
      </pivotArea>
    </format>
    <format dxfId="2157">
      <pivotArea dataOnly="0" labelOnly="1" outline="0" fieldPosition="0">
        <references count="2">
          <reference field="22" count="1" selected="0">
            <x v="131"/>
          </reference>
          <reference field="23" count="1">
            <x v="69"/>
          </reference>
        </references>
      </pivotArea>
    </format>
    <format dxfId="2156">
      <pivotArea dataOnly="0" labelOnly="1" outline="0" fieldPosition="0">
        <references count="2">
          <reference field="22" count="1" selected="0">
            <x v="132"/>
          </reference>
          <reference field="23" count="1">
            <x v="0"/>
          </reference>
        </references>
      </pivotArea>
    </format>
    <format dxfId="2155">
      <pivotArea dataOnly="0" labelOnly="1" outline="0" fieldPosition="0">
        <references count="2">
          <reference field="22" count="1" selected="0">
            <x v="133"/>
          </reference>
          <reference field="23" count="1">
            <x v="54"/>
          </reference>
        </references>
      </pivotArea>
    </format>
  </format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A351D0C-95CB-45B7-A72B-1B51BE01B97D}" name="TablaDinámica3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gridDropZones="1" multipleFieldFilters="0" rowHeaderCaption="FUENTE DE FINANCIAMIENTO">
  <location ref="A3:F13" firstHeaderRow="1" firstDataRow="2" firstDataCol="2"/>
  <pivotFields count="39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4">
        <item x="2"/>
        <item x="1"/>
        <item x="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Capitulo" axis="axisRow" compact="0" outline="0" showAll="0" defaultSubtotal="0">
      <items count="8">
        <item x="0"/>
        <item x="1"/>
        <item x="2"/>
        <item x="4"/>
        <item x="3"/>
        <item x="5"/>
        <item x="6"/>
        <item x="7"/>
      </items>
    </pivotField>
    <pivotField name="Nombre" axis="axisRow" compact="0" outline="0" showAll="0">
      <items count="9">
        <item x="3"/>
        <item x="7"/>
        <item x="5"/>
        <item x="6"/>
        <item x="1"/>
        <item x="2"/>
        <item x="0"/>
        <item x="4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numFmtId="4" outline="0" showAll="0"/>
  </pivotFields>
  <rowFields count="2">
    <field x="19"/>
    <field x="20"/>
  </rowFields>
  <rowItems count="9">
    <i>
      <x/>
      <x v="6"/>
    </i>
    <i>
      <x v="1"/>
      <x v="4"/>
    </i>
    <i>
      <x v="2"/>
      <x v="5"/>
    </i>
    <i>
      <x v="3"/>
      <x v="7"/>
    </i>
    <i>
      <x v="4"/>
      <x/>
    </i>
    <i>
      <x v="5"/>
      <x v="2"/>
    </i>
    <i>
      <x v="6"/>
      <x v="3"/>
    </i>
    <i>
      <x v="7"/>
      <x v="1"/>
    </i>
    <i t="grand">
      <x/>
    </i>
  </rowItems>
  <colFields count="1">
    <field x="10"/>
  </colFields>
  <colItems count="4">
    <i>
      <x/>
    </i>
    <i>
      <x v="1"/>
    </i>
    <i>
      <x v="2"/>
    </i>
    <i t="grand">
      <x/>
    </i>
  </colItems>
  <dataFields count="1">
    <dataField name="1ra Modificación" fld="38" baseField="0" baseItem="0" numFmtId="4"/>
  </dataFields>
  <formats count="30">
    <format dxfId="2154">
      <pivotArea field="19" type="button" dataOnly="0" labelOnly="1" outline="0" axis="axisRow" fieldPosition="0"/>
    </format>
    <format dxfId="2153">
      <pivotArea field="20" type="button" dataOnly="0" labelOnly="1" outline="0" axis="axisRow" fieldPosition="1"/>
    </format>
    <format dxfId="2152">
      <pivotArea dataOnly="0" labelOnly="1" outline="0" fieldPosition="0">
        <references count="2">
          <reference field="19" count="1" selected="0">
            <x v="0"/>
          </reference>
          <reference field="20" count="1">
            <x v="6"/>
          </reference>
        </references>
      </pivotArea>
    </format>
    <format dxfId="2151">
      <pivotArea dataOnly="0" labelOnly="1" outline="0" fieldPosition="0">
        <references count="2">
          <reference field="19" count="1" selected="0">
            <x v="1"/>
          </reference>
          <reference field="20" count="1">
            <x v="4"/>
          </reference>
        </references>
      </pivotArea>
    </format>
    <format dxfId="2150">
      <pivotArea dataOnly="0" labelOnly="1" outline="0" fieldPosition="0">
        <references count="2">
          <reference field="19" count="1" selected="0">
            <x v="2"/>
          </reference>
          <reference field="20" count="1">
            <x v="5"/>
          </reference>
        </references>
      </pivotArea>
    </format>
    <format dxfId="2149">
      <pivotArea dataOnly="0" labelOnly="1" outline="0" fieldPosition="0">
        <references count="2">
          <reference field="19" count="1" selected="0">
            <x v="3"/>
          </reference>
          <reference field="20" count="1">
            <x v="7"/>
          </reference>
        </references>
      </pivotArea>
    </format>
    <format dxfId="2148">
      <pivotArea dataOnly="0" labelOnly="1" outline="0" fieldPosition="0">
        <references count="2">
          <reference field="19" count="1" selected="0">
            <x v="4"/>
          </reference>
          <reference field="20" count="1">
            <x v="0"/>
          </reference>
        </references>
      </pivotArea>
    </format>
    <format dxfId="2147">
      <pivotArea dataOnly="0" labelOnly="1" outline="0" fieldPosition="0">
        <references count="2">
          <reference field="19" count="1" selected="0">
            <x v="5"/>
          </reference>
          <reference field="20" count="1">
            <x v="2"/>
          </reference>
        </references>
      </pivotArea>
    </format>
    <format dxfId="2146">
      <pivotArea dataOnly="0" labelOnly="1" outline="0" fieldPosition="0">
        <references count="2">
          <reference field="19" count="1" selected="0">
            <x v="6"/>
          </reference>
          <reference field="20" count="1">
            <x v="3"/>
          </reference>
        </references>
      </pivotArea>
    </format>
    <format dxfId="2145">
      <pivotArea dataOnly="0" labelOnly="1" outline="0" fieldPosition="0">
        <references count="2">
          <reference field="19" count="1" selected="0">
            <x v="7"/>
          </reference>
          <reference field="20" count="1">
            <x v="1"/>
          </reference>
        </references>
      </pivotArea>
    </format>
    <format dxfId="2144">
      <pivotArea type="origin" dataOnly="0" labelOnly="1" outline="0" fieldPosition="0"/>
    </format>
    <format dxfId="2143">
      <pivotArea field="10" type="button" dataOnly="0" labelOnly="1" outline="0" axis="axisCol" fieldPosition="0"/>
    </format>
    <format dxfId="2142">
      <pivotArea outline="0" fieldPosition="0">
        <references count="2">
          <reference field="19" count="0" selected="0"/>
          <reference field="20" count="0" selected="0"/>
        </references>
      </pivotArea>
    </format>
    <format dxfId="2141">
      <pivotArea dataOnly="0" labelOnly="1" outline="0" fieldPosition="0">
        <references count="1">
          <reference field="19" count="0"/>
        </references>
      </pivotArea>
    </format>
    <format dxfId="2140">
      <pivotArea dataOnly="0" labelOnly="1" outline="0" fieldPosition="0">
        <references count="2">
          <reference field="19" count="1" selected="0">
            <x v="0"/>
          </reference>
          <reference field="20" count="1">
            <x v="6"/>
          </reference>
        </references>
      </pivotArea>
    </format>
    <format dxfId="2139">
      <pivotArea dataOnly="0" labelOnly="1" outline="0" fieldPosition="0">
        <references count="2">
          <reference field="19" count="1" selected="0">
            <x v="1"/>
          </reference>
          <reference field="20" count="1">
            <x v="4"/>
          </reference>
        </references>
      </pivotArea>
    </format>
    <format dxfId="2138">
      <pivotArea dataOnly="0" labelOnly="1" outline="0" fieldPosition="0">
        <references count="2">
          <reference field="19" count="1" selected="0">
            <x v="2"/>
          </reference>
          <reference field="20" count="1">
            <x v="5"/>
          </reference>
        </references>
      </pivotArea>
    </format>
    <format dxfId="2137">
      <pivotArea dataOnly="0" labelOnly="1" outline="0" fieldPosition="0">
        <references count="2">
          <reference field="19" count="1" selected="0">
            <x v="3"/>
          </reference>
          <reference field="20" count="1">
            <x v="7"/>
          </reference>
        </references>
      </pivotArea>
    </format>
    <format dxfId="2136">
      <pivotArea dataOnly="0" labelOnly="1" outline="0" fieldPosition="0">
        <references count="2">
          <reference field="19" count="1" selected="0">
            <x v="4"/>
          </reference>
          <reference field="20" count="1">
            <x v="0"/>
          </reference>
        </references>
      </pivotArea>
    </format>
    <format dxfId="2135">
      <pivotArea dataOnly="0" labelOnly="1" outline="0" fieldPosition="0">
        <references count="2">
          <reference field="19" count="1" selected="0">
            <x v="5"/>
          </reference>
          <reference field="20" count="1">
            <x v="2"/>
          </reference>
        </references>
      </pivotArea>
    </format>
    <format dxfId="2134">
      <pivotArea dataOnly="0" labelOnly="1" outline="0" fieldPosition="0">
        <references count="2">
          <reference field="19" count="1" selected="0">
            <x v="6"/>
          </reference>
          <reference field="20" count="1">
            <x v="3"/>
          </reference>
        </references>
      </pivotArea>
    </format>
    <format dxfId="2133">
      <pivotArea dataOnly="0" labelOnly="1" outline="0" fieldPosition="0">
        <references count="2">
          <reference field="19" count="1" selected="0">
            <x v="7"/>
          </reference>
          <reference field="20" count="1">
            <x v="1"/>
          </reference>
        </references>
      </pivotArea>
    </format>
    <format dxfId="2132">
      <pivotArea field="19" type="button" dataOnly="0" labelOnly="1" outline="0" axis="axisRow" fieldPosition="0"/>
    </format>
    <format dxfId="2131">
      <pivotArea field="20" type="button" dataOnly="0" labelOnly="1" outline="0" axis="axisRow" fieldPosition="1"/>
    </format>
    <format dxfId="2130">
      <pivotArea dataOnly="0" labelOnly="1" outline="0" fieldPosition="0">
        <references count="1">
          <reference field="10" count="0"/>
        </references>
      </pivotArea>
    </format>
    <format dxfId="2129">
      <pivotArea dataOnly="0" labelOnly="1" grandCol="1" outline="0" fieldPosition="0"/>
    </format>
    <format dxfId="2128">
      <pivotArea dataOnly="0" labelOnly="1" outline="0" fieldPosition="0">
        <references count="1">
          <reference field="10" count="0"/>
        </references>
      </pivotArea>
    </format>
    <format dxfId="2127">
      <pivotArea dataOnly="0" labelOnly="1" grandCol="1" outline="0" fieldPosition="0"/>
    </format>
    <format dxfId="2126">
      <pivotArea dataOnly="0" labelOnly="1" outline="0" fieldPosition="0">
        <references count="1">
          <reference field="10" count="0"/>
        </references>
      </pivotArea>
    </format>
    <format dxfId="2125">
      <pivotArea dataOnly="0" labelOnly="1" grandCol="1" outline="0" fieldPosition="0"/>
    </format>
  </format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7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8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9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10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1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12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13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ivotTable" Target="../pivotTables/pivotTable14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ivotTable" Target="../pivotTables/pivotTable15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ivotTable" Target="../pivotTables/pivotTable1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ivotTable" Target="../pivotTables/pivotTable17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EA18E-8246-4A99-BDDD-174827931A8D}">
  <sheetPr>
    <pageSetUpPr fitToPage="1"/>
  </sheetPr>
  <dimension ref="A3:G17"/>
  <sheetViews>
    <sheetView workbookViewId="0">
      <selection activeCell="A3" sqref="A3:D17"/>
    </sheetView>
  </sheetViews>
  <sheetFormatPr baseColWidth="10" defaultRowHeight="14.4" x14ac:dyDescent="0.3"/>
  <cols>
    <col min="1" max="1" width="73.109375" bestFit="1" customWidth="1"/>
    <col min="2" max="2" width="23.88671875" style="2" bestFit="1" customWidth="1"/>
    <col min="3" max="3" width="22" style="2" bestFit="1" customWidth="1"/>
    <col min="4" max="4" width="26.88671875" style="2" bestFit="1" customWidth="1"/>
    <col min="5" max="5" width="27.109375" bestFit="1" customWidth="1"/>
    <col min="6" max="6" width="16.44140625" bestFit="1" customWidth="1"/>
    <col min="7" max="7" width="14.88671875" bestFit="1" customWidth="1"/>
  </cols>
  <sheetData>
    <row r="3" spans="1:7" x14ac:dyDescent="0.3">
      <c r="A3" s="7" t="s">
        <v>496</v>
      </c>
      <c r="B3" t="s">
        <v>507</v>
      </c>
      <c r="C3" t="s">
        <v>502</v>
      </c>
      <c r="D3" t="s">
        <v>494</v>
      </c>
      <c r="F3" s="2" t="s">
        <v>552</v>
      </c>
      <c r="G3" t="s">
        <v>653</v>
      </c>
    </row>
    <row r="4" spans="1:7" x14ac:dyDescent="0.3">
      <c r="A4" s="8" t="s">
        <v>481</v>
      </c>
      <c r="B4" s="10">
        <v>0</v>
      </c>
      <c r="C4" s="10">
        <v>2586008.42</v>
      </c>
      <c r="D4" s="10">
        <v>2586008.42</v>
      </c>
    </row>
    <row r="5" spans="1:7" x14ac:dyDescent="0.3">
      <c r="A5" s="8" t="s">
        <v>483</v>
      </c>
      <c r="B5" s="10">
        <v>104705670</v>
      </c>
      <c r="C5" s="10">
        <v>0</v>
      </c>
      <c r="D5" s="10">
        <v>104705670</v>
      </c>
      <c r="F5" s="2">
        <v>103639731</v>
      </c>
    </row>
    <row r="6" spans="1:7" x14ac:dyDescent="0.3">
      <c r="A6" s="8" t="s">
        <v>476</v>
      </c>
      <c r="B6" s="10">
        <v>0</v>
      </c>
      <c r="C6" s="10">
        <v>3412951.5</v>
      </c>
      <c r="D6" s="10">
        <v>3412951.5</v>
      </c>
      <c r="F6" s="2">
        <f>GETPIVOTDATA("Suma de 1ERA MODIFICACIÓN",$A$3,"Origen (FF)","FONDO DE APORTACIÓN A LA INFRAESTRUCTURA SOCIAL MUNICIPAL 2026 (FAISMUN)")-F5</f>
        <v>1065939</v>
      </c>
    </row>
    <row r="7" spans="1:7" x14ac:dyDescent="0.3">
      <c r="A7" s="8" t="s">
        <v>466</v>
      </c>
      <c r="B7" s="10">
        <v>723159678</v>
      </c>
      <c r="C7" s="10">
        <v>63486728.999999985</v>
      </c>
      <c r="D7" s="10">
        <v>786646407</v>
      </c>
      <c r="F7" s="2">
        <v>786646407</v>
      </c>
      <c r="G7" s="10">
        <f>F7-GETPIVOTDATA("Suma de 1ERA MODIFICACIÓN",$A$3,"Origen (FF)","FONDO DE APORTACIÓN AL FORTALECIMIENTO MUNICIPAL 2026 (FORTAMUN)")</f>
        <v>0</v>
      </c>
    </row>
    <row r="8" spans="1:7" x14ac:dyDescent="0.3">
      <c r="A8" s="8" t="s">
        <v>449</v>
      </c>
      <c r="B8" s="10">
        <v>258855515.99999997</v>
      </c>
      <c r="C8" s="10"/>
      <c r="D8" s="10">
        <v>258855515.99999997</v>
      </c>
      <c r="F8" s="2">
        <v>265622399</v>
      </c>
      <c r="G8" s="2">
        <f>F8-GETPIVOTDATA("Suma de 1ERA MODIFICACIÓN",$A$3,"Origen (FF)","PARTICIPACIONES ESTATALES 2026")</f>
        <v>6766883.0000000298</v>
      </c>
    </row>
    <row r="9" spans="1:7" x14ac:dyDescent="0.3">
      <c r="A9" s="8" t="s">
        <v>485</v>
      </c>
      <c r="B9" s="10">
        <v>1371580171.0000002</v>
      </c>
      <c r="C9" s="10">
        <v>30607511.390000001</v>
      </c>
      <c r="D9" s="10">
        <v>1402187682.3900003</v>
      </c>
      <c r="F9" s="2">
        <v>1416676631</v>
      </c>
      <c r="G9" s="2">
        <f>F9-GETPIVOTDATA("Suma de 1ERA MODIFICACIÓN",$A$3,"Origen (FF)","PARTICIPACIONES FEDERALES 2026")</f>
        <v>14488948.609999657</v>
      </c>
    </row>
    <row r="10" spans="1:7" x14ac:dyDescent="0.3">
      <c r="A10" s="8" t="s">
        <v>33</v>
      </c>
      <c r="B10" s="10">
        <v>2549698965</v>
      </c>
      <c r="C10" s="10">
        <v>827894397.49000001</v>
      </c>
      <c r="D10" s="10">
        <v>3377593362.4900007</v>
      </c>
    </row>
    <row r="11" spans="1:7" x14ac:dyDescent="0.3">
      <c r="A11" s="8" t="s">
        <v>479</v>
      </c>
      <c r="B11" s="10">
        <v>0</v>
      </c>
      <c r="C11" s="10">
        <v>674.53</v>
      </c>
      <c r="D11" s="10">
        <v>674.53</v>
      </c>
    </row>
    <row r="12" spans="1:7" x14ac:dyDescent="0.3">
      <c r="A12" s="8" t="s">
        <v>517</v>
      </c>
      <c r="B12" s="10">
        <v>0</v>
      </c>
      <c r="C12" s="10">
        <v>25688400</v>
      </c>
      <c r="D12" s="10">
        <v>25688400</v>
      </c>
    </row>
    <row r="13" spans="1:7" x14ac:dyDescent="0.3">
      <c r="A13" s="8" t="s">
        <v>497</v>
      </c>
      <c r="B13" s="10">
        <v>5008000000</v>
      </c>
      <c r="C13" s="10">
        <v>953676672.32999992</v>
      </c>
      <c r="D13" s="10">
        <v>5961676672.3300009</v>
      </c>
    </row>
    <row r="15" spans="1:7" x14ac:dyDescent="0.3">
      <c r="A15" s="51" t="s">
        <v>656</v>
      </c>
      <c r="B15" s="52">
        <v>786646407</v>
      </c>
    </row>
    <row r="16" spans="1:7" x14ac:dyDescent="0.3">
      <c r="A16" s="53" t="s">
        <v>655</v>
      </c>
      <c r="B16" s="52">
        <f>GETPIVOTDATA("Suma de 1ERA MODIFICACIÓN",$A$3,"Origen (FF)","FONDO DE APORTACIÓN A LA INFRAESTRUCTURA SOCIAL MUNICIPAL 2026 (FAISMUN)")-B17</f>
        <v>103639731</v>
      </c>
    </row>
    <row r="17" spans="1:2" x14ac:dyDescent="0.3">
      <c r="A17" s="53" t="s">
        <v>654</v>
      </c>
      <c r="B17" s="52">
        <v>1065939</v>
      </c>
    </row>
  </sheetData>
  <pageMargins left="0.70866141732283472" right="0.70866141732283472" top="0.74803149606299213" bottom="0.74803149606299213" header="0.31496062992125984" footer="0.31496062992125984"/>
  <pageSetup paperSize="9" scale="61" orientation="landscape" horizontalDpi="0" verticalDpi="0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00D07A-0BA5-4952-A575-7397576ED2DD}">
  <dimension ref="A3:B22"/>
  <sheetViews>
    <sheetView tabSelected="1" view="pageLayout" zoomScaleNormal="100" workbookViewId="0">
      <selection activeCell="B1" sqref="B1:I41"/>
    </sheetView>
  </sheetViews>
  <sheetFormatPr baseColWidth="10" defaultRowHeight="14.4" x14ac:dyDescent="0.3"/>
  <cols>
    <col min="1" max="1" width="78" bestFit="1" customWidth="1"/>
    <col min="2" max="2" width="15" bestFit="1" customWidth="1"/>
  </cols>
  <sheetData>
    <row r="3" spans="1:2" x14ac:dyDescent="0.3">
      <c r="A3" s="7" t="s">
        <v>543</v>
      </c>
      <c r="B3" t="s">
        <v>541</v>
      </c>
    </row>
    <row r="4" spans="1:2" x14ac:dyDescent="0.3">
      <c r="A4" s="8" t="s">
        <v>432</v>
      </c>
      <c r="B4" s="1">
        <v>14767344.140000001</v>
      </c>
    </row>
    <row r="5" spans="1:2" x14ac:dyDescent="0.3">
      <c r="A5" s="8" t="s">
        <v>420</v>
      </c>
      <c r="B5" s="1">
        <v>20803650</v>
      </c>
    </row>
    <row r="6" spans="1:2" x14ac:dyDescent="0.3">
      <c r="A6" s="8" t="s">
        <v>293</v>
      </c>
      <c r="B6" s="1">
        <v>186225501.97</v>
      </c>
    </row>
    <row r="7" spans="1:2" x14ac:dyDescent="0.3">
      <c r="A7" s="8" t="s">
        <v>116</v>
      </c>
      <c r="B7" s="1">
        <v>410275740</v>
      </c>
    </row>
    <row r="8" spans="1:2" x14ac:dyDescent="0.3">
      <c r="A8" s="8" t="s">
        <v>308</v>
      </c>
      <c r="B8" s="1">
        <v>2055868638.0500002</v>
      </c>
    </row>
    <row r="9" spans="1:2" x14ac:dyDescent="0.3">
      <c r="A9" s="8" t="s">
        <v>77</v>
      </c>
      <c r="B9" s="1">
        <v>270230000</v>
      </c>
    </row>
    <row r="10" spans="1:2" x14ac:dyDescent="0.3">
      <c r="A10" s="8" t="s">
        <v>140</v>
      </c>
      <c r="B10" s="1">
        <v>29718000</v>
      </c>
    </row>
    <row r="11" spans="1:2" x14ac:dyDescent="0.3">
      <c r="A11" s="8" t="s">
        <v>39</v>
      </c>
      <c r="B11" s="1">
        <v>113158884.44</v>
      </c>
    </row>
    <row r="12" spans="1:2" x14ac:dyDescent="0.3">
      <c r="A12" s="8" t="s">
        <v>425</v>
      </c>
      <c r="B12" s="1">
        <v>9828000</v>
      </c>
    </row>
    <row r="13" spans="1:2" x14ac:dyDescent="0.3">
      <c r="A13" s="8" t="s">
        <v>437</v>
      </c>
      <c r="B13" s="1">
        <v>7750016.75</v>
      </c>
    </row>
    <row r="14" spans="1:2" x14ac:dyDescent="0.3">
      <c r="A14" s="8" t="s">
        <v>251</v>
      </c>
      <c r="B14" s="1">
        <v>80353130.879999995</v>
      </c>
    </row>
    <row r="15" spans="1:2" x14ac:dyDescent="0.3">
      <c r="A15" s="8" t="s">
        <v>225</v>
      </c>
      <c r="B15" s="1">
        <v>2263422908.7600002</v>
      </c>
    </row>
    <row r="16" spans="1:2" x14ac:dyDescent="0.3">
      <c r="A16" s="8" t="s">
        <v>493</v>
      </c>
      <c r="B16" s="1">
        <v>2000000</v>
      </c>
    </row>
    <row r="17" spans="1:2" x14ac:dyDescent="0.3">
      <c r="A17" s="8" t="s">
        <v>178</v>
      </c>
      <c r="B17" s="1">
        <v>5600000</v>
      </c>
    </row>
    <row r="18" spans="1:2" x14ac:dyDescent="0.3">
      <c r="A18" s="8" t="s">
        <v>188</v>
      </c>
      <c r="B18" s="1">
        <v>38620000</v>
      </c>
    </row>
    <row r="19" spans="1:2" x14ac:dyDescent="0.3">
      <c r="A19" s="8" t="s">
        <v>63</v>
      </c>
      <c r="B19" s="1">
        <v>3285000</v>
      </c>
    </row>
    <row r="20" spans="1:2" x14ac:dyDescent="0.3">
      <c r="A20" s="8" t="s">
        <v>444</v>
      </c>
      <c r="B20" s="1">
        <v>99750000</v>
      </c>
    </row>
    <row r="21" spans="1:2" x14ac:dyDescent="0.3">
      <c r="A21" s="8" t="s">
        <v>193</v>
      </c>
      <c r="B21" s="1">
        <v>350019857.33999997</v>
      </c>
    </row>
    <row r="22" spans="1:2" x14ac:dyDescent="0.3">
      <c r="A22" s="8" t="s">
        <v>497</v>
      </c>
      <c r="B22" s="1">
        <v>5961676672.3300009</v>
      </c>
    </row>
  </sheetData>
  <pageMargins left="0.7" right="0.7" top="0.9375" bottom="0.75" header="0.3" footer="0.3"/>
  <pageSetup orientation="landscape" r:id="rId2"/>
  <headerFooter>
    <oddHeader>&amp;C&amp;"-,Negrita"MUNICIPIO DE TLAJOMULCO DE ZÚÑIGA
1RA MODIFICACIÓN PRESUPUESTAL 2026
CLASIFICACIÓN POR DEPENDENCIA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9A817-80D8-4642-807B-061A7104EBE5}">
  <dimension ref="A1:C136"/>
  <sheetViews>
    <sheetView tabSelected="1" view="pageLayout" zoomScaleNormal="100" workbookViewId="0">
      <selection activeCell="B1" sqref="B1:I41"/>
    </sheetView>
  </sheetViews>
  <sheetFormatPr baseColWidth="10" defaultRowHeight="14.4" x14ac:dyDescent="0.3"/>
  <cols>
    <col min="1" max="1" width="8.5546875" customWidth="1"/>
    <col min="2" max="2" width="66.5546875" customWidth="1"/>
    <col min="3" max="3" width="15" bestFit="1" customWidth="1"/>
  </cols>
  <sheetData>
    <row r="1" spans="1:3" x14ac:dyDescent="0.3">
      <c r="A1" s="7" t="s">
        <v>16</v>
      </c>
      <c r="B1" s="7" t="s">
        <v>17</v>
      </c>
      <c r="C1" t="s">
        <v>541</v>
      </c>
    </row>
    <row r="2" spans="1:3" x14ac:dyDescent="0.3">
      <c r="A2" s="39">
        <v>1111</v>
      </c>
      <c r="B2" s="39" t="s">
        <v>487</v>
      </c>
      <c r="C2" s="54">
        <v>14346960</v>
      </c>
    </row>
    <row r="3" spans="1:3" x14ac:dyDescent="0.3">
      <c r="A3" s="39">
        <v>1131</v>
      </c>
      <c r="B3" s="39" t="s">
        <v>486</v>
      </c>
      <c r="C3" s="54">
        <v>917515288.87</v>
      </c>
    </row>
    <row r="4" spans="1:3" x14ac:dyDescent="0.3">
      <c r="A4" s="39">
        <v>1211</v>
      </c>
      <c r="B4" s="39" t="s">
        <v>359</v>
      </c>
      <c r="C4" s="54">
        <v>10000000</v>
      </c>
    </row>
    <row r="5" spans="1:3" x14ac:dyDescent="0.3">
      <c r="A5" s="39">
        <v>1221</v>
      </c>
      <c r="B5" s="39" t="s">
        <v>451</v>
      </c>
      <c r="C5" s="54">
        <v>76813145.879999995</v>
      </c>
    </row>
    <row r="6" spans="1:3" x14ac:dyDescent="0.3">
      <c r="A6" s="39">
        <v>1231</v>
      </c>
      <c r="B6" s="39" t="s">
        <v>453</v>
      </c>
      <c r="C6" s="54">
        <v>26400</v>
      </c>
    </row>
    <row r="7" spans="1:3" x14ac:dyDescent="0.3">
      <c r="A7" s="39">
        <v>1321</v>
      </c>
      <c r="B7" s="39" t="s">
        <v>454</v>
      </c>
      <c r="C7" s="54">
        <v>14009380.48</v>
      </c>
    </row>
    <row r="8" spans="1:3" x14ac:dyDescent="0.3">
      <c r="A8" s="39">
        <v>1322</v>
      </c>
      <c r="B8" s="39" t="s">
        <v>455</v>
      </c>
      <c r="C8" s="54">
        <v>140093804.83000001</v>
      </c>
    </row>
    <row r="9" spans="1:3" x14ac:dyDescent="0.3">
      <c r="A9" s="39">
        <v>1331</v>
      </c>
      <c r="B9" s="39" t="s">
        <v>456</v>
      </c>
      <c r="C9" s="54">
        <v>730000</v>
      </c>
    </row>
    <row r="10" spans="1:3" x14ac:dyDescent="0.3">
      <c r="A10" s="39">
        <v>1341</v>
      </c>
      <c r="B10" s="39" t="s">
        <v>457</v>
      </c>
      <c r="C10" s="54">
        <v>1500000</v>
      </c>
    </row>
    <row r="11" spans="1:3" x14ac:dyDescent="0.3">
      <c r="A11" s="39">
        <v>1411</v>
      </c>
      <c r="B11" s="39" t="s">
        <v>458</v>
      </c>
      <c r="C11" s="54">
        <v>60520523.690000005</v>
      </c>
    </row>
    <row r="12" spans="1:3" x14ac:dyDescent="0.3">
      <c r="A12" s="39">
        <v>1421</v>
      </c>
      <c r="B12" s="39" t="s">
        <v>459</v>
      </c>
      <c r="C12" s="54">
        <v>30260261.850000001</v>
      </c>
    </row>
    <row r="13" spans="1:3" x14ac:dyDescent="0.3">
      <c r="A13" s="39">
        <v>1431</v>
      </c>
      <c r="B13" s="39" t="s">
        <v>460</v>
      </c>
      <c r="C13" s="54">
        <v>20173507.899999999</v>
      </c>
    </row>
    <row r="14" spans="1:3" x14ac:dyDescent="0.3">
      <c r="A14" s="39">
        <v>1432</v>
      </c>
      <c r="B14" s="39" t="s">
        <v>461</v>
      </c>
      <c r="C14" s="54">
        <v>176518194.07999998</v>
      </c>
    </row>
    <row r="15" spans="1:3" x14ac:dyDescent="0.3">
      <c r="A15" s="39">
        <v>1441</v>
      </c>
      <c r="B15" s="39" t="s">
        <v>356</v>
      </c>
      <c r="C15" s="54">
        <v>24500000</v>
      </c>
    </row>
    <row r="16" spans="1:3" x14ac:dyDescent="0.3">
      <c r="A16" s="39">
        <v>1521</v>
      </c>
      <c r="B16" s="39" t="s">
        <v>462</v>
      </c>
      <c r="C16" s="54">
        <v>1000000</v>
      </c>
    </row>
    <row r="17" spans="1:3" x14ac:dyDescent="0.3">
      <c r="A17" s="39">
        <v>1591</v>
      </c>
      <c r="B17" s="39" t="s">
        <v>357</v>
      </c>
      <c r="C17" s="54">
        <v>125650141.78</v>
      </c>
    </row>
    <row r="18" spans="1:3" x14ac:dyDescent="0.3">
      <c r="A18" s="39">
        <v>1611</v>
      </c>
      <c r="B18" s="39" t="s">
        <v>464</v>
      </c>
      <c r="C18" s="54">
        <v>29832505.420000002</v>
      </c>
    </row>
    <row r="19" spans="1:3" x14ac:dyDescent="0.3">
      <c r="A19" s="39">
        <v>1711</v>
      </c>
      <c r="B19" s="39" t="s">
        <v>518</v>
      </c>
      <c r="C19" s="54">
        <v>25688400</v>
      </c>
    </row>
    <row r="20" spans="1:3" x14ac:dyDescent="0.3">
      <c r="A20" s="39">
        <v>2111</v>
      </c>
      <c r="B20" s="39" t="s">
        <v>67</v>
      </c>
      <c r="C20" s="54">
        <v>2530000</v>
      </c>
    </row>
    <row r="21" spans="1:3" x14ac:dyDescent="0.3">
      <c r="A21" s="39">
        <v>2141</v>
      </c>
      <c r="B21" s="39" t="s">
        <v>82</v>
      </c>
      <c r="C21" s="54">
        <v>40000</v>
      </c>
    </row>
    <row r="22" spans="1:3" x14ac:dyDescent="0.3">
      <c r="A22" s="39">
        <v>2161</v>
      </c>
      <c r="B22" s="39" t="s">
        <v>106</v>
      </c>
      <c r="C22" s="54">
        <v>2277025</v>
      </c>
    </row>
    <row r="23" spans="1:3" x14ac:dyDescent="0.3">
      <c r="A23" s="39">
        <v>2171</v>
      </c>
      <c r="B23" s="39" t="s">
        <v>301</v>
      </c>
      <c r="C23" s="54">
        <v>200000</v>
      </c>
    </row>
    <row r="24" spans="1:3" x14ac:dyDescent="0.3">
      <c r="A24" s="39">
        <v>2181</v>
      </c>
      <c r="B24" s="39" t="s">
        <v>128</v>
      </c>
      <c r="C24" s="54">
        <v>11267500</v>
      </c>
    </row>
    <row r="25" spans="1:3" x14ac:dyDescent="0.3">
      <c r="A25" s="39">
        <v>2211</v>
      </c>
      <c r="B25" s="39" t="s">
        <v>68</v>
      </c>
      <c r="C25" s="54">
        <v>2875000</v>
      </c>
    </row>
    <row r="26" spans="1:3" x14ac:dyDescent="0.3">
      <c r="A26" s="39">
        <v>2221</v>
      </c>
      <c r="B26" s="39" t="s">
        <v>145</v>
      </c>
      <c r="C26" s="54">
        <v>990000</v>
      </c>
    </row>
    <row r="27" spans="1:3" x14ac:dyDescent="0.3">
      <c r="A27" s="39">
        <v>2231</v>
      </c>
      <c r="B27" s="39" t="s">
        <v>45</v>
      </c>
      <c r="C27" s="54">
        <v>5000</v>
      </c>
    </row>
    <row r="28" spans="1:3" x14ac:dyDescent="0.3">
      <c r="A28" s="39">
        <v>2351</v>
      </c>
      <c r="B28" s="39" t="s">
        <v>366</v>
      </c>
      <c r="C28" s="54">
        <v>500000</v>
      </c>
    </row>
    <row r="29" spans="1:3" x14ac:dyDescent="0.3">
      <c r="A29" s="39">
        <v>2391</v>
      </c>
      <c r="B29" s="39" t="s">
        <v>368</v>
      </c>
      <c r="C29" s="54">
        <v>920000</v>
      </c>
    </row>
    <row r="30" spans="1:3" x14ac:dyDescent="0.3">
      <c r="A30" s="39">
        <v>2411</v>
      </c>
      <c r="B30" s="39" t="s">
        <v>229</v>
      </c>
      <c r="C30" s="54">
        <v>1070000</v>
      </c>
    </row>
    <row r="31" spans="1:3" x14ac:dyDescent="0.3">
      <c r="A31" s="39">
        <v>2421</v>
      </c>
      <c r="B31" s="39" t="s">
        <v>230</v>
      </c>
      <c r="C31" s="54">
        <v>5980000</v>
      </c>
    </row>
    <row r="32" spans="1:3" x14ac:dyDescent="0.3">
      <c r="A32" s="39">
        <v>2441</v>
      </c>
      <c r="B32" s="39" t="s">
        <v>201</v>
      </c>
      <c r="C32" s="54">
        <v>84000</v>
      </c>
    </row>
    <row r="33" spans="1:3" x14ac:dyDescent="0.3">
      <c r="A33" s="39">
        <v>2451</v>
      </c>
      <c r="B33" s="39" t="s">
        <v>231</v>
      </c>
      <c r="C33" s="54">
        <v>25000</v>
      </c>
    </row>
    <row r="34" spans="1:3" x14ac:dyDescent="0.3">
      <c r="A34" s="39">
        <v>2461</v>
      </c>
      <c r="B34" s="39" t="s">
        <v>83</v>
      </c>
      <c r="C34" s="54">
        <v>32288500</v>
      </c>
    </row>
    <row r="35" spans="1:3" x14ac:dyDescent="0.3">
      <c r="A35" s="39">
        <v>2471</v>
      </c>
      <c r="B35" s="39" t="s">
        <v>202</v>
      </c>
      <c r="C35" s="54">
        <v>3461000</v>
      </c>
    </row>
    <row r="36" spans="1:3" x14ac:dyDescent="0.3">
      <c r="A36" s="39">
        <v>2491</v>
      </c>
      <c r="B36" s="39" t="s">
        <v>232</v>
      </c>
      <c r="C36" s="54">
        <v>8325000</v>
      </c>
    </row>
    <row r="37" spans="1:3" x14ac:dyDescent="0.3">
      <c r="A37" s="39">
        <v>2511</v>
      </c>
      <c r="B37" s="39" t="s">
        <v>386</v>
      </c>
      <c r="C37" s="54">
        <v>2000000</v>
      </c>
    </row>
    <row r="38" spans="1:3" x14ac:dyDescent="0.3">
      <c r="A38" s="39">
        <v>2521</v>
      </c>
      <c r="B38" s="39" t="s">
        <v>107</v>
      </c>
      <c r="C38" s="54">
        <v>990000</v>
      </c>
    </row>
    <row r="39" spans="1:3" x14ac:dyDescent="0.3">
      <c r="A39" s="39">
        <v>2531</v>
      </c>
      <c r="B39" s="39" t="s">
        <v>47</v>
      </c>
      <c r="C39" s="54">
        <v>6040000</v>
      </c>
    </row>
    <row r="40" spans="1:3" x14ac:dyDescent="0.3">
      <c r="A40" s="39">
        <v>2541</v>
      </c>
      <c r="B40" s="39" t="s">
        <v>48</v>
      </c>
      <c r="C40" s="54">
        <v>5740000</v>
      </c>
    </row>
    <row r="41" spans="1:3" x14ac:dyDescent="0.3">
      <c r="A41" s="39">
        <v>2561</v>
      </c>
      <c r="B41" s="39" t="s">
        <v>387</v>
      </c>
      <c r="C41" s="54">
        <v>2500000</v>
      </c>
    </row>
    <row r="42" spans="1:3" x14ac:dyDescent="0.3">
      <c r="A42" s="39">
        <v>2591</v>
      </c>
      <c r="B42" s="39" t="s">
        <v>280</v>
      </c>
      <c r="C42" s="54">
        <v>4000000</v>
      </c>
    </row>
    <row r="43" spans="1:3" x14ac:dyDescent="0.3">
      <c r="A43" s="39">
        <v>2611</v>
      </c>
      <c r="B43" s="39" t="s">
        <v>233</v>
      </c>
      <c r="C43" s="54">
        <v>75100000</v>
      </c>
    </row>
    <row r="44" spans="1:3" x14ac:dyDescent="0.3">
      <c r="A44" s="39">
        <v>2711</v>
      </c>
      <c r="B44" s="39" t="s">
        <v>49</v>
      </c>
      <c r="C44" s="54">
        <v>8000000</v>
      </c>
    </row>
    <row r="45" spans="1:3" x14ac:dyDescent="0.3">
      <c r="A45" s="39">
        <v>2721</v>
      </c>
      <c r="B45" s="39" t="s">
        <v>50</v>
      </c>
      <c r="C45" s="54">
        <v>4575000</v>
      </c>
    </row>
    <row r="46" spans="1:3" x14ac:dyDescent="0.3">
      <c r="A46" s="39">
        <v>2821</v>
      </c>
      <c r="B46" s="39" t="s">
        <v>129</v>
      </c>
      <c r="C46" s="54">
        <v>500000</v>
      </c>
    </row>
    <row r="47" spans="1:3" x14ac:dyDescent="0.3">
      <c r="A47" s="39">
        <v>2831</v>
      </c>
      <c r="B47" s="39" t="s">
        <v>469</v>
      </c>
      <c r="C47" s="54">
        <v>12370884.440000001</v>
      </c>
    </row>
    <row r="48" spans="1:3" x14ac:dyDescent="0.3">
      <c r="A48" s="39">
        <v>2911</v>
      </c>
      <c r="B48" s="39" t="s">
        <v>51</v>
      </c>
      <c r="C48" s="54">
        <v>2059975</v>
      </c>
    </row>
    <row r="49" spans="1:3" x14ac:dyDescent="0.3">
      <c r="A49" s="39">
        <v>2921</v>
      </c>
      <c r="B49" s="39" t="s">
        <v>203</v>
      </c>
      <c r="C49" s="54">
        <v>123000</v>
      </c>
    </row>
    <row r="50" spans="1:3" x14ac:dyDescent="0.3">
      <c r="A50" s="39">
        <v>2941</v>
      </c>
      <c r="B50" s="39" t="s">
        <v>84</v>
      </c>
      <c r="C50" s="54">
        <v>515000</v>
      </c>
    </row>
    <row r="51" spans="1:3" x14ac:dyDescent="0.3">
      <c r="A51" s="39">
        <v>2961</v>
      </c>
      <c r="B51" s="39" t="s">
        <v>52</v>
      </c>
      <c r="C51" s="54">
        <v>1933000</v>
      </c>
    </row>
    <row r="52" spans="1:3" x14ac:dyDescent="0.3">
      <c r="A52" s="39">
        <v>2981</v>
      </c>
      <c r="B52" s="39" t="s">
        <v>234</v>
      </c>
      <c r="C52" s="54">
        <v>1500000</v>
      </c>
    </row>
    <row r="53" spans="1:3" x14ac:dyDescent="0.3">
      <c r="A53" s="39">
        <v>3111</v>
      </c>
      <c r="B53" s="39" t="s">
        <v>235</v>
      </c>
      <c r="C53" s="54">
        <v>316924759.06</v>
      </c>
    </row>
    <row r="54" spans="1:3" x14ac:dyDescent="0.3">
      <c r="A54" s="39">
        <v>3141</v>
      </c>
      <c r="B54" s="39" t="s">
        <v>85</v>
      </c>
      <c r="C54" s="54">
        <v>820000</v>
      </c>
    </row>
    <row r="55" spans="1:3" x14ac:dyDescent="0.3">
      <c r="A55" s="39">
        <v>3161</v>
      </c>
      <c r="B55" s="39" t="s">
        <v>86</v>
      </c>
      <c r="C55" s="54">
        <v>4622314.74</v>
      </c>
    </row>
    <row r="56" spans="1:3" x14ac:dyDescent="0.3">
      <c r="A56" s="39">
        <v>3171</v>
      </c>
      <c r="B56" s="39" t="s">
        <v>87</v>
      </c>
      <c r="C56" s="54">
        <v>46000000</v>
      </c>
    </row>
    <row r="57" spans="1:3" x14ac:dyDescent="0.3">
      <c r="A57" s="39">
        <v>3181</v>
      </c>
      <c r="B57" s="39" t="s">
        <v>204</v>
      </c>
      <c r="C57" s="54">
        <v>7000</v>
      </c>
    </row>
    <row r="58" spans="1:3" x14ac:dyDescent="0.3">
      <c r="A58" s="39">
        <v>3221</v>
      </c>
      <c r="B58" s="39" t="s">
        <v>236</v>
      </c>
      <c r="C58" s="54">
        <v>6520000</v>
      </c>
    </row>
    <row r="59" spans="1:3" x14ac:dyDescent="0.3">
      <c r="A59" s="39">
        <v>3231</v>
      </c>
      <c r="B59" s="39" t="s">
        <v>89</v>
      </c>
      <c r="C59" s="54">
        <v>41200000</v>
      </c>
    </row>
    <row r="60" spans="1:3" x14ac:dyDescent="0.3">
      <c r="A60" s="39">
        <v>3251</v>
      </c>
      <c r="B60" s="39" t="s">
        <v>467</v>
      </c>
      <c r="C60" s="54">
        <v>127438808.88</v>
      </c>
    </row>
    <row r="61" spans="1:3" x14ac:dyDescent="0.3">
      <c r="A61" s="39">
        <v>3261</v>
      </c>
      <c r="B61" s="39" t="s">
        <v>153</v>
      </c>
      <c r="C61" s="54">
        <v>191946058.31999999</v>
      </c>
    </row>
    <row r="62" spans="1:3" x14ac:dyDescent="0.3">
      <c r="A62" s="39">
        <v>3291</v>
      </c>
      <c r="B62" s="39" t="s">
        <v>237</v>
      </c>
      <c r="C62" s="54">
        <v>25000</v>
      </c>
    </row>
    <row r="63" spans="1:3" x14ac:dyDescent="0.3">
      <c r="A63" s="39">
        <v>3311</v>
      </c>
      <c r="B63" s="39" t="s">
        <v>69</v>
      </c>
      <c r="C63" s="54">
        <v>10950000</v>
      </c>
    </row>
    <row r="64" spans="1:3" x14ac:dyDescent="0.3">
      <c r="A64" s="39">
        <v>3321</v>
      </c>
      <c r="B64" s="39" t="s">
        <v>388</v>
      </c>
      <c r="C64" s="54">
        <v>8500000</v>
      </c>
    </row>
    <row r="65" spans="1:3" x14ac:dyDescent="0.3">
      <c r="A65" s="39">
        <v>3331</v>
      </c>
      <c r="B65" s="39" t="s">
        <v>92</v>
      </c>
      <c r="C65" s="54">
        <v>6600000</v>
      </c>
    </row>
    <row r="66" spans="1:3" x14ac:dyDescent="0.3">
      <c r="A66" s="39">
        <v>3341</v>
      </c>
      <c r="B66" s="39" t="s">
        <v>238</v>
      </c>
      <c r="C66" s="54">
        <v>7630000</v>
      </c>
    </row>
    <row r="67" spans="1:3" x14ac:dyDescent="0.3">
      <c r="A67" s="39">
        <v>3361</v>
      </c>
      <c r="B67" s="39" t="s">
        <v>130</v>
      </c>
      <c r="C67" s="54">
        <v>11554323</v>
      </c>
    </row>
    <row r="68" spans="1:3" x14ac:dyDescent="0.3">
      <c r="A68" s="39">
        <v>3381</v>
      </c>
      <c r="B68" s="39" t="s">
        <v>239</v>
      </c>
      <c r="C68" s="54">
        <v>77442266.879999995</v>
      </c>
    </row>
    <row r="69" spans="1:3" x14ac:dyDescent="0.3">
      <c r="A69" s="39">
        <v>3391</v>
      </c>
      <c r="B69" s="39" t="s">
        <v>93</v>
      </c>
      <c r="C69" s="54">
        <v>55885000</v>
      </c>
    </row>
    <row r="70" spans="1:3" x14ac:dyDescent="0.3">
      <c r="A70" s="39">
        <v>3411</v>
      </c>
      <c r="B70" s="39" t="s">
        <v>70</v>
      </c>
      <c r="C70" s="54">
        <v>25430677</v>
      </c>
    </row>
    <row r="71" spans="1:3" x14ac:dyDescent="0.3">
      <c r="A71" s="39">
        <v>3421</v>
      </c>
      <c r="B71" s="39" t="s">
        <v>205</v>
      </c>
      <c r="C71" s="54">
        <v>40000000</v>
      </c>
    </row>
    <row r="72" spans="1:3" x14ac:dyDescent="0.3">
      <c r="A72" s="39">
        <v>3431</v>
      </c>
      <c r="B72" s="39" t="s">
        <v>206</v>
      </c>
      <c r="C72" s="54">
        <v>4100000</v>
      </c>
    </row>
    <row r="73" spans="1:3" x14ac:dyDescent="0.3">
      <c r="A73" s="39">
        <v>3441</v>
      </c>
      <c r="B73" s="39" t="s">
        <v>71</v>
      </c>
      <c r="C73" s="54">
        <v>305000</v>
      </c>
    </row>
    <row r="74" spans="1:3" x14ac:dyDescent="0.3">
      <c r="A74" s="39">
        <v>3451</v>
      </c>
      <c r="B74" s="39" t="s">
        <v>240</v>
      </c>
      <c r="C74" s="54">
        <v>9132945.1600000001</v>
      </c>
    </row>
    <row r="75" spans="1:3" x14ac:dyDescent="0.3">
      <c r="A75" s="39">
        <v>3481</v>
      </c>
      <c r="B75" s="39" t="s">
        <v>241</v>
      </c>
      <c r="C75" s="54">
        <v>350000</v>
      </c>
    </row>
    <row r="76" spans="1:3" x14ac:dyDescent="0.3">
      <c r="A76" s="39">
        <v>3511</v>
      </c>
      <c r="B76" s="39" t="s">
        <v>207</v>
      </c>
      <c r="C76" s="54">
        <v>90279564.799999997</v>
      </c>
    </row>
    <row r="77" spans="1:3" x14ac:dyDescent="0.3">
      <c r="A77" s="39">
        <v>3521</v>
      </c>
      <c r="B77" s="39" t="s">
        <v>54</v>
      </c>
      <c r="C77" s="54">
        <v>85000</v>
      </c>
    </row>
    <row r="78" spans="1:3" x14ac:dyDescent="0.3">
      <c r="A78" s="39">
        <v>3531</v>
      </c>
      <c r="B78" s="39" t="s">
        <v>94</v>
      </c>
      <c r="C78" s="54">
        <v>1500000</v>
      </c>
    </row>
    <row r="79" spans="1:3" x14ac:dyDescent="0.3">
      <c r="A79" s="39">
        <v>3541</v>
      </c>
      <c r="B79" s="39" t="s">
        <v>108</v>
      </c>
      <c r="C79" s="54">
        <v>685000</v>
      </c>
    </row>
    <row r="80" spans="1:3" x14ac:dyDescent="0.3">
      <c r="A80" s="39">
        <v>3551</v>
      </c>
      <c r="B80" s="39" t="s">
        <v>242</v>
      </c>
      <c r="C80" s="54">
        <v>22000000</v>
      </c>
    </row>
    <row r="81" spans="1:3" x14ac:dyDescent="0.3">
      <c r="A81" s="39">
        <v>3571</v>
      </c>
      <c r="B81" s="39" t="s">
        <v>55</v>
      </c>
      <c r="C81" s="54">
        <v>314600000</v>
      </c>
    </row>
    <row r="82" spans="1:3" x14ac:dyDescent="0.3">
      <c r="A82" s="39">
        <v>3581</v>
      </c>
      <c r="B82" s="39" t="s">
        <v>109</v>
      </c>
      <c r="C82" s="54">
        <v>257645740</v>
      </c>
    </row>
    <row r="83" spans="1:3" x14ac:dyDescent="0.3">
      <c r="A83" s="39">
        <v>3591</v>
      </c>
      <c r="B83" s="39" t="s">
        <v>551</v>
      </c>
      <c r="C83" s="54">
        <v>3202435.2</v>
      </c>
    </row>
    <row r="84" spans="1:3" x14ac:dyDescent="0.3">
      <c r="A84" s="39">
        <v>3611</v>
      </c>
      <c r="B84" s="39" t="s">
        <v>273</v>
      </c>
      <c r="C84" s="54">
        <v>32506735.879999999</v>
      </c>
    </row>
    <row r="85" spans="1:3" x14ac:dyDescent="0.3">
      <c r="A85" s="39">
        <v>3631</v>
      </c>
      <c r="B85" s="39" t="s">
        <v>274</v>
      </c>
      <c r="C85" s="54">
        <v>7460000</v>
      </c>
    </row>
    <row r="86" spans="1:3" x14ac:dyDescent="0.3">
      <c r="A86" s="39">
        <v>3651</v>
      </c>
      <c r="B86" s="39" t="s">
        <v>275</v>
      </c>
      <c r="C86" s="54">
        <v>4200000</v>
      </c>
    </row>
    <row r="87" spans="1:3" x14ac:dyDescent="0.3">
      <c r="A87" s="39">
        <v>3661</v>
      </c>
      <c r="B87" s="39" t="s">
        <v>276</v>
      </c>
      <c r="C87" s="54">
        <v>5363395</v>
      </c>
    </row>
    <row r="88" spans="1:3" x14ac:dyDescent="0.3">
      <c r="A88" s="39">
        <v>3711</v>
      </c>
      <c r="B88" s="39" t="s">
        <v>209</v>
      </c>
      <c r="C88" s="54">
        <v>45000</v>
      </c>
    </row>
    <row r="89" spans="1:3" x14ac:dyDescent="0.3">
      <c r="A89" s="39">
        <v>3751</v>
      </c>
      <c r="B89" s="39" t="s">
        <v>210</v>
      </c>
      <c r="C89" s="54">
        <v>50000</v>
      </c>
    </row>
    <row r="90" spans="1:3" x14ac:dyDescent="0.3">
      <c r="A90" s="39">
        <v>3761</v>
      </c>
      <c r="B90" s="39" t="s">
        <v>320</v>
      </c>
      <c r="C90" s="54">
        <v>0</v>
      </c>
    </row>
    <row r="91" spans="1:3" x14ac:dyDescent="0.3">
      <c r="A91" s="39">
        <v>3821</v>
      </c>
      <c r="B91" s="39" t="s">
        <v>56</v>
      </c>
      <c r="C91" s="54">
        <v>22793000</v>
      </c>
    </row>
    <row r="92" spans="1:3" x14ac:dyDescent="0.3">
      <c r="A92" s="39">
        <v>3841</v>
      </c>
      <c r="B92" s="39" t="s">
        <v>416</v>
      </c>
      <c r="C92" s="54">
        <v>100000</v>
      </c>
    </row>
    <row r="93" spans="1:3" x14ac:dyDescent="0.3">
      <c r="A93" s="39">
        <v>3911</v>
      </c>
      <c r="B93" s="39" t="s">
        <v>360</v>
      </c>
      <c r="C93" s="54">
        <v>500000</v>
      </c>
    </row>
    <row r="94" spans="1:3" x14ac:dyDescent="0.3">
      <c r="A94" s="39">
        <v>3921</v>
      </c>
      <c r="B94" s="39" t="s">
        <v>477</v>
      </c>
      <c r="C94" s="54">
        <v>5999634.4499999993</v>
      </c>
    </row>
    <row r="95" spans="1:3" x14ac:dyDescent="0.3">
      <c r="A95" s="39">
        <v>3922</v>
      </c>
      <c r="B95" s="39" t="s">
        <v>243</v>
      </c>
      <c r="C95" s="54">
        <v>11700000</v>
      </c>
    </row>
    <row r="96" spans="1:3" x14ac:dyDescent="0.3">
      <c r="A96" s="39">
        <v>3941</v>
      </c>
      <c r="B96" s="39" t="s">
        <v>132</v>
      </c>
      <c r="C96" s="54">
        <v>21370000</v>
      </c>
    </row>
    <row r="97" spans="1:3" x14ac:dyDescent="0.3">
      <c r="A97" s="39">
        <v>3942</v>
      </c>
      <c r="B97" s="39" t="s">
        <v>197</v>
      </c>
      <c r="C97" s="54">
        <v>150000</v>
      </c>
    </row>
    <row r="98" spans="1:3" x14ac:dyDescent="0.3">
      <c r="A98" s="39">
        <v>3961</v>
      </c>
      <c r="B98" s="39" t="s">
        <v>211</v>
      </c>
      <c r="C98" s="54">
        <v>50000</v>
      </c>
    </row>
    <row r="99" spans="1:3" x14ac:dyDescent="0.3">
      <c r="A99" s="39">
        <v>3962</v>
      </c>
      <c r="B99" s="39" t="s">
        <v>133</v>
      </c>
      <c r="C99" s="54">
        <v>75000</v>
      </c>
    </row>
    <row r="100" spans="1:3" x14ac:dyDescent="0.3">
      <c r="A100" s="39">
        <v>4211</v>
      </c>
      <c r="B100" s="39" t="s">
        <v>149</v>
      </c>
      <c r="C100" s="54">
        <v>157399010.88999999</v>
      </c>
    </row>
    <row r="101" spans="1:3" x14ac:dyDescent="0.3">
      <c r="A101" s="39">
        <v>4251</v>
      </c>
      <c r="B101" s="39" t="s">
        <v>450</v>
      </c>
      <c r="C101" s="54">
        <v>25000000</v>
      </c>
    </row>
    <row r="102" spans="1:3" x14ac:dyDescent="0.3">
      <c r="A102" s="39">
        <v>4311</v>
      </c>
      <c r="B102" s="39" t="s">
        <v>373</v>
      </c>
      <c r="C102" s="54">
        <v>8310000</v>
      </c>
    </row>
    <row r="103" spans="1:3" x14ac:dyDescent="0.3">
      <c r="A103" s="39">
        <v>4391</v>
      </c>
      <c r="B103" s="39" t="s">
        <v>401</v>
      </c>
      <c r="C103" s="54">
        <v>1400000</v>
      </c>
    </row>
    <row r="104" spans="1:3" x14ac:dyDescent="0.3">
      <c r="A104" s="39">
        <v>4411</v>
      </c>
      <c r="B104" s="39" t="s">
        <v>163</v>
      </c>
      <c r="C104" s="54">
        <v>153758501.97</v>
      </c>
    </row>
    <row r="105" spans="1:3" x14ac:dyDescent="0.3">
      <c r="A105" s="39">
        <v>4421</v>
      </c>
      <c r="B105" s="39" t="s">
        <v>327</v>
      </c>
      <c r="C105" s="54">
        <v>200000</v>
      </c>
    </row>
    <row r="106" spans="1:3" x14ac:dyDescent="0.3">
      <c r="A106" s="39">
        <v>4431</v>
      </c>
      <c r="B106" s="39" t="s">
        <v>306</v>
      </c>
      <c r="C106" s="54">
        <v>3900000</v>
      </c>
    </row>
    <row r="107" spans="1:3" x14ac:dyDescent="0.3">
      <c r="A107" s="39">
        <v>4451</v>
      </c>
      <c r="B107" s="39" t="s">
        <v>182</v>
      </c>
      <c r="C107" s="54">
        <v>2300000</v>
      </c>
    </row>
    <row r="108" spans="1:3" x14ac:dyDescent="0.3">
      <c r="A108" s="39">
        <v>4481</v>
      </c>
      <c r="B108" s="39" t="s">
        <v>336</v>
      </c>
      <c r="C108" s="54">
        <v>3100000</v>
      </c>
    </row>
    <row r="109" spans="1:3" x14ac:dyDescent="0.3">
      <c r="A109" s="39">
        <v>5111</v>
      </c>
      <c r="B109" s="39" t="s">
        <v>244</v>
      </c>
      <c r="C109" s="54">
        <v>33578821.25</v>
      </c>
    </row>
    <row r="110" spans="1:3" x14ac:dyDescent="0.3">
      <c r="A110" s="39">
        <v>5121</v>
      </c>
      <c r="B110" s="39" t="s">
        <v>245</v>
      </c>
      <c r="C110" s="54">
        <v>1828438.75</v>
      </c>
    </row>
    <row r="111" spans="1:3" x14ac:dyDescent="0.3">
      <c r="A111" s="39">
        <v>5151</v>
      </c>
      <c r="B111" s="39" t="s">
        <v>212</v>
      </c>
      <c r="C111" s="54">
        <v>3491474</v>
      </c>
    </row>
    <row r="112" spans="1:3" x14ac:dyDescent="0.3">
      <c r="A112" s="39">
        <v>5191</v>
      </c>
      <c r="B112" s="39" t="s">
        <v>246</v>
      </c>
      <c r="C112" s="54">
        <v>535740</v>
      </c>
    </row>
    <row r="113" spans="1:3" x14ac:dyDescent="0.3">
      <c r="A113" s="39">
        <v>5211</v>
      </c>
      <c r="B113" s="39" t="s">
        <v>95</v>
      </c>
      <c r="C113" s="54">
        <v>100000</v>
      </c>
    </row>
    <row r="114" spans="1:3" x14ac:dyDescent="0.3">
      <c r="A114" s="39">
        <v>5311</v>
      </c>
      <c r="B114" s="39" t="s">
        <v>110</v>
      </c>
      <c r="C114" s="54">
        <v>30500000</v>
      </c>
    </row>
    <row r="115" spans="1:3" x14ac:dyDescent="0.3">
      <c r="A115" s="39">
        <v>5321</v>
      </c>
      <c r="B115" s="39" t="s">
        <v>111</v>
      </c>
      <c r="C115" s="54">
        <v>300000</v>
      </c>
    </row>
    <row r="116" spans="1:3" x14ac:dyDescent="0.3">
      <c r="A116" s="39">
        <v>5411</v>
      </c>
      <c r="B116" s="39" t="s">
        <v>610</v>
      </c>
      <c r="C116" s="54">
        <v>30000000</v>
      </c>
    </row>
    <row r="117" spans="1:3" x14ac:dyDescent="0.3">
      <c r="A117" s="39">
        <v>5491</v>
      </c>
      <c r="B117" s="39" t="s">
        <v>470</v>
      </c>
      <c r="C117" s="54">
        <v>3000000</v>
      </c>
    </row>
    <row r="118" spans="1:3" x14ac:dyDescent="0.3">
      <c r="A118" s="39">
        <v>5621</v>
      </c>
      <c r="B118" s="39" t="s">
        <v>291</v>
      </c>
      <c r="C118" s="54">
        <v>180000</v>
      </c>
    </row>
    <row r="119" spans="1:3" x14ac:dyDescent="0.3">
      <c r="A119" s="39">
        <v>5641</v>
      </c>
      <c r="B119" s="39" t="s">
        <v>247</v>
      </c>
      <c r="C119" s="54">
        <v>3750000</v>
      </c>
    </row>
    <row r="120" spans="1:3" x14ac:dyDescent="0.3">
      <c r="A120" s="39">
        <v>5651</v>
      </c>
      <c r="B120" s="39" t="s">
        <v>58</v>
      </c>
      <c r="C120" s="54">
        <v>7300000</v>
      </c>
    </row>
    <row r="121" spans="1:3" x14ac:dyDescent="0.3">
      <c r="A121" s="39">
        <v>5661</v>
      </c>
      <c r="B121" s="39" t="s">
        <v>112</v>
      </c>
      <c r="C121" s="54">
        <v>5500000</v>
      </c>
    </row>
    <row r="122" spans="1:3" x14ac:dyDescent="0.3">
      <c r="A122" s="39">
        <v>5662</v>
      </c>
      <c r="B122" s="39" t="s">
        <v>248</v>
      </c>
      <c r="C122" s="54">
        <v>5000000</v>
      </c>
    </row>
    <row r="123" spans="1:3" x14ac:dyDescent="0.3">
      <c r="A123" s="39">
        <v>5671</v>
      </c>
      <c r="B123" s="39" t="s">
        <v>283</v>
      </c>
      <c r="C123" s="54">
        <v>2000000</v>
      </c>
    </row>
    <row r="124" spans="1:3" x14ac:dyDescent="0.3">
      <c r="A124" s="39">
        <v>5691</v>
      </c>
      <c r="B124" s="39" t="s">
        <v>59</v>
      </c>
      <c r="C124" s="54">
        <v>147150000</v>
      </c>
    </row>
    <row r="125" spans="1:3" x14ac:dyDescent="0.3">
      <c r="A125" s="39">
        <v>5781</v>
      </c>
      <c r="B125" s="39" t="s">
        <v>314</v>
      </c>
      <c r="C125" s="54">
        <v>200000</v>
      </c>
    </row>
    <row r="126" spans="1:3" x14ac:dyDescent="0.3">
      <c r="A126" s="39">
        <v>5811</v>
      </c>
      <c r="B126" s="39" t="s">
        <v>213</v>
      </c>
      <c r="C126" s="54">
        <v>37500000</v>
      </c>
    </row>
    <row r="127" spans="1:3" x14ac:dyDescent="0.3">
      <c r="A127" s="39">
        <v>5911</v>
      </c>
      <c r="B127" s="39" t="s">
        <v>97</v>
      </c>
      <c r="C127" s="54">
        <v>21060000</v>
      </c>
    </row>
    <row r="128" spans="1:3" x14ac:dyDescent="0.3">
      <c r="A128" s="39">
        <v>5971</v>
      </c>
      <c r="B128" s="39" t="s">
        <v>99</v>
      </c>
      <c r="C128" s="54">
        <v>10008526</v>
      </c>
    </row>
    <row r="129" spans="1:3" x14ac:dyDescent="0.3">
      <c r="A129" s="39">
        <v>6121</v>
      </c>
      <c r="B129" s="39" t="s">
        <v>344</v>
      </c>
      <c r="C129" s="54">
        <v>290572725.08000004</v>
      </c>
    </row>
    <row r="130" spans="1:3" x14ac:dyDescent="0.3">
      <c r="A130" s="39">
        <v>6131</v>
      </c>
      <c r="B130" s="39" t="s">
        <v>345</v>
      </c>
      <c r="C130" s="54">
        <v>206935329.17000011</v>
      </c>
    </row>
    <row r="131" spans="1:3" x14ac:dyDescent="0.3">
      <c r="A131" s="39">
        <v>6151</v>
      </c>
      <c r="B131" s="39" t="s">
        <v>347</v>
      </c>
      <c r="C131" s="54">
        <v>925715824.74000013</v>
      </c>
    </row>
    <row r="132" spans="1:3" x14ac:dyDescent="0.3">
      <c r="A132" s="39">
        <v>6321</v>
      </c>
      <c r="B132" s="39" t="s">
        <v>216</v>
      </c>
      <c r="C132" s="54">
        <v>118680360</v>
      </c>
    </row>
    <row r="133" spans="1:3" x14ac:dyDescent="0.3">
      <c r="A133" s="39">
        <v>7991</v>
      </c>
      <c r="B133" s="39" t="s">
        <v>219</v>
      </c>
      <c r="C133" s="54">
        <v>20000000</v>
      </c>
    </row>
    <row r="134" spans="1:3" x14ac:dyDescent="0.3">
      <c r="A134" s="39">
        <v>9111</v>
      </c>
      <c r="B134" s="39" t="s">
        <v>473</v>
      </c>
      <c r="C134" s="54">
        <v>24713862.890000001</v>
      </c>
    </row>
    <row r="135" spans="1:3" x14ac:dyDescent="0.3">
      <c r="A135" s="39">
        <v>9211</v>
      </c>
      <c r="B135" s="39" t="s">
        <v>474</v>
      </c>
      <c r="C135" s="54">
        <v>11000000</v>
      </c>
    </row>
    <row r="136" spans="1:3" x14ac:dyDescent="0.3">
      <c r="A136" t="s">
        <v>497</v>
      </c>
      <c r="C136" s="1">
        <v>5961676672.3299999</v>
      </c>
    </row>
  </sheetData>
  <pageMargins left="0.7" right="0.7" top="0.9375" bottom="0.75" header="0.3" footer="0.3"/>
  <pageSetup orientation="portrait" r:id="rId2"/>
  <headerFooter>
    <oddHeader>&amp;C&amp;"-,Negrita"MUNICIPIO DE TLAJOMULCO DE ZÚÑIGA
1RA MODIFICACIÓN PRESUPUESTAL 2026
CLASIFICACIÓN POR OBJETO DEL GASTO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73A2BE-7251-4B1B-B7EB-44DEC3C2ABC9}">
  <dimension ref="A3:F13"/>
  <sheetViews>
    <sheetView tabSelected="1" view="pageLayout" zoomScaleNormal="100" workbookViewId="0">
      <selection activeCell="B1" sqref="B1:I41"/>
    </sheetView>
  </sheetViews>
  <sheetFormatPr baseColWidth="10" defaultRowHeight="14.4" x14ac:dyDescent="0.3"/>
  <cols>
    <col min="1" max="1" width="9.109375" customWidth="1"/>
    <col min="2" max="2" width="30.88671875" style="12" bestFit="1" customWidth="1"/>
    <col min="3" max="3" width="21.5546875" customWidth="1"/>
    <col min="4" max="5" width="21.5546875" bestFit="1" customWidth="1"/>
    <col min="6" max="6" width="15" bestFit="1" customWidth="1"/>
  </cols>
  <sheetData>
    <row r="3" spans="1:6" x14ac:dyDescent="0.3">
      <c r="A3" s="16" t="s">
        <v>541</v>
      </c>
      <c r="B3" s="19"/>
      <c r="C3" s="16" t="s">
        <v>537</v>
      </c>
    </row>
    <row r="4" spans="1:6" s="13" customFormat="1" ht="43.2" x14ac:dyDescent="0.3">
      <c r="A4" s="15" t="s">
        <v>545</v>
      </c>
      <c r="B4" s="15" t="s">
        <v>544</v>
      </c>
      <c r="C4" s="17" t="s">
        <v>538</v>
      </c>
      <c r="D4" s="17" t="s">
        <v>539</v>
      </c>
      <c r="E4" s="17" t="s">
        <v>540</v>
      </c>
      <c r="F4" s="17" t="s">
        <v>497</v>
      </c>
    </row>
    <row r="5" spans="1:6" x14ac:dyDescent="0.3">
      <c r="A5" s="14">
        <v>1000</v>
      </c>
      <c r="B5" s="13" t="s">
        <v>355</v>
      </c>
      <c r="C5" s="18"/>
      <c r="D5" s="18"/>
      <c r="E5" s="18">
        <v>1669178514.7800004</v>
      </c>
      <c r="F5" s="18">
        <v>1669178514.7800004</v>
      </c>
    </row>
    <row r="6" spans="1:6" x14ac:dyDescent="0.3">
      <c r="A6" s="14">
        <v>2000</v>
      </c>
      <c r="B6" s="13" t="s">
        <v>44</v>
      </c>
      <c r="C6" s="18"/>
      <c r="D6" s="18"/>
      <c r="E6" s="18">
        <v>200784884.44</v>
      </c>
      <c r="F6" s="18">
        <v>200784884.44</v>
      </c>
    </row>
    <row r="7" spans="1:6" x14ac:dyDescent="0.3">
      <c r="A7" s="14">
        <v>3000</v>
      </c>
      <c r="B7" s="13" t="s">
        <v>53</v>
      </c>
      <c r="C7" s="18"/>
      <c r="D7" s="18"/>
      <c r="E7" s="18">
        <v>1795744658.3700001</v>
      </c>
      <c r="F7" s="18">
        <v>1795744658.3700001</v>
      </c>
    </row>
    <row r="8" spans="1:6" ht="28.8" x14ac:dyDescent="0.3">
      <c r="A8" s="14">
        <v>4000</v>
      </c>
      <c r="B8" s="13" t="s">
        <v>148</v>
      </c>
      <c r="C8" s="18"/>
      <c r="D8" s="18"/>
      <c r="E8" s="18">
        <v>355367512.86000001</v>
      </c>
      <c r="F8" s="18">
        <v>355367512.86000001</v>
      </c>
    </row>
    <row r="9" spans="1:6" ht="28.8" x14ac:dyDescent="0.3">
      <c r="A9" s="14">
        <v>5000</v>
      </c>
      <c r="B9" s="13" t="s">
        <v>57</v>
      </c>
      <c r="C9" s="18"/>
      <c r="D9" s="18">
        <v>342983000</v>
      </c>
      <c r="E9" s="18"/>
      <c r="F9" s="18">
        <v>342983000</v>
      </c>
    </row>
    <row r="10" spans="1:6" x14ac:dyDescent="0.3">
      <c r="A10" s="14">
        <v>6000</v>
      </c>
      <c r="B10" s="13" t="s">
        <v>215</v>
      </c>
      <c r="C10" s="18"/>
      <c r="D10" s="18">
        <v>1541904238.9900005</v>
      </c>
      <c r="E10" s="18"/>
      <c r="F10" s="18">
        <v>1541904238.9900005</v>
      </c>
    </row>
    <row r="11" spans="1:6" ht="28.8" x14ac:dyDescent="0.3">
      <c r="A11" s="14">
        <v>7000</v>
      </c>
      <c r="B11" s="13" t="s">
        <v>218</v>
      </c>
      <c r="C11" s="18">
        <v>20000000</v>
      </c>
      <c r="D11" s="18"/>
      <c r="E11" s="18"/>
      <c r="F11" s="18">
        <v>20000000</v>
      </c>
    </row>
    <row r="12" spans="1:6" x14ac:dyDescent="0.3">
      <c r="A12" s="14">
        <v>9000</v>
      </c>
      <c r="B12" s="13" t="s">
        <v>472</v>
      </c>
      <c r="C12" s="18">
        <v>35713862.890000001</v>
      </c>
      <c r="D12" s="18"/>
      <c r="E12" s="18"/>
      <c r="F12" s="18">
        <v>35713862.890000001</v>
      </c>
    </row>
    <row r="13" spans="1:6" x14ac:dyDescent="0.3">
      <c r="A13" t="s">
        <v>497</v>
      </c>
      <c r="B13"/>
      <c r="C13" s="1">
        <v>55713862.890000001</v>
      </c>
      <c r="D13" s="1">
        <v>1884887238.9900005</v>
      </c>
      <c r="E13" s="1">
        <v>4021075570.4500008</v>
      </c>
      <c r="F13" s="1">
        <v>5961676672.3300018</v>
      </c>
    </row>
  </sheetData>
  <pageMargins left="0.7" right="0.7" top="0.9375" bottom="0.75" header="0.3" footer="0.3"/>
  <pageSetup orientation="landscape" r:id="rId2"/>
  <headerFooter>
    <oddHeader>&amp;C&amp;"-,Negrita"MUNICIPIO DE TLAJOMULCO DE ZÚÑIGA
1RA MODIFICACIÓN PRESUPUESTAL 2026
CLASIFICACIÓN ECONOMICA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5AEE8-E100-485A-9C97-5AF567ECA7C6}">
  <dimension ref="A3:B81"/>
  <sheetViews>
    <sheetView tabSelected="1" view="pageLayout" zoomScaleNormal="100" workbookViewId="0">
      <selection activeCell="B1" sqref="B1:I41"/>
    </sheetView>
  </sheetViews>
  <sheetFormatPr baseColWidth="10" defaultRowHeight="14.4" x14ac:dyDescent="0.3"/>
  <cols>
    <col min="1" max="1" width="74.109375" bestFit="1" customWidth="1"/>
    <col min="2" max="2" width="15" bestFit="1" customWidth="1"/>
  </cols>
  <sheetData>
    <row r="3" spans="1:2" x14ac:dyDescent="0.3">
      <c r="A3" s="7" t="s">
        <v>546</v>
      </c>
      <c r="B3" t="s">
        <v>541</v>
      </c>
    </row>
    <row r="4" spans="1:2" x14ac:dyDescent="0.3">
      <c r="A4" s="38" t="s">
        <v>40</v>
      </c>
      <c r="B4" s="54">
        <v>683104759.05999994</v>
      </c>
    </row>
    <row r="5" spans="1:2" x14ac:dyDescent="0.3">
      <c r="A5" s="55" t="s">
        <v>172</v>
      </c>
      <c r="B5" s="54">
        <v>3250000</v>
      </c>
    </row>
    <row r="6" spans="1:2" x14ac:dyDescent="0.3">
      <c r="A6" s="55" t="s">
        <v>64</v>
      </c>
      <c r="B6" s="54">
        <v>3285000</v>
      </c>
    </row>
    <row r="7" spans="1:2" x14ac:dyDescent="0.3">
      <c r="A7" s="55" t="s">
        <v>179</v>
      </c>
      <c r="B7" s="54">
        <v>5600000</v>
      </c>
    </row>
    <row r="8" spans="1:2" x14ac:dyDescent="0.3">
      <c r="A8" s="55" t="s">
        <v>249</v>
      </c>
      <c r="B8" s="54">
        <v>4800000</v>
      </c>
    </row>
    <row r="9" spans="1:2" x14ac:dyDescent="0.3">
      <c r="A9" s="55" t="s">
        <v>335</v>
      </c>
      <c r="B9" s="54">
        <v>3100000</v>
      </c>
    </row>
    <row r="10" spans="1:2" x14ac:dyDescent="0.3">
      <c r="A10" s="55" t="s">
        <v>41</v>
      </c>
      <c r="B10" s="54">
        <v>23825000</v>
      </c>
    </row>
    <row r="11" spans="1:2" x14ac:dyDescent="0.3">
      <c r="A11" s="55" t="s">
        <v>277</v>
      </c>
      <c r="B11" s="54">
        <v>5100000</v>
      </c>
    </row>
    <row r="12" spans="1:2" x14ac:dyDescent="0.3">
      <c r="A12" s="55" t="s">
        <v>383</v>
      </c>
      <c r="B12" s="54">
        <v>631974759.05999994</v>
      </c>
    </row>
    <row r="13" spans="1:2" x14ac:dyDescent="0.3">
      <c r="A13" s="55" t="s">
        <v>167</v>
      </c>
      <c r="B13" s="54">
        <v>1500000</v>
      </c>
    </row>
    <row r="14" spans="1:2" x14ac:dyDescent="0.3">
      <c r="A14" s="55" t="s">
        <v>313</v>
      </c>
      <c r="B14" s="54">
        <v>200000</v>
      </c>
    </row>
    <row r="15" spans="1:2" x14ac:dyDescent="0.3">
      <c r="A15" s="55" t="s">
        <v>309</v>
      </c>
      <c r="B15" s="54">
        <v>470000</v>
      </c>
    </row>
    <row r="16" spans="1:2" x14ac:dyDescent="0.3">
      <c r="A16" s="38" t="s">
        <v>102</v>
      </c>
      <c r="B16" s="54">
        <v>299216496.11000001</v>
      </c>
    </row>
    <row r="17" spans="1:2" x14ac:dyDescent="0.3">
      <c r="A17" s="55" t="s">
        <v>421</v>
      </c>
      <c r="B17" s="54">
        <v>20803650</v>
      </c>
    </row>
    <row r="18" spans="1:2" x14ac:dyDescent="0.3">
      <c r="A18" s="55" t="s">
        <v>433</v>
      </c>
      <c r="B18" s="54">
        <v>14767344.140000001</v>
      </c>
    </row>
    <row r="19" spans="1:2" x14ac:dyDescent="0.3">
      <c r="A19" s="55" t="s">
        <v>323</v>
      </c>
      <c r="B19" s="54">
        <v>21175000</v>
      </c>
    </row>
    <row r="20" spans="1:2" x14ac:dyDescent="0.3">
      <c r="A20" s="55" t="s">
        <v>317</v>
      </c>
      <c r="B20" s="54">
        <v>850000</v>
      </c>
    </row>
    <row r="21" spans="1:2" x14ac:dyDescent="0.3">
      <c r="A21" s="55" t="s">
        <v>326</v>
      </c>
      <c r="B21" s="54">
        <v>200000</v>
      </c>
    </row>
    <row r="22" spans="1:2" x14ac:dyDescent="0.3">
      <c r="A22" s="55" t="s">
        <v>103</v>
      </c>
      <c r="B22" s="54">
        <v>59452000</v>
      </c>
    </row>
    <row r="23" spans="1:2" x14ac:dyDescent="0.3">
      <c r="A23" s="55" t="s">
        <v>413</v>
      </c>
      <c r="B23" s="54">
        <v>480000</v>
      </c>
    </row>
    <row r="24" spans="1:2" x14ac:dyDescent="0.3">
      <c r="A24" s="55" t="s">
        <v>329</v>
      </c>
      <c r="B24" s="54">
        <v>2000000</v>
      </c>
    </row>
    <row r="25" spans="1:2" x14ac:dyDescent="0.3">
      <c r="A25" s="55" t="s">
        <v>285</v>
      </c>
      <c r="B25" s="54">
        <v>52550000</v>
      </c>
    </row>
    <row r="26" spans="1:2" x14ac:dyDescent="0.3">
      <c r="A26" s="55" t="s">
        <v>288</v>
      </c>
      <c r="B26" s="54">
        <v>1000000</v>
      </c>
    </row>
    <row r="27" spans="1:2" x14ac:dyDescent="0.3">
      <c r="A27" s="55" t="s">
        <v>302</v>
      </c>
      <c r="B27" s="54">
        <v>5200000</v>
      </c>
    </row>
    <row r="28" spans="1:2" x14ac:dyDescent="0.3">
      <c r="A28" s="55" t="s">
        <v>330</v>
      </c>
      <c r="B28" s="54">
        <v>100738501.97</v>
      </c>
    </row>
    <row r="29" spans="1:2" x14ac:dyDescent="0.3">
      <c r="A29" s="55" t="s">
        <v>332</v>
      </c>
      <c r="B29" s="54">
        <v>18000000</v>
      </c>
    </row>
    <row r="30" spans="1:2" x14ac:dyDescent="0.3">
      <c r="A30" s="55" t="s">
        <v>322</v>
      </c>
      <c r="B30" s="54">
        <v>2000000</v>
      </c>
    </row>
    <row r="31" spans="1:2" x14ac:dyDescent="0.3">
      <c r="A31" s="38" t="s">
        <v>123</v>
      </c>
      <c r="B31" s="54">
        <v>2072312285.8400002</v>
      </c>
    </row>
    <row r="32" spans="1:2" x14ac:dyDescent="0.3">
      <c r="A32" s="55" t="s">
        <v>297</v>
      </c>
      <c r="B32" s="54">
        <v>4500000</v>
      </c>
    </row>
    <row r="33" spans="1:2" x14ac:dyDescent="0.3">
      <c r="A33" s="55" t="s">
        <v>438</v>
      </c>
      <c r="B33" s="54">
        <v>7750016.75</v>
      </c>
    </row>
    <row r="34" spans="1:2" x14ac:dyDescent="0.3">
      <c r="A34" s="55" t="s">
        <v>124</v>
      </c>
      <c r="B34" s="54">
        <v>16570884.440000001</v>
      </c>
    </row>
    <row r="35" spans="1:2" x14ac:dyDescent="0.3">
      <c r="A35" s="55" t="s">
        <v>134</v>
      </c>
      <c r="B35" s="54">
        <v>0</v>
      </c>
    </row>
    <row r="36" spans="1:2" x14ac:dyDescent="0.3">
      <c r="A36" s="55" t="s">
        <v>352</v>
      </c>
      <c r="B36" s="54">
        <v>467796505.65999991</v>
      </c>
    </row>
    <row r="37" spans="1:2" x14ac:dyDescent="0.3">
      <c r="A37" s="55" t="s">
        <v>341</v>
      </c>
      <c r="B37" s="54">
        <v>618223878.99000001</v>
      </c>
    </row>
    <row r="38" spans="1:2" x14ac:dyDescent="0.3">
      <c r="A38" s="55" t="s">
        <v>348</v>
      </c>
      <c r="B38" s="54">
        <v>59500000</v>
      </c>
    </row>
    <row r="39" spans="1:2" x14ac:dyDescent="0.3">
      <c r="A39" s="55" t="s">
        <v>349</v>
      </c>
      <c r="B39" s="54">
        <v>745500000.00000012</v>
      </c>
    </row>
    <row r="40" spans="1:2" x14ac:dyDescent="0.3">
      <c r="A40" s="55" t="s">
        <v>426</v>
      </c>
      <c r="B40" s="54">
        <v>9828000</v>
      </c>
    </row>
    <row r="41" spans="1:2" x14ac:dyDescent="0.3">
      <c r="A41" s="55" t="s">
        <v>127</v>
      </c>
      <c r="B41" s="54">
        <v>11811000</v>
      </c>
    </row>
    <row r="42" spans="1:2" x14ac:dyDescent="0.3">
      <c r="A42" s="55" t="s">
        <v>294</v>
      </c>
      <c r="B42" s="54">
        <v>29232000</v>
      </c>
    </row>
    <row r="43" spans="1:2" x14ac:dyDescent="0.3">
      <c r="A43" s="55" t="s">
        <v>445</v>
      </c>
      <c r="B43" s="54">
        <v>99750000</v>
      </c>
    </row>
    <row r="44" spans="1:2" x14ac:dyDescent="0.3">
      <c r="A44" s="55" t="s">
        <v>298</v>
      </c>
      <c r="B44" s="54">
        <v>1850000</v>
      </c>
    </row>
    <row r="45" spans="1:2" x14ac:dyDescent="0.3">
      <c r="A45" s="38" t="s">
        <v>117</v>
      </c>
      <c r="B45" s="54">
        <v>353475740</v>
      </c>
    </row>
    <row r="46" spans="1:2" x14ac:dyDescent="0.3">
      <c r="A46" s="55" t="s">
        <v>118</v>
      </c>
      <c r="B46" s="54">
        <v>256795740</v>
      </c>
    </row>
    <row r="47" spans="1:2" x14ac:dyDescent="0.3">
      <c r="A47" s="55" t="s">
        <v>406</v>
      </c>
      <c r="B47" s="54">
        <v>96680000</v>
      </c>
    </row>
    <row r="48" spans="1:2" x14ac:dyDescent="0.3">
      <c r="A48" s="38" t="s">
        <v>78</v>
      </c>
      <c r="B48" s="54">
        <v>2523849391.3200002</v>
      </c>
    </row>
    <row r="49" spans="1:2" x14ac:dyDescent="0.3">
      <c r="A49" s="55" t="s">
        <v>511</v>
      </c>
      <c r="B49" s="54">
        <v>2000000</v>
      </c>
    </row>
    <row r="50" spans="1:2" x14ac:dyDescent="0.3">
      <c r="A50" s="55" t="s">
        <v>252</v>
      </c>
      <c r="B50" s="54">
        <v>155000</v>
      </c>
    </row>
    <row r="51" spans="1:2" x14ac:dyDescent="0.3">
      <c r="A51" s="55" t="s">
        <v>226</v>
      </c>
      <c r="B51" s="54">
        <v>461285997.02000004</v>
      </c>
    </row>
    <row r="52" spans="1:2" x14ac:dyDescent="0.3">
      <c r="A52" s="55" t="s">
        <v>270</v>
      </c>
      <c r="B52" s="54">
        <v>49530130.879999995</v>
      </c>
    </row>
    <row r="53" spans="1:2" x14ac:dyDescent="0.3">
      <c r="A53" s="55" t="s">
        <v>79</v>
      </c>
      <c r="B53" s="54">
        <v>270230000</v>
      </c>
    </row>
    <row r="54" spans="1:2" x14ac:dyDescent="0.3">
      <c r="A54" s="55" t="s">
        <v>189</v>
      </c>
      <c r="B54" s="54">
        <v>35520000</v>
      </c>
    </row>
    <row r="55" spans="1:2" x14ac:dyDescent="0.3">
      <c r="A55" s="55" t="s">
        <v>198</v>
      </c>
      <c r="B55" s="54">
        <v>256902360</v>
      </c>
    </row>
    <row r="56" spans="1:2" x14ac:dyDescent="0.3">
      <c r="A56" s="55" t="s">
        <v>220</v>
      </c>
      <c r="B56" s="54">
        <v>17000000</v>
      </c>
    </row>
    <row r="57" spans="1:2" x14ac:dyDescent="0.3">
      <c r="A57" s="55" t="s">
        <v>263</v>
      </c>
      <c r="B57" s="54">
        <v>7285000</v>
      </c>
    </row>
    <row r="58" spans="1:2" x14ac:dyDescent="0.3">
      <c r="A58" s="55" t="s">
        <v>221</v>
      </c>
      <c r="B58" s="54">
        <v>69213497.340000004</v>
      </c>
    </row>
    <row r="59" spans="1:2" x14ac:dyDescent="0.3">
      <c r="A59" s="55" t="s">
        <v>194</v>
      </c>
      <c r="B59" s="54">
        <v>6904000</v>
      </c>
    </row>
    <row r="60" spans="1:2" x14ac:dyDescent="0.3">
      <c r="A60" s="55" t="s">
        <v>255</v>
      </c>
      <c r="B60" s="54">
        <v>6703000</v>
      </c>
    </row>
    <row r="61" spans="1:2" x14ac:dyDescent="0.3">
      <c r="A61" s="55" t="s">
        <v>266</v>
      </c>
      <c r="B61" s="54">
        <v>11580000</v>
      </c>
    </row>
    <row r="62" spans="1:2" x14ac:dyDescent="0.3">
      <c r="A62" s="55" t="s">
        <v>355</v>
      </c>
      <c r="B62" s="54">
        <v>1329540406.0800002</v>
      </c>
    </row>
    <row r="63" spans="1:2" x14ac:dyDescent="0.3">
      <c r="A63" s="38" t="s">
        <v>141</v>
      </c>
      <c r="B63" s="54">
        <v>29718000</v>
      </c>
    </row>
    <row r="64" spans="1:2" x14ac:dyDescent="0.3">
      <c r="A64" s="55" t="s">
        <v>393</v>
      </c>
      <c r="B64" s="54">
        <v>700000</v>
      </c>
    </row>
    <row r="65" spans="1:2" x14ac:dyDescent="0.3">
      <c r="A65" s="55" t="s">
        <v>372</v>
      </c>
      <c r="B65" s="54">
        <v>250000</v>
      </c>
    </row>
    <row r="66" spans="1:2" x14ac:dyDescent="0.3">
      <c r="A66" s="55" t="s">
        <v>374</v>
      </c>
      <c r="B66" s="54">
        <v>5000000</v>
      </c>
    </row>
    <row r="67" spans="1:2" x14ac:dyDescent="0.3">
      <c r="A67" s="55" t="s">
        <v>376</v>
      </c>
      <c r="B67" s="54">
        <v>2800000</v>
      </c>
    </row>
    <row r="68" spans="1:2" x14ac:dyDescent="0.3">
      <c r="A68" s="55" t="s">
        <v>378</v>
      </c>
      <c r="B68" s="54">
        <v>2200000</v>
      </c>
    </row>
    <row r="69" spans="1:2" x14ac:dyDescent="0.3">
      <c r="A69" s="55" t="s">
        <v>403</v>
      </c>
      <c r="B69" s="54">
        <v>4250000</v>
      </c>
    </row>
    <row r="70" spans="1:2" x14ac:dyDescent="0.3">
      <c r="A70" s="55" t="s">
        <v>363</v>
      </c>
      <c r="B70" s="54">
        <v>500000</v>
      </c>
    </row>
    <row r="71" spans="1:2" x14ac:dyDescent="0.3">
      <c r="A71" s="55" t="s">
        <v>398</v>
      </c>
      <c r="B71" s="54">
        <v>1400000</v>
      </c>
    </row>
    <row r="72" spans="1:2" x14ac:dyDescent="0.3">
      <c r="A72" s="55" t="s">
        <v>367</v>
      </c>
      <c r="B72" s="54">
        <v>920000</v>
      </c>
    </row>
    <row r="73" spans="1:2" x14ac:dyDescent="0.3">
      <c r="A73" s="55" t="s">
        <v>142</v>
      </c>
      <c r="B73" s="54">
        <v>1400000</v>
      </c>
    </row>
    <row r="74" spans="1:2" x14ac:dyDescent="0.3">
      <c r="A74" s="55" t="s">
        <v>369</v>
      </c>
      <c r="B74" s="54">
        <v>500000</v>
      </c>
    </row>
    <row r="75" spans="1:2" x14ac:dyDescent="0.3">
      <c r="A75" s="55" t="s">
        <v>147</v>
      </c>
      <c r="B75" s="54">
        <v>2000000</v>
      </c>
    </row>
    <row r="76" spans="1:2" x14ac:dyDescent="0.3">
      <c r="A76" s="55" t="s">
        <v>150</v>
      </c>
      <c r="B76" s="54">
        <v>1500000</v>
      </c>
    </row>
    <row r="77" spans="1:2" x14ac:dyDescent="0.3">
      <c r="A77" s="55" t="s">
        <v>370</v>
      </c>
      <c r="B77" s="54">
        <v>50000</v>
      </c>
    </row>
    <row r="78" spans="1:2" x14ac:dyDescent="0.3">
      <c r="A78" s="55" t="s">
        <v>379</v>
      </c>
      <c r="B78" s="54">
        <v>260000</v>
      </c>
    </row>
    <row r="79" spans="1:2" x14ac:dyDescent="0.3">
      <c r="A79" s="55" t="s">
        <v>371</v>
      </c>
      <c r="B79" s="54">
        <v>775000</v>
      </c>
    </row>
    <row r="80" spans="1:2" x14ac:dyDescent="0.3">
      <c r="A80" s="55" t="s">
        <v>151</v>
      </c>
      <c r="B80" s="54">
        <v>5213000</v>
      </c>
    </row>
    <row r="81" spans="1:2" x14ac:dyDescent="0.3">
      <c r="A81" s="8" t="s">
        <v>497</v>
      </c>
      <c r="B81" s="1">
        <v>5961676672.3299999</v>
      </c>
    </row>
  </sheetData>
  <pageMargins left="0.7" right="0.7" top="0.9375" bottom="0.75" header="0.3" footer="0.3"/>
  <pageSetup orientation="portrait" r:id="rId2"/>
  <headerFooter>
    <oddHeader>&amp;C&amp;"-,Negrita"MUNICIPIO DE TLAJOMULCO DE ZÚÑIGA
1RA MODIFICACIÓN PRESUPUESTAL 2026
CLASIFICACIÓN POR PROGRAMA Y PROYECTO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930B8-8CD0-474D-82C1-9F0AD1AAD7D1}">
  <dimension ref="B1:C35"/>
  <sheetViews>
    <sheetView tabSelected="1" view="pageLayout" topLeftCell="A2" zoomScaleNormal="100" workbookViewId="0">
      <selection activeCell="B1" sqref="B1:I41"/>
    </sheetView>
  </sheetViews>
  <sheetFormatPr baseColWidth="10" defaultRowHeight="14.4" x14ac:dyDescent="0.3"/>
  <cols>
    <col min="1" max="1" width="4.88671875" customWidth="1"/>
    <col min="2" max="2" width="68.5546875" customWidth="1"/>
    <col min="3" max="3" width="15" bestFit="1" customWidth="1"/>
  </cols>
  <sheetData>
    <row r="1" spans="2:3" hidden="1" x14ac:dyDescent="0.3">
      <c r="B1" s="7" t="s">
        <v>14</v>
      </c>
      <c r="C1" s="8">
        <v>4000</v>
      </c>
    </row>
    <row r="3" spans="2:3" x14ac:dyDescent="0.3">
      <c r="B3" s="7" t="s">
        <v>546</v>
      </c>
      <c r="C3" t="s">
        <v>541</v>
      </c>
    </row>
    <row r="4" spans="2:3" x14ac:dyDescent="0.3">
      <c r="B4" s="8" t="s">
        <v>40</v>
      </c>
      <c r="C4" s="1">
        <v>9170000</v>
      </c>
    </row>
    <row r="5" spans="2:3" x14ac:dyDescent="0.3">
      <c r="B5" s="9" t="s">
        <v>179</v>
      </c>
      <c r="C5" s="1">
        <v>5600000</v>
      </c>
    </row>
    <row r="6" spans="2:3" x14ac:dyDescent="0.3">
      <c r="B6" s="9" t="s">
        <v>335</v>
      </c>
      <c r="C6" s="1">
        <v>3100000</v>
      </c>
    </row>
    <row r="7" spans="2:3" x14ac:dyDescent="0.3">
      <c r="B7" s="9" t="s">
        <v>309</v>
      </c>
      <c r="C7" s="1">
        <v>470000</v>
      </c>
    </row>
    <row r="8" spans="2:3" x14ac:dyDescent="0.3">
      <c r="B8" s="8" t="s">
        <v>102</v>
      </c>
      <c r="C8" s="1">
        <v>182409496.11000001</v>
      </c>
    </row>
    <row r="9" spans="2:3" x14ac:dyDescent="0.3">
      <c r="B9" s="9" t="s">
        <v>421</v>
      </c>
      <c r="C9" s="1">
        <v>20803650</v>
      </c>
    </row>
    <row r="10" spans="2:3" x14ac:dyDescent="0.3">
      <c r="B10" s="9" t="s">
        <v>433</v>
      </c>
      <c r="C10" s="1">
        <v>14767344.140000001</v>
      </c>
    </row>
    <row r="11" spans="2:3" x14ac:dyDescent="0.3">
      <c r="B11" s="9" t="s">
        <v>323</v>
      </c>
      <c r="C11" s="1">
        <v>20000000</v>
      </c>
    </row>
    <row r="12" spans="2:3" x14ac:dyDescent="0.3">
      <c r="B12" s="9" t="s">
        <v>326</v>
      </c>
      <c r="C12" s="1">
        <v>200000</v>
      </c>
    </row>
    <row r="13" spans="2:3" x14ac:dyDescent="0.3">
      <c r="B13" s="9" t="s">
        <v>329</v>
      </c>
      <c r="C13" s="1">
        <v>2000000</v>
      </c>
    </row>
    <row r="14" spans="2:3" x14ac:dyDescent="0.3">
      <c r="B14" s="9" t="s">
        <v>302</v>
      </c>
      <c r="C14" s="1">
        <v>3900000</v>
      </c>
    </row>
    <row r="15" spans="2:3" x14ac:dyDescent="0.3">
      <c r="B15" s="9" t="s">
        <v>330</v>
      </c>
      <c r="C15" s="1">
        <v>100738501.97</v>
      </c>
    </row>
    <row r="16" spans="2:3" x14ac:dyDescent="0.3">
      <c r="B16" s="9" t="s">
        <v>332</v>
      </c>
      <c r="C16" s="1">
        <v>18000000</v>
      </c>
    </row>
    <row r="17" spans="2:3" x14ac:dyDescent="0.3">
      <c r="B17" s="9" t="s">
        <v>322</v>
      </c>
      <c r="C17" s="1">
        <v>2000000</v>
      </c>
    </row>
    <row r="18" spans="2:3" x14ac:dyDescent="0.3">
      <c r="B18" s="8" t="s">
        <v>123</v>
      </c>
      <c r="C18" s="1">
        <v>117328016.75</v>
      </c>
    </row>
    <row r="19" spans="2:3" x14ac:dyDescent="0.3">
      <c r="B19" s="9" t="s">
        <v>438</v>
      </c>
      <c r="C19" s="1">
        <v>7750016.75</v>
      </c>
    </row>
    <row r="20" spans="2:3" x14ac:dyDescent="0.3">
      <c r="B20" s="9" t="s">
        <v>426</v>
      </c>
      <c r="C20" s="1">
        <v>9828000</v>
      </c>
    </row>
    <row r="21" spans="2:3" x14ac:dyDescent="0.3">
      <c r="B21" s="9" t="s">
        <v>445</v>
      </c>
      <c r="C21" s="1">
        <v>99750000</v>
      </c>
    </row>
    <row r="22" spans="2:3" x14ac:dyDescent="0.3">
      <c r="B22" s="8" t="s">
        <v>78</v>
      </c>
      <c r="C22" s="1">
        <v>28000000</v>
      </c>
    </row>
    <row r="23" spans="2:3" x14ac:dyDescent="0.3">
      <c r="B23" s="9" t="s">
        <v>221</v>
      </c>
      <c r="C23" s="1">
        <v>27500000</v>
      </c>
    </row>
    <row r="24" spans="2:3" x14ac:dyDescent="0.3">
      <c r="B24" s="9" t="s">
        <v>266</v>
      </c>
      <c r="C24" s="1">
        <v>500000</v>
      </c>
    </row>
    <row r="25" spans="2:3" x14ac:dyDescent="0.3">
      <c r="B25" s="8" t="s">
        <v>141</v>
      </c>
      <c r="C25" s="1">
        <v>18460000</v>
      </c>
    </row>
    <row r="26" spans="2:3" x14ac:dyDescent="0.3">
      <c r="B26" s="9" t="s">
        <v>372</v>
      </c>
      <c r="C26" s="1">
        <v>250000</v>
      </c>
    </row>
    <row r="27" spans="2:3" x14ac:dyDescent="0.3">
      <c r="B27" s="9" t="s">
        <v>374</v>
      </c>
      <c r="C27" s="1">
        <v>5000000</v>
      </c>
    </row>
    <row r="28" spans="2:3" x14ac:dyDescent="0.3">
      <c r="B28" s="9" t="s">
        <v>376</v>
      </c>
      <c r="C28" s="1">
        <v>2800000</v>
      </c>
    </row>
    <row r="29" spans="2:3" x14ac:dyDescent="0.3">
      <c r="B29" s="9" t="s">
        <v>378</v>
      </c>
      <c r="C29" s="1">
        <v>2200000</v>
      </c>
    </row>
    <row r="30" spans="2:3" x14ac:dyDescent="0.3">
      <c r="B30" s="9" t="s">
        <v>403</v>
      </c>
      <c r="C30" s="1">
        <v>4250000</v>
      </c>
    </row>
    <row r="31" spans="2:3" x14ac:dyDescent="0.3">
      <c r="B31" s="9" t="s">
        <v>398</v>
      </c>
      <c r="C31" s="1">
        <v>1400000</v>
      </c>
    </row>
    <row r="32" spans="2:3" x14ac:dyDescent="0.3">
      <c r="B32" s="9" t="s">
        <v>147</v>
      </c>
      <c r="C32" s="1">
        <v>2000000</v>
      </c>
    </row>
    <row r="33" spans="2:3" x14ac:dyDescent="0.3">
      <c r="B33" s="9" t="s">
        <v>379</v>
      </c>
      <c r="C33" s="1">
        <v>260000</v>
      </c>
    </row>
    <row r="34" spans="2:3" x14ac:dyDescent="0.3">
      <c r="B34" s="9" t="s">
        <v>151</v>
      </c>
      <c r="C34" s="1">
        <v>300000</v>
      </c>
    </row>
    <row r="35" spans="2:3" x14ac:dyDescent="0.3">
      <c r="B35" s="8" t="s">
        <v>497</v>
      </c>
      <c r="C35" s="1">
        <v>355367512.86000001</v>
      </c>
    </row>
  </sheetData>
  <pageMargins left="0.7" right="0.7" top="0.9375" bottom="0.75" header="0.3" footer="0.3"/>
  <pageSetup orientation="portrait" r:id="rId2"/>
  <headerFooter>
    <oddHeader>&amp;C&amp;"-,Negrita"MUNICIPIO DE TLAJOMULCO DE ZÚÑIGA
1RA MODIFICACIÓN PRESUPUESTAL 2026
CLASIFICACIÓN POR APOYOS Y SUBSIDIOS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574E8-613A-4EF7-85F2-7741CCA4DEAF}">
  <dimension ref="A1:D32"/>
  <sheetViews>
    <sheetView tabSelected="1" view="pageLayout" zoomScaleNormal="100" workbookViewId="0">
      <selection activeCell="B1" sqref="B1:I41"/>
    </sheetView>
  </sheetViews>
  <sheetFormatPr baseColWidth="10" defaultRowHeight="14.4" x14ac:dyDescent="0.3"/>
  <cols>
    <col min="1" max="1" width="8.5546875" customWidth="1"/>
    <col min="2" max="2" width="40.5546875" customWidth="1"/>
    <col min="3" max="3" width="50.109375" bestFit="1" customWidth="1"/>
    <col min="4" max="4" width="15" bestFit="1" customWidth="1"/>
    <col min="5" max="6" width="15.109375" bestFit="1" customWidth="1"/>
  </cols>
  <sheetData>
    <row r="1" spans="1:4" x14ac:dyDescent="0.3">
      <c r="A1" s="7" t="s">
        <v>524</v>
      </c>
      <c r="B1" s="7" t="s">
        <v>523</v>
      </c>
      <c r="C1" s="7" t="s">
        <v>3</v>
      </c>
      <c r="D1" t="s">
        <v>541</v>
      </c>
    </row>
    <row r="2" spans="1:4" x14ac:dyDescent="0.3">
      <c r="A2" t="s">
        <v>527</v>
      </c>
      <c r="D2" s="1"/>
    </row>
    <row r="3" spans="1:4" x14ac:dyDescent="0.3">
      <c r="B3" t="s">
        <v>535</v>
      </c>
      <c r="D3" s="1"/>
    </row>
    <row r="4" spans="1:4" x14ac:dyDescent="0.3">
      <c r="C4" t="s">
        <v>362</v>
      </c>
      <c r="D4" s="1">
        <v>13255000</v>
      </c>
    </row>
    <row r="5" spans="1:4" x14ac:dyDescent="0.3">
      <c r="B5" t="s">
        <v>536</v>
      </c>
      <c r="D5" s="1"/>
    </row>
    <row r="6" spans="1:4" x14ac:dyDescent="0.3">
      <c r="C6" t="s">
        <v>73</v>
      </c>
      <c r="D6" s="1">
        <v>270230000</v>
      </c>
    </row>
    <row r="7" spans="1:4" x14ac:dyDescent="0.3">
      <c r="B7" t="s">
        <v>138</v>
      </c>
      <c r="D7" s="1"/>
    </row>
    <row r="8" spans="1:4" x14ac:dyDescent="0.3">
      <c r="C8" t="s">
        <v>138</v>
      </c>
      <c r="D8" s="1">
        <v>10113000</v>
      </c>
    </row>
    <row r="9" spans="1:4" x14ac:dyDescent="0.3">
      <c r="A9" t="s">
        <v>526</v>
      </c>
      <c r="D9" s="1"/>
    </row>
    <row r="10" spans="1:4" x14ac:dyDescent="0.3">
      <c r="B10" t="s">
        <v>530</v>
      </c>
      <c r="D10" s="1"/>
    </row>
    <row r="11" spans="1:4" x14ac:dyDescent="0.3">
      <c r="C11" t="s">
        <v>114</v>
      </c>
      <c r="D11" s="1">
        <v>256795740</v>
      </c>
    </row>
    <row r="12" spans="1:4" x14ac:dyDescent="0.3">
      <c r="C12" t="s">
        <v>166</v>
      </c>
      <c r="D12" s="1">
        <v>4750000</v>
      </c>
    </row>
    <row r="13" spans="1:4" x14ac:dyDescent="0.3">
      <c r="B13" t="s">
        <v>534</v>
      </c>
      <c r="D13" s="1"/>
    </row>
    <row r="14" spans="1:4" x14ac:dyDescent="0.3">
      <c r="C14" t="s">
        <v>442</v>
      </c>
      <c r="D14" s="1">
        <v>99750000</v>
      </c>
    </row>
    <row r="15" spans="1:4" x14ac:dyDescent="0.3">
      <c r="C15" t="s">
        <v>430</v>
      </c>
      <c r="D15" s="1">
        <v>22517360.890000001</v>
      </c>
    </row>
    <row r="16" spans="1:4" x14ac:dyDescent="0.3">
      <c r="B16" t="s">
        <v>533</v>
      </c>
      <c r="D16" s="1"/>
    </row>
    <row r="17" spans="1:4" x14ac:dyDescent="0.3">
      <c r="C17" t="s">
        <v>412</v>
      </c>
      <c r="D17" s="1">
        <v>480000</v>
      </c>
    </row>
    <row r="18" spans="1:4" x14ac:dyDescent="0.3">
      <c r="C18" t="s">
        <v>418</v>
      </c>
      <c r="D18" s="1">
        <v>30631650</v>
      </c>
    </row>
    <row r="19" spans="1:4" x14ac:dyDescent="0.3">
      <c r="B19" t="s">
        <v>532</v>
      </c>
      <c r="D19" s="1"/>
    </row>
    <row r="20" spans="1:4" x14ac:dyDescent="0.3">
      <c r="C20" t="s">
        <v>101</v>
      </c>
      <c r="D20" s="1">
        <v>59452000</v>
      </c>
    </row>
    <row r="21" spans="1:4" x14ac:dyDescent="0.3">
      <c r="B21" t="s">
        <v>531</v>
      </c>
      <c r="D21" s="1"/>
    </row>
    <row r="22" spans="1:4" x14ac:dyDescent="0.3">
      <c r="C22" t="s">
        <v>382</v>
      </c>
      <c r="D22" s="1">
        <v>631974759.05999994</v>
      </c>
    </row>
    <row r="23" spans="1:4" x14ac:dyDescent="0.3">
      <c r="C23" t="s">
        <v>405</v>
      </c>
      <c r="D23" s="1">
        <v>96680000</v>
      </c>
    </row>
    <row r="24" spans="1:4" x14ac:dyDescent="0.3">
      <c r="C24" t="s">
        <v>392</v>
      </c>
      <c r="D24" s="1">
        <v>6350000</v>
      </c>
    </row>
    <row r="25" spans="1:4" x14ac:dyDescent="0.3">
      <c r="A25" t="s">
        <v>525</v>
      </c>
      <c r="D25" s="1"/>
    </row>
    <row r="26" spans="1:4" x14ac:dyDescent="0.3">
      <c r="B26" t="s">
        <v>529</v>
      </c>
      <c r="D26" s="1"/>
    </row>
    <row r="27" spans="1:4" x14ac:dyDescent="0.3">
      <c r="C27" t="s">
        <v>122</v>
      </c>
      <c r="D27" s="1">
        <v>28381884.440000001</v>
      </c>
    </row>
    <row r="28" spans="1:4" x14ac:dyDescent="0.3">
      <c r="C28" t="s">
        <v>35</v>
      </c>
      <c r="D28" s="1">
        <v>23825000</v>
      </c>
    </row>
    <row r="29" spans="1:4" x14ac:dyDescent="0.3">
      <c r="B29" t="s">
        <v>528</v>
      </c>
      <c r="D29" s="1"/>
    </row>
    <row r="30" spans="1:4" x14ac:dyDescent="0.3">
      <c r="C30" t="s">
        <v>61</v>
      </c>
      <c r="D30" s="1">
        <v>3285000</v>
      </c>
    </row>
    <row r="31" spans="1:4" x14ac:dyDescent="0.3">
      <c r="C31" t="s">
        <v>176</v>
      </c>
      <c r="D31" s="1">
        <v>4403205277.9400015</v>
      </c>
    </row>
    <row r="32" spans="1:4" ht="28.8" x14ac:dyDescent="0.3">
      <c r="A32" s="12" t="s">
        <v>497</v>
      </c>
      <c r="B32" s="12"/>
      <c r="C32" s="12"/>
      <c r="D32" s="1">
        <v>5961676672.3300018</v>
      </c>
    </row>
  </sheetData>
  <pageMargins left="0.7" right="0.7" top="0.9375" bottom="0.75" header="0.3" footer="0.3"/>
  <pageSetup orientation="landscape" r:id="rId2"/>
  <headerFooter>
    <oddHeader>&amp;C&amp;"-,Negrita"MUNICIPIO DE TLAJOMULCO DE ZÚÑIGA
1RA MODIFICACIÓN PRESUPUESTAL 2026
CLASIFICACIÓN FUNCIONAL DEL GASTO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08630-EFCE-475F-8A52-03F26C3A3EB5}">
  <dimension ref="A3:B7"/>
  <sheetViews>
    <sheetView tabSelected="1" view="pageLayout" zoomScaleNormal="100" workbookViewId="0">
      <selection activeCell="B1" sqref="B1:I41"/>
    </sheetView>
  </sheetViews>
  <sheetFormatPr baseColWidth="10" defaultRowHeight="14.4" x14ac:dyDescent="0.3"/>
  <cols>
    <col min="1" max="1" width="50.5546875" bestFit="1" customWidth="1"/>
    <col min="2" max="2" width="15" bestFit="1" customWidth="1"/>
  </cols>
  <sheetData>
    <row r="3" spans="1:2" x14ac:dyDescent="0.3">
      <c r="A3" s="7" t="s">
        <v>547</v>
      </c>
      <c r="B3" t="s">
        <v>541</v>
      </c>
    </row>
    <row r="4" spans="1:2" x14ac:dyDescent="0.3">
      <c r="A4" s="8" t="s">
        <v>538</v>
      </c>
      <c r="B4" s="1">
        <v>55713862.890000001</v>
      </c>
    </row>
    <row r="5" spans="1:2" x14ac:dyDescent="0.3">
      <c r="A5" s="8" t="s">
        <v>539</v>
      </c>
      <c r="B5" s="1">
        <v>1884887238.9900002</v>
      </c>
    </row>
    <row r="6" spans="1:2" x14ac:dyDescent="0.3">
      <c r="A6" s="8" t="s">
        <v>540</v>
      </c>
      <c r="B6" s="1">
        <v>4021075570.4500008</v>
      </c>
    </row>
    <row r="7" spans="1:2" x14ac:dyDescent="0.3">
      <c r="A7" s="8" t="s">
        <v>497</v>
      </c>
      <c r="B7" s="1">
        <v>5961676672.3300009</v>
      </c>
    </row>
  </sheetData>
  <pageMargins left="0.7" right="0.7" top="0.9375" bottom="0.75" header="0.3" footer="0.3"/>
  <pageSetup orientation="portrait" r:id="rId2"/>
  <headerFooter>
    <oddHeader>&amp;C&amp;"-,Negrita"MUNICIPIO DE TLAJOMULCO DE ZÚÑIGA
1RA MODIFICACIÓN PRESUPUESTAL 2026
CLASIFICACIÓN POR TIPO DE GASTO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581B0-5EB8-4847-9E77-47C43DBD600D}">
  <dimension ref="A1:B13"/>
  <sheetViews>
    <sheetView tabSelected="1" view="pageLayout" topLeftCell="A2" zoomScaleNormal="100" workbookViewId="0">
      <selection activeCell="B1" sqref="B1:I41"/>
    </sheetView>
  </sheetViews>
  <sheetFormatPr baseColWidth="10" defaultRowHeight="14.4" x14ac:dyDescent="0.3"/>
  <cols>
    <col min="1" max="1" width="87.44140625" bestFit="1" customWidth="1"/>
    <col min="2" max="2" width="15" bestFit="1" customWidth="1"/>
  </cols>
  <sheetData>
    <row r="1" spans="1:2" hidden="1" x14ac:dyDescent="0.3">
      <c r="A1" s="7" t="s">
        <v>14</v>
      </c>
      <c r="B1" s="8">
        <v>6000</v>
      </c>
    </row>
    <row r="3" spans="1:2" x14ac:dyDescent="0.3">
      <c r="A3" s="7" t="s">
        <v>542</v>
      </c>
      <c r="B3" t="s">
        <v>541</v>
      </c>
    </row>
    <row r="4" spans="1:2" x14ac:dyDescent="0.3">
      <c r="A4" s="8" t="s">
        <v>483</v>
      </c>
      <c r="B4" s="1">
        <v>104705670</v>
      </c>
    </row>
    <row r="5" spans="1:2" x14ac:dyDescent="0.3">
      <c r="A5" s="9" t="s">
        <v>349</v>
      </c>
      <c r="B5" s="1">
        <v>104705670</v>
      </c>
    </row>
    <row r="6" spans="1:2" x14ac:dyDescent="0.3">
      <c r="A6" s="8" t="s">
        <v>466</v>
      </c>
      <c r="B6" s="1">
        <v>215904622.18000001</v>
      </c>
    </row>
    <row r="7" spans="1:2" x14ac:dyDescent="0.3">
      <c r="A7" s="9" t="s">
        <v>349</v>
      </c>
      <c r="B7" s="1">
        <v>215904622.18000001</v>
      </c>
    </row>
    <row r="8" spans="1:2" x14ac:dyDescent="0.3">
      <c r="A8" s="8" t="s">
        <v>33</v>
      </c>
      <c r="B8" s="1">
        <v>1221293946.8100002</v>
      </c>
    </row>
    <row r="9" spans="1:2" x14ac:dyDescent="0.3">
      <c r="A9" s="9" t="s">
        <v>198</v>
      </c>
      <c r="B9" s="1">
        <v>118680360</v>
      </c>
    </row>
    <row r="10" spans="1:2" x14ac:dyDescent="0.3">
      <c r="A10" s="9" t="s">
        <v>341</v>
      </c>
      <c r="B10" s="1">
        <v>618223878.99000001</v>
      </c>
    </row>
    <row r="11" spans="1:2" x14ac:dyDescent="0.3">
      <c r="A11" s="9" t="s">
        <v>348</v>
      </c>
      <c r="B11" s="1">
        <v>59500000</v>
      </c>
    </row>
    <row r="12" spans="1:2" x14ac:dyDescent="0.3">
      <c r="A12" s="9" t="s">
        <v>349</v>
      </c>
      <c r="B12" s="1">
        <v>424889707.82000011</v>
      </c>
    </row>
    <row r="13" spans="1:2" x14ac:dyDescent="0.3">
      <c r="A13" s="8" t="s">
        <v>497</v>
      </c>
      <c r="B13" s="1">
        <v>1541904238.9900002</v>
      </c>
    </row>
  </sheetData>
  <pageMargins left="0.7" right="0.7" top="0.9375" bottom="0.75" header="0.3" footer="0.3"/>
  <pageSetup orientation="landscape" r:id="rId2"/>
  <headerFooter>
    <oddHeader>&amp;C&amp;"-,Negrita"MUNICIPIO DE TLAJOMULCO DE ZÚÑIGA
1RA MODIFICACIÓN PRESUPUESTAL 2026
CLASIFICACIÓN DEL CAPITULO 6000 - INVERSIÓN PÚBLICA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80013-E841-4028-9EC9-1E9B430D24EA}">
  <dimension ref="A1:B8"/>
  <sheetViews>
    <sheetView tabSelected="1" view="pageLayout" topLeftCell="A2" zoomScaleNormal="100" workbookViewId="0">
      <selection activeCell="B1" sqref="B1:I41"/>
    </sheetView>
  </sheetViews>
  <sheetFormatPr baseColWidth="10" defaultRowHeight="14.4" x14ac:dyDescent="0.3"/>
  <cols>
    <col min="1" max="1" width="66.88671875" bestFit="1" customWidth="1"/>
    <col min="2" max="2" width="15" bestFit="1" customWidth="1"/>
  </cols>
  <sheetData>
    <row r="1" spans="1:2" hidden="1" x14ac:dyDescent="0.3">
      <c r="A1" s="7" t="s">
        <v>14</v>
      </c>
      <c r="B1" s="8">
        <v>9000</v>
      </c>
    </row>
    <row r="3" spans="1:2" x14ac:dyDescent="0.3">
      <c r="A3" s="7" t="s">
        <v>548</v>
      </c>
      <c r="B3" t="s">
        <v>541</v>
      </c>
    </row>
    <row r="4" spans="1:2" x14ac:dyDescent="0.3">
      <c r="A4" s="8">
        <v>9111</v>
      </c>
      <c r="B4" s="1">
        <v>24713862.890000001</v>
      </c>
    </row>
    <row r="5" spans="1:2" x14ac:dyDescent="0.3">
      <c r="A5" s="9" t="s">
        <v>473</v>
      </c>
      <c r="B5" s="1">
        <v>24713862.890000001</v>
      </c>
    </row>
    <row r="6" spans="1:2" x14ac:dyDescent="0.3">
      <c r="A6" s="8">
        <v>9211</v>
      </c>
      <c r="B6" s="1">
        <v>11000000</v>
      </c>
    </row>
    <row r="7" spans="1:2" x14ac:dyDescent="0.3">
      <c r="A7" s="9" t="s">
        <v>474</v>
      </c>
      <c r="B7" s="1">
        <v>11000000</v>
      </c>
    </row>
    <row r="8" spans="1:2" x14ac:dyDescent="0.3">
      <c r="A8" s="8" t="s">
        <v>497</v>
      </c>
      <c r="B8" s="1">
        <v>35713862.890000001</v>
      </c>
    </row>
  </sheetData>
  <pageMargins left="0.7" right="0.7" top="0.9375" bottom="0.75" header="0.3" footer="0.3"/>
  <pageSetup orientation="portrait" r:id="rId2"/>
  <headerFooter>
    <oddHeader>&amp;C&amp;"-,Negrita"MUNICIPIO DE TLAJOMULCO DE ZÚÑIGA
1RA MODIFICACIÓN PRESUPUESTAL 2026
CLASIFICACIÓN DE LA DEUDA PÚBLICA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E100B-C6BB-431D-931C-41608CAB92AE}">
  <dimension ref="B3:C20"/>
  <sheetViews>
    <sheetView tabSelected="1" view="pageLayout" zoomScaleNormal="100" workbookViewId="0">
      <selection activeCell="B1" sqref="B1:I41"/>
    </sheetView>
  </sheetViews>
  <sheetFormatPr baseColWidth="10" defaultRowHeight="14.4" x14ac:dyDescent="0.3"/>
  <cols>
    <col min="1" max="1" width="5.44140625" customWidth="1"/>
    <col min="2" max="2" width="49" bestFit="1" customWidth="1"/>
    <col min="3" max="3" width="15" bestFit="1" customWidth="1"/>
  </cols>
  <sheetData>
    <row r="3" spans="2:3" x14ac:dyDescent="0.3">
      <c r="B3" s="7" t="s">
        <v>549</v>
      </c>
      <c r="C3" t="s">
        <v>541</v>
      </c>
    </row>
    <row r="4" spans="2:3" x14ac:dyDescent="0.3">
      <c r="B4" s="8" t="s">
        <v>36</v>
      </c>
      <c r="C4" s="1">
        <v>2404720776.5900002</v>
      </c>
    </row>
    <row r="5" spans="2:3" x14ac:dyDescent="0.3">
      <c r="B5" s="9" t="s">
        <v>37</v>
      </c>
      <c r="C5" s="1">
        <v>2404720776.5900002</v>
      </c>
    </row>
    <row r="6" spans="2:3" x14ac:dyDescent="0.3">
      <c r="B6" s="8" t="s">
        <v>508</v>
      </c>
      <c r="C6" s="1">
        <v>2000000</v>
      </c>
    </row>
    <row r="7" spans="2:3" x14ac:dyDescent="0.3">
      <c r="B7" s="9" t="s">
        <v>509</v>
      </c>
      <c r="C7" s="1">
        <v>2000000</v>
      </c>
    </row>
    <row r="8" spans="2:3" x14ac:dyDescent="0.3">
      <c r="B8" s="8" t="s">
        <v>339</v>
      </c>
      <c r="C8" s="1">
        <v>1423223878.9900005</v>
      </c>
    </row>
    <row r="9" spans="2:3" x14ac:dyDescent="0.3">
      <c r="B9" s="9" t="s">
        <v>340</v>
      </c>
      <c r="C9" s="1">
        <v>1423223878.9900005</v>
      </c>
    </row>
    <row r="10" spans="2:3" x14ac:dyDescent="0.3">
      <c r="B10" s="8" t="s">
        <v>350</v>
      </c>
      <c r="C10" s="1">
        <v>1699678514.7800004</v>
      </c>
    </row>
    <row r="11" spans="2:3" x14ac:dyDescent="0.3">
      <c r="B11" s="9" t="s">
        <v>351</v>
      </c>
      <c r="C11" s="1">
        <v>1699678514.7800004</v>
      </c>
    </row>
    <row r="12" spans="2:3" x14ac:dyDescent="0.3">
      <c r="B12" s="8" t="s">
        <v>334</v>
      </c>
      <c r="C12" s="1">
        <v>3100000</v>
      </c>
    </row>
    <row r="13" spans="2:3" x14ac:dyDescent="0.3">
      <c r="B13" s="9" t="s">
        <v>512</v>
      </c>
      <c r="C13" s="1">
        <v>3100000</v>
      </c>
    </row>
    <row r="14" spans="2:3" x14ac:dyDescent="0.3">
      <c r="B14" s="8" t="s">
        <v>74</v>
      </c>
      <c r="C14" s="1">
        <v>270230000</v>
      </c>
    </row>
    <row r="15" spans="2:3" x14ac:dyDescent="0.3">
      <c r="B15" s="9" t="s">
        <v>75</v>
      </c>
      <c r="C15" s="1">
        <v>270230000</v>
      </c>
    </row>
    <row r="16" spans="2:3" x14ac:dyDescent="0.3">
      <c r="B16" s="8" t="s">
        <v>315</v>
      </c>
      <c r="C16" s="1">
        <v>155473501.97</v>
      </c>
    </row>
    <row r="17" spans="2:3" x14ac:dyDescent="0.3">
      <c r="B17" s="9" t="s">
        <v>316</v>
      </c>
      <c r="C17" s="1">
        <v>155473501.97</v>
      </c>
    </row>
    <row r="18" spans="2:3" x14ac:dyDescent="0.3">
      <c r="B18" s="8" t="s">
        <v>170</v>
      </c>
      <c r="C18" s="1">
        <v>3250000</v>
      </c>
    </row>
    <row r="19" spans="2:3" x14ac:dyDescent="0.3">
      <c r="B19" s="9" t="s">
        <v>171</v>
      </c>
      <c r="C19" s="1">
        <v>3250000</v>
      </c>
    </row>
    <row r="20" spans="2:3" x14ac:dyDescent="0.3">
      <c r="B20" s="8" t="s">
        <v>497</v>
      </c>
      <c r="C20" s="1">
        <v>5961676672.3300018</v>
      </c>
    </row>
  </sheetData>
  <pageMargins left="0.7" right="0.7" top="0.9375" bottom="0.75" header="0.3" footer="0.3"/>
  <pageSetup orientation="portrait" r:id="rId2"/>
  <headerFooter>
    <oddHeader>&amp;C&amp;"-,Negrita"MUNICIPIO DE TLAJOMULCO DE ZÚÑIGA
1RA MODIFICACIÓN PRESUPUESTAL 2026
CLASIFICACIÓN PROGRAMATICA DEL GASTO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F29F1-F933-4354-AB07-1240148F8C8B}">
  <dimension ref="A1:D13"/>
  <sheetViews>
    <sheetView workbookViewId="0">
      <selection activeCell="B24" sqref="B24"/>
    </sheetView>
  </sheetViews>
  <sheetFormatPr baseColWidth="10" defaultRowHeight="14.4" x14ac:dyDescent="0.3"/>
  <cols>
    <col min="1" max="1" width="86.44140625" bestFit="1" customWidth="1"/>
    <col min="2" max="2" width="66.44140625" bestFit="1" customWidth="1"/>
    <col min="3" max="3" width="22" style="2" bestFit="1" customWidth="1"/>
    <col min="4" max="4" width="26.88671875" bestFit="1" customWidth="1"/>
  </cols>
  <sheetData>
    <row r="1" spans="1:4" x14ac:dyDescent="0.3">
      <c r="A1" s="7" t="s">
        <v>14</v>
      </c>
      <c r="B1" s="8">
        <v>6000</v>
      </c>
    </row>
    <row r="2" spans="1:4" x14ac:dyDescent="0.3">
      <c r="A2" s="7" t="s">
        <v>7</v>
      </c>
      <c r="B2" t="s">
        <v>308</v>
      </c>
    </row>
    <row r="4" spans="1:4" x14ac:dyDescent="0.3">
      <c r="A4" s="7" t="s">
        <v>496</v>
      </c>
      <c r="B4" t="s">
        <v>495</v>
      </c>
      <c r="C4" t="s">
        <v>502</v>
      </c>
      <c r="D4" t="s">
        <v>494</v>
      </c>
    </row>
    <row r="5" spans="1:4" x14ac:dyDescent="0.3">
      <c r="A5" s="8" t="s">
        <v>483</v>
      </c>
      <c r="B5" s="1">
        <v>104705665.76000001</v>
      </c>
      <c r="C5">
        <v>0</v>
      </c>
      <c r="D5" s="1">
        <v>104705670</v>
      </c>
    </row>
    <row r="6" spans="1:4" x14ac:dyDescent="0.3">
      <c r="A6" s="9" t="s">
        <v>349</v>
      </c>
      <c r="B6" s="1">
        <v>104705665.76000001</v>
      </c>
      <c r="C6">
        <v>0</v>
      </c>
      <c r="D6" s="1">
        <v>104705670</v>
      </c>
    </row>
    <row r="7" spans="1:4" x14ac:dyDescent="0.3">
      <c r="A7" s="8" t="s">
        <v>466</v>
      </c>
      <c r="B7" s="1">
        <v>3110768.37</v>
      </c>
      <c r="C7">
        <v>212793853.81</v>
      </c>
      <c r="D7" s="1">
        <v>215904622.18000001</v>
      </c>
    </row>
    <row r="8" spans="1:4" x14ac:dyDescent="0.3">
      <c r="A8" s="9" t="s">
        <v>349</v>
      </c>
      <c r="B8" s="1">
        <v>3110768.37</v>
      </c>
      <c r="C8">
        <v>212793853.81</v>
      </c>
      <c r="D8" s="1">
        <v>215904622.18000001</v>
      </c>
    </row>
    <row r="9" spans="1:4" x14ac:dyDescent="0.3">
      <c r="A9" s="8" t="s">
        <v>33</v>
      </c>
      <c r="B9" s="1">
        <v>727378518.08000016</v>
      </c>
      <c r="C9">
        <v>375235072.97000009</v>
      </c>
      <c r="D9" s="1">
        <v>1102613586.8100002</v>
      </c>
    </row>
    <row r="10" spans="1:4" x14ac:dyDescent="0.3">
      <c r="A10" s="9" t="s">
        <v>341</v>
      </c>
      <c r="B10" s="1">
        <v>617878513.84000015</v>
      </c>
      <c r="C10">
        <v>345365.15</v>
      </c>
      <c r="D10" s="1">
        <v>618223878.99000001</v>
      </c>
    </row>
    <row r="11" spans="1:4" x14ac:dyDescent="0.3">
      <c r="A11" s="9" t="s">
        <v>348</v>
      </c>
      <c r="B11" s="1">
        <v>59500000</v>
      </c>
      <c r="C11"/>
      <c r="D11" s="1">
        <v>59500000</v>
      </c>
    </row>
    <row r="12" spans="1:4" x14ac:dyDescent="0.3">
      <c r="A12" s="9" t="s">
        <v>349</v>
      </c>
      <c r="B12" s="1">
        <v>50000004.240000002</v>
      </c>
      <c r="C12">
        <v>374889707.82000011</v>
      </c>
      <c r="D12" s="1">
        <v>424889707.82000011</v>
      </c>
    </row>
    <row r="13" spans="1:4" x14ac:dyDescent="0.3">
      <c r="A13" s="8" t="s">
        <v>497</v>
      </c>
      <c r="B13" s="1">
        <v>835194952.21000016</v>
      </c>
      <c r="C13">
        <v>588028926.78000009</v>
      </c>
      <c r="D13" s="1">
        <v>1423223878.9900002</v>
      </c>
    </row>
  </sheetData>
  <pageMargins left="0.7" right="0.7" top="0.75" bottom="0.75" header="0.3" footer="0.3"/>
  <pageSetup paperSize="9" orientation="portrait" horizontalDpi="0" verticalDpi="0"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3A1EA-22DB-49F1-9666-1EEBD2C88899}">
  <dimension ref="A2:B769"/>
  <sheetViews>
    <sheetView tabSelected="1" view="pageLayout" topLeftCell="A55" zoomScaleNormal="100" workbookViewId="0">
      <selection activeCell="B1" sqref="B1:I41"/>
    </sheetView>
  </sheetViews>
  <sheetFormatPr baseColWidth="10" defaultRowHeight="14.4" x14ac:dyDescent="0.3"/>
  <cols>
    <col min="1" max="1" width="72.44140625" customWidth="1"/>
    <col min="2" max="2" width="15" bestFit="1" customWidth="1"/>
  </cols>
  <sheetData>
    <row r="2" spans="1:2" x14ac:dyDescent="0.3">
      <c r="A2" s="7" t="s">
        <v>550</v>
      </c>
      <c r="B2" t="s">
        <v>541</v>
      </c>
    </row>
    <row r="3" spans="1:2" x14ac:dyDescent="0.3">
      <c r="A3" s="38" t="s">
        <v>432</v>
      </c>
      <c r="B3" s="54">
        <v>14767344.140000001</v>
      </c>
    </row>
    <row r="4" spans="1:2" x14ac:dyDescent="0.3">
      <c r="A4" s="38" t="s">
        <v>102</v>
      </c>
      <c r="B4" s="54">
        <v>14767344.140000001</v>
      </c>
    </row>
    <row r="5" spans="1:2" x14ac:dyDescent="0.3">
      <c r="A5" s="38" t="s">
        <v>433</v>
      </c>
      <c r="B5" s="54">
        <v>14767344.140000001</v>
      </c>
    </row>
    <row r="6" spans="1:2" x14ac:dyDescent="0.3">
      <c r="A6" s="38">
        <v>4211</v>
      </c>
      <c r="B6" s="54">
        <v>14767344.140000001</v>
      </c>
    </row>
    <row r="7" spans="1:2" x14ac:dyDescent="0.3">
      <c r="A7" s="38" t="s">
        <v>149</v>
      </c>
      <c r="B7" s="54">
        <v>14767344.140000001</v>
      </c>
    </row>
    <row r="8" spans="1:2" x14ac:dyDescent="0.3">
      <c r="A8" s="38" t="s">
        <v>420</v>
      </c>
      <c r="B8" s="54">
        <v>20803650</v>
      </c>
    </row>
    <row r="9" spans="1:2" x14ac:dyDescent="0.3">
      <c r="A9" s="38" t="s">
        <v>102</v>
      </c>
      <c r="B9" s="54">
        <v>20803650</v>
      </c>
    </row>
    <row r="10" spans="1:2" x14ac:dyDescent="0.3">
      <c r="A10" s="38" t="s">
        <v>421</v>
      </c>
      <c r="B10" s="54">
        <v>20803650</v>
      </c>
    </row>
    <row r="11" spans="1:2" x14ac:dyDescent="0.3">
      <c r="A11" s="38">
        <v>4211</v>
      </c>
      <c r="B11" s="54">
        <v>20803650</v>
      </c>
    </row>
    <row r="12" spans="1:2" x14ac:dyDescent="0.3">
      <c r="A12" s="38" t="s">
        <v>149</v>
      </c>
      <c r="B12" s="54">
        <v>20803650</v>
      </c>
    </row>
    <row r="13" spans="1:2" x14ac:dyDescent="0.3">
      <c r="A13" s="38" t="s">
        <v>293</v>
      </c>
      <c r="B13" s="54">
        <v>186225501.97</v>
      </c>
    </row>
    <row r="14" spans="1:2" x14ac:dyDescent="0.3">
      <c r="A14" s="38" t="s">
        <v>102</v>
      </c>
      <c r="B14" s="54">
        <v>150643501.97</v>
      </c>
    </row>
    <row r="15" spans="1:2" x14ac:dyDescent="0.3">
      <c r="A15" s="38" t="s">
        <v>323</v>
      </c>
      <c r="B15" s="54">
        <v>21175000</v>
      </c>
    </row>
    <row r="16" spans="1:2" x14ac:dyDescent="0.3">
      <c r="A16" s="38">
        <v>2491</v>
      </c>
      <c r="B16" s="54">
        <v>1175000</v>
      </c>
    </row>
    <row r="17" spans="1:2" x14ac:dyDescent="0.3">
      <c r="A17" s="38" t="s">
        <v>232</v>
      </c>
      <c r="B17" s="54">
        <v>1175000</v>
      </c>
    </row>
    <row r="18" spans="1:2" x14ac:dyDescent="0.3">
      <c r="A18" s="38">
        <v>4411</v>
      </c>
      <c r="B18" s="54">
        <v>20000000</v>
      </c>
    </row>
    <row r="19" spans="1:2" x14ac:dyDescent="0.3">
      <c r="A19" s="38" t="s">
        <v>163</v>
      </c>
      <c r="B19" s="54">
        <v>20000000</v>
      </c>
    </row>
    <row r="20" spans="1:2" x14ac:dyDescent="0.3">
      <c r="A20" s="38" t="s">
        <v>317</v>
      </c>
      <c r="B20" s="54">
        <v>850000</v>
      </c>
    </row>
    <row r="21" spans="1:2" x14ac:dyDescent="0.3">
      <c r="A21" s="38">
        <v>3761</v>
      </c>
      <c r="B21" s="54">
        <v>0</v>
      </c>
    </row>
    <row r="22" spans="1:2" x14ac:dyDescent="0.3">
      <c r="A22" s="38" t="s">
        <v>320</v>
      </c>
      <c r="B22" s="54">
        <v>0</v>
      </c>
    </row>
    <row r="23" spans="1:2" x14ac:dyDescent="0.3">
      <c r="A23" s="38">
        <v>3821</v>
      </c>
      <c r="B23" s="54">
        <v>850000</v>
      </c>
    </row>
    <row r="24" spans="1:2" x14ac:dyDescent="0.3">
      <c r="A24" s="38" t="s">
        <v>56</v>
      </c>
      <c r="B24" s="54">
        <v>850000</v>
      </c>
    </row>
    <row r="25" spans="1:2" x14ac:dyDescent="0.3">
      <c r="A25" s="38" t="s">
        <v>326</v>
      </c>
      <c r="B25" s="54">
        <v>200000</v>
      </c>
    </row>
    <row r="26" spans="1:2" x14ac:dyDescent="0.3">
      <c r="A26" s="38">
        <v>4421</v>
      </c>
      <c r="B26" s="54">
        <v>200000</v>
      </c>
    </row>
    <row r="27" spans="1:2" x14ac:dyDescent="0.3">
      <c r="A27" s="38" t="s">
        <v>327</v>
      </c>
      <c r="B27" s="54">
        <v>200000</v>
      </c>
    </row>
    <row r="28" spans="1:2" x14ac:dyDescent="0.3">
      <c r="A28" s="38" t="s">
        <v>413</v>
      </c>
      <c r="B28" s="54">
        <v>480000</v>
      </c>
    </row>
    <row r="29" spans="1:2" x14ac:dyDescent="0.3">
      <c r="A29" s="38">
        <v>3341</v>
      </c>
      <c r="B29" s="54">
        <v>230000</v>
      </c>
    </row>
    <row r="30" spans="1:2" x14ac:dyDescent="0.3">
      <c r="A30" s="38" t="s">
        <v>238</v>
      </c>
      <c r="B30" s="54">
        <v>230000</v>
      </c>
    </row>
    <row r="31" spans="1:2" x14ac:dyDescent="0.3">
      <c r="A31" s="38">
        <v>3821</v>
      </c>
      <c r="B31" s="54">
        <v>150000</v>
      </c>
    </row>
    <row r="32" spans="1:2" x14ac:dyDescent="0.3">
      <c r="A32" s="38" t="s">
        <v>56</v>
      </c>
      <c r="B32" s="54">
        <v>150000</v>
      </c>
    </row>
    <row r="33" spans="1:2" x14ac:dyDescent="0.3">
      <c r="A33" s="38">
        <v>3841</v>
      </c>
      <c r="B33" s="54">
        <v>100000</v>
      </c>
    </row>
    <row r="34" spans="1:2" x14ac:dyDescent="0.3">
      <c r="A34" s="38" t="s">
        <v>416</v>
      </c>
      <c r="B34" s="54">
        <v>100000</v>
      </c>
    </row>
    <row r="35" spans="1:2" x14ac:dyDescent="0.3">
      <c r="A35" s="38" t="s">
        <v>329</v>
      </c>
      <c r="B35" s="54">
        <v>2000000</v>
      </c>
    </row>
    <row r="36" spans="1:2" x14ac:dyDescent="0.3">
      <c r="A36" s="38">
        <v>4411</v>
      </c>
      <c r="B36" s="54">
        <v>2000000</v>
      </c>
    </row>
    <row r="37" spans="1:2" x14ac:dyDescent="0.3">
      <c r="A37" s="38" t="s">
        <v>163</v>
      </c>
      <c r="B37" s="54">
        <v>2000000</v>
      </c>
    </row>
    <row r="38" spans="1:2" x14ac:dyDescent="0.3">
      <c r="A38" s="38" t="s">
        <v>302</v>
      </c>
      <c r="B38" s="54">
        <v>5200000</v>
      </c>
    </row>
    <row r="39" spans="1:2" x14ac:dyDescent="0.3">
      <c r="A39" s="38">
        <v>2491</v>
      </c>
      <c r="B39" s="54">
        <v>150000</v>
      </c>
    </row>
    <row r="40" spans="1:2" x14ac:dyDescent="0.3">
      <c r="A40" s="38" t="s">
        <v>232</v>
      </c>
      <c r="B40" s="54">
        <v>150000</v>
      </c>
    </row>
    <row r="41" spans="1:2" x14ac:dyDescent="0.3">
      <c r="A41" s="38">
        <v>2521</v>
      </c>
      <c r="B41" s="54">
        <v>50000</v>
      </c>
    </row>
    <row r="42" spans="1:2" x14ac:dyDescent="0.3">
      <c r="A42" s="38" t="s">
        <v>107</v>
      </c>
      <c r="B42" s="54">
        <v>50000</v>
      </c>
    </row>
    <row r="43" spans="1:2" x14ac:dyDescent="0.3">
      <c r="A43" s="38">
        <v>3821</v>
      </c>
      <c r="B43" s="54">
        <v>1050000</v>
      </c>
    </row>
    <row r="44" spans="1:2" x14ac:dyDescent="0.3">
      <c r="A44" s="38" t="s">
        <v>56</v>
      </c>
      <c r="B44" s="54">
        <v>1050000</v>
      </c>
    </row>
    <row r="45" spans="1:2" x14ac:dyDescent="0.3">
      <c r="A45" s="38">
        <v>4431</v>
      </c>
      <c r="B45" s="54">
        <v>3900000</v>
      </c>
    </row>
    <row r="46" spans="1:2" x14ac:dyDescent="0.3">
      <c r="A46" s="38" t="s">
        <v>306</v>
      </c>
      <c r="B46" s="54">
        <v>3900000</v>
      </c>
    </row>
    <row r="47" spans="1:2" x14ac:dyDescent="0.3">
      <c r="A47" s="38">
        <v>5671</v>
      </c>
      <c r="B47" s="54">
        <v>50000</v>
      </c>
    </row>
    <row r="48" spans="1:2" x14ac:dyDescent="0.3">
      <c r="A48" s="38" t="s">
        <v>283</v>
      </c>
      <c r="B48" s="54">
        <v>50000</v>
      </c>
    </row>
    <row r="49" spans="1:2" x14ac:dyDescent="0.3">
      <c r="A49" s="38" t="s">
        <v>330</v>
      </c>
      <c r="B49" s="54">
        <v>100738501.97</v>
      </c>
    </row>
    <row r="50" spans="1:2" x14ac:dyDescent="0.3">
      <c r="A50" s="38">
        <v>4411</v>
      </c>
      <c r="B50" s="54">
        <v>100738501.97</v>
      </c>
    </row>
    <row r="51" spans="1:2" x14ac:dyDescent="0.3">
      <c r="A51" s="38" t="s">
        <v>163</v>
      </c>
      <c r="B51" s="54">
        <v>100738501.97</v>
      </c>
    </row>
    <row r="52" spans="1:2" x14ac:dyDescent="0.3">
      <c r="A52" s="38" t="s">
        <v>332</v>
      </c>
      <c r="B52" s="54">
        <v>18000000</v>
      </c>
    </row>
    <row r="53" spans="1:2" x14ac:dyDescent="0.3">
      <c r="A53" s="38">
        <v>4411</v>
      </c>
      <c r="B53" s="54">
        <v>18000000</v>
      </c>
    </row>
    <row r="54" spans="1:2" x14ac:dyDescent="0.3">
      <c r="A54" s="38" t="s">
        <v>163</v>
      </c>
      <c r="B54" s="54">
        <v>18000000</v>
      </c>
    </row>
    <row r="55" spans="1:2" x14ac:dyDescent="0.3">
      <c r="A55" s="38" t="s">
        <v>322</v>
      </c>
      <c r="B55" s="54">
        <v>2000000</v>
      </c>
    </row>
    <row r="56" spans="1:2" x14ac:dyDescent="0.3">
      <c r="A56" s="38">
        <v>4411</v>
      </c>
      <c r="B56" s="54">
        <v>2000000</v>
      </c>
    </row>
    <row r="57" spans="1:2" x14ac:dyDescent="0.3">
      <c r="A57" s="38" t="s">
        <v>163</v>
      </c>
      <c r="B57" s="54">
        <v>2000000</v>
      </c>
    </row>
    <row r="58" spans="1:2" x14ac:dyDescent="0.3">
      <c r="A58" s="38" t="s">
        <v>123</v>
      </c>
      <c r="B58" s="54">
        <v>35582000</v>
      </c>
    </row>
    <row r="59" spans="1:2" x14ac:dyDescent="0.3">
      <c r="A59" s="38" t="s">
        <v>297</v>
      </c>
      <c r="B59" s="54">
        <v>4500000</v>
      </c>
    </row>
    <row r="60" spans="1:2" x14ac:dyDescent="0.3">
      <c r="A60" s="38">
        <v>3821</v>
      </c>
      <c r="B60" s="54">
        <v>4500000</v>
      </c>
    </row>
    <row r="61" spans="1:2" x14ac:dyDescent="0.3">
      <c r="A61" s="38" t="s">
        <v>56</v>
      </c>
      <c r="B61" s="54">
        <v>4500000</v>
      </c>
    </row>
    <row r="62" spans="1:2" x14ac:dyDescent="0.3">
      <c r="A62" s="38" t="s">
        <v>294</v>
      </c>
      <c r="B62" s="54">
        <v>29232000</v>
      </c>
    </row>
    <row r="63" spans="1:2" x14ac:dyDescent="0.3">
      <c r="A63" s="38">
        <v>3511</v>
      </c>
      <c r="B63" s="54">
        <v>29232000</v>
      </c>
    </row>
    <row r="64" spans="1:2" x14ac:dyDescent="0.3">
      <c r="A64" s="38" t="s">
        <v>207</v>
      </c>
      <c r="B64" s="54">
        <v>29232000</v>
      </c>
    </row>
    <row r="65" spans="1:2" x14ac:dyDescent="0.3">
      <c r="A65" s="38" t="s">
        <v>298</v>
      </c>
      <c r="B65" s="54">
        <v>1850000</v>
      </c>
    </row>
    <row r="66" spans="1:2" x14ac:dyDescent="0.3">
      <c r="A66" s="38">
        <v>2171</v>
      </c>
      <c r="B66" s="54">
        <v>200000</v>
      </c>
    </row>
    <row r="67" spans="1:2" x14ac:dyDescent="0.3">
      <c r="A67" s="38" t="s">
        <v>301</v>
      </c>
      <c r="B67" s="54">
        <v>200000</v>
      </c>
    </row>
    <row r="68" spans="1:2" x14ac:dyDescent="0.3">
      <c r="A68" s="38">
        <v>3821</v>
      </c>
      <c r="B68" s="54">
        <v>1500000</v>
      </c>
    </row>
    <row r="69" spans="1:2" x14ac:dyDescent="0.3">
      <c r="A69" s="38" t="s">
        <v>56</v>
      </c>
      <c r="B69" s="54">
        <v>1500000</v>
      </c>
    </row>
    <row r="70" spans="1:2" x14ac:dyDescent="0.3">
      <c r="A70" s="38">
        <v>5671</v>
      </c>
      <c r="B70" s="54">
        <v>150000</v>
      </c>
    </row>
    <row r="71" spans="1:2" x14ac:dyDescent="0.3">
      <c r="A71" s="38" t="s">
        <v>283</v>
      </c>
      <c r="B71" s="54">
        <v>150000</v>
      </c>
    </row>
    <row r="72" spans="1:2" x14ac:dyDescent="0.3">
      <c r="A72" s="38" t="s">
        <v>116</v>
      </c>
      <c r="B72" s="54">
        <v>410275740</v>
      </c>
    </row>
    <row r="73" spans="1:2" x14ac:dyDescent="0.3">
      <c r="A73" s="38" t="s">
        <v>40</v>
      </c>
      <c r="B73" s="54">
        <v>3250000</v>
      </c>
    </row>
    <row r="74" spans="1:2" x14ac:dyDescent="0.3">
      <c r="A74" s="38" t="s">
        <v>172</v>
      </c>
      <c r="B74" s="54">
        <v>3250000</v>
      </c>
    </row>
    <row r="75" spans="1:2" x14ac:dyDescent="0.3">
      <c r="A75" s="38">
        <v>2221</v>
      </c>
      <c r="B75" s="54">
        <v>800000</v>
      </c>
    </row>
    <row r="76" spans="1:2" x14ac:dyDescent="0.3">
      <c r="A76" s="38" t="s">
        <v>145</v>
      </c>
      <c r="B76" s="54">
        <v>800000</v>
      </c>
    </row>
    <row r="77" spans="1:2" x14ac:dyDescent="0.3">
      <c r="A77" s="38">
        <v>2531</v>
      </c>
      <c r="B77" s="54">
        <v>1000000</v>
      </c>
    </row>
    <row r="78" spans="1:2" x14ac:dyDescent="0.3">
      <c r="A78" s="38" t="s">
        <v>47</v>
      </c>
      <c r="B78" s="54">
        <v>1000000</v>
      </c>
    </row>
    <row r="79" spans="1:2" x14ac:dyDescent="0.3">
      <c r="A79" s="38">
        <v>2541</v>
      </c>
      <c r="B79" s="54">
        <v>500000</v>
      </c>
    </row>
    <row r="80" spans="1:2" x14ac:dyDescent="0.3">
      <c r="A80" s="38" t="s">
        <v>48</v>
      </c>
      <c r="B80" s="54">
        <v>500000</v>
      </c>
    </row>
    <row r="81" spans="1:2" x14ac:dyDescent="0.3">
      <c r="A81" s="38">
        <v>2721</v>
      </c>
      <c r="B81" s="54">
        <v>50000</v>
      </c>
    </row>
    <row r="82" spans="1:2" x14ac:dyDescent="0.3">
      <c r="A82" s="38" t="s">
        <v>50</v>
      </c>
      <c r="B82" s="54">
        <v>50000</v>
      </c>
    </row>
    <row r="83" spans="1:2" x14ac:dyDescent="0.3">
      <c r="A83" s="38">
        <v>2911</v>
      </c>
      <c r="B83" s="54">
        <v>50000</v>
      </c>
    </row>
    <row r="84" spans="1:2" x14ac:dyDescent="0.3">
      <c r="A84" s="38" t="s">
        <v>51</v>
      </c>
      <c r="B84" s="54">
        <v>50000</v>
      </c>
    </row>
    <row r="85" spans="1:2" x14ac:dyDescent="0.3">
      <c r="A85" s="38">
        <v>3821</v>
      </c>
      <c r="B85" s="54">
        <v>200000</v>
      </c>
    </row>
    <row r="86" spans="1:2" x14ac:dyDescent="0.3">
      <c r="A86" s="38" t="s">
        <v>56</v>
      </c>
      <c r="B86" s="54">
        <v>200000</v>
      </c>
    </row>
    <row r="87" spans="1:2" x14ac:dyDescent="0.3">
      <c r="A87" s="38">
        <v>5311</v>
      </c>
      <c r="B87" s="54">
        <v>500000</v>
      </c>
    </row>
    <row r="88" spans="1:2" x14ac:dyDescent="0.3">
      <c r="A88" s="38" t="s">
        <v>110</v>
      </c>
      <c r="B88" s="54">
        <v>500000</v>
      </c>
    </row>
    <row r="89" spans="1:2" x14ac:dyDescent="0.3">
      <c r="A89" s="38">
        <v>5691</v>
      </c>
      <c r="B89" s="54">
        <v>150000</v>
      </c>
    </row>
    <row r="90" spans="1:2" x14ac:dyDescent="0.3">
      <c r="A90" s="38" t="s">
        <v>59</v>
      </c>
      <c r="B90" s="54">
        <v>150000</v>
      </c>
    </row>
    <row r="91" spans="1:2" x14ac:dyDescent="0.3">
      <c r="A91" s="38" t="s">
        <v>167</v>
      </c>
      <c r="B91" s="54">
        <v>0</v>
      </c>
    </row>
    <row r="92" spans="1:2" x14ac:dyDescent="0.3">
      <c r="A92" s="38">
        <v>2711</v>
      </c>
      <c r="B92" s="54">
        <v>0</v>
      </c>
    </row>
    <row r="93" spans="1:2" x14ac:dyDescent="0.3">
      <c r="A93" s="38" t="s">
        <v>49</v>
      </c>
      <c r="B93" s="54">
        <v>0</v>
      </c>
    </row>
    <row r="94" spans="1:2" x14ac:dyDescent="0.3">
      <c r="A94" s="38" t="s">
        <v>102</v>
      </c>
      <c r="B94" s="54">
        <v>53550000</v>
      </c>
    </row>
    <row r="95" spans="1:2" x14ac:dyDescent="0.3">
      <c r="A95" s="38" t="s">
        <v>285</v>
      </c>
      <c r="B95" s="54">
        <v>52550000</v>
      </c>
    </row>
    <row r="96" spans="1:2" x14ac:dyDescent="0.3">
      <c r="A96" s="38">
        <v>2161</v>
      </c>
      <c r="B96" s="54">
        <v>1000000</v>
      </c>
    </row>
    <row r="97" spans="1:2" x14ac:dyDescent="0.3">
      <c r="A97" s="38" t="s">
        <v>106</v>
      </c>
      <c r="B97" s="54">
        <v>1000000</v>
      </c>
    </row>
    <row r="98" spans="1:2" x14ac:dyDescent="0.3">
      <c r="A98" s="38">
        <v>2411</v>
      </c>
      <c r="B98" s="54">
        <v>1000000</v>
      </c>
    </row>
    <row r="99" spans="1:2" x14ac:dyDescent="0.3">
      <c r="A99" s="38" t="s">
        <v>229</v>
      </c>
      <c r="B99" s="54">
        <v>1000000</v>
      </c>
    </row>
    <row r="100" spans="1:2" x14ac:dyDescent="0.3">
      <c r="A100" s="38">
        <v>2421</v>
      </c>
      <c r="B100" s="54">
        <v>5000000</v>
      </c>
    </row>
    <row r="101" spans="1:2" x14ac:dyDescent="0.3">
      <c r="A101" s="38" t="s">
        <v>230</v>
      </c>
      <c r="B101" s="54">
        <v>5000000</v>
      </c>
    </row>
    <row r="102" spans="1:2" x14ac:dyDescent="0.3">
      <c r="A102" s="38">
        <v>2471</v>
      </c>
      <c r="B102" s="54">
        <v>800000</v>
      </c>
    </row>
    <row r="103" spans="1:2" x14ac:dyDescent="0.3">
      <c r="A103" s="38" t="s">
        <v>202</v>
      </c>
      <c r="B103" s="54">
        <v>800000</v>
      </c>
    </row>
    <row r="104" spans="1:2" x14ac:dyDescent="0.3">
      <c r="A104" s="38">
        <v>2491</v>
      </c>
      <c r="B104" s="54">
        <v>6500000</v>
      </c>
    </row>
    <row r="105" spans="1:2" x14ac:dyDescent="0.3">
      <c r="A105" s="38" t="s">
        <v>232</v>
      </c>
      <c r="B105" s="54">
        <v>6500000</v>
      </c>
    </row>
    <row r="106" spans="1:2" x14ac:dyDescent="0.3">
      <c r="A106" s="38">
        <v>2721</v>
      </c>
      <c r="B106" s="54">
        <v>750000</v>
      </c>
    </row>
    <row r="107" spans="1:2" x14ac:dyDescent="0.3">
      <c r="A107" s="38" t="s">
        <v>50</v>
      </c>
      <c r="B107" s="54">
        <v>750000</v>
      </c>
    </row>
    <row r="108" spans="1:2" x14ac:dyDescent="0.3">
      <c r="A108" s="38">
        <v>2911</v>
      </c>
      <c r="B108" s="54">
        <v>500000</v>
      </c>
    </row>
    <row r="109" spans="1:2" x14ac:dyDescent="0.3">
      <c r="A109" s="38" t="s">
        <v>51</v>
      </c>
      <c r="B109" s="54">
        <v>500000</v>
      </c>
    </row>
    <row r="110" spans="1:2" x14ac:dyDescent="0.3">
      <c r="A110" s="38">
        <v>2981</v>
      </c>
      <c r="B110" s="54">
        <v>500000</v>
      </c>
    </row>
    <row r="111" spans="1:2" x14ac:dyDescent="0.3">
      <c r="A111" s="38" t="s">
        <v>234</v>
      </c>
      <c r="B111" s="54">
        <v>500000</v>
      </c>
    </row>
    <row r="112" spans="1:2" x14ac:dyDescent="0.3">
      <c r="A112" s="38">
        <v>3511</v>
      </c>
      <c r="B112" s="54">
        <v>31797564.800000001</v>
      </c>
    </row>
    <row r="113" spans="1:2" x14ac:dyDescent="0.3">
      <c r="A113" s="38" t="s">
        <v>207</v>
      </c>
      <c r="B113" s="54">
        <v>31797564.800000001</v>
      </c>
    </row>
    <row r="114" spans="1:2" x14ac:dyDescent="0.3">
      <c r="A114" s="38">
        <v>3571</v>
      </c>
      <c r="B114" s="54">
        <v>0</v>
      </c>
    </row>
    <row r="115" spans="1:2" x14ac:dyDescent="0.3">
      <c r="A115" s="38" t="s">
        <v>55</v>
      </c>
      <c r="B115" s="54">
        <v>0</v>
      </c>
    </row>
    <row r="116" spans="1:2" x14ac:dyDescent="0.3">
      <c r="A116" s="38">
        <v>5671</v>
      </c>
      <c r="B116" s="54">
        <v>1500000</v>
      </c>
    </row>
    <row r="117" spans="1:2" x14ac:dyDescent="0.3">
      <c r="A117" s="38" t="s">
        <v>283</v>
      </c>
      <c r="B117" s="54">
        <v>1500000</v>
      </c>
    </row>
    <row r="118" spans="1:2" x14ac:dyDescent="0.3">
      <c r="A118" s="38">
        <v>3591</v>
      </c>
      <c r="B118" s="54">
        <v>3202435.2</v>
      </c>
    </row>
    <row r="119" spans="1:2" x14ac:dyDescent="0.3">
      <c r="A119" s="38" t="s">
        <v>551</v>
      </c>
      <c r="B119" s="54">
        <v>3202435.2</v>
      </c>
    </row>
    <row r="120" spans="1:2" x14ac:dyDescent="0.3">
      <c r="A120" s="38" t="s">
        <v>288</v>
      </c>
      <c r="B120" s="54">
        <v>1000000</v>
      </c>
    </row>
    <row r="121" spans="1:2" x14ac:dyDescent="0.3">
      <c r="A121" s="38">
        <v>2161</v>
      </c>
      <c r="B121" s="54">
        <v>50000</v>
      </c>
    </row>
    <row r="122" spans="1:2" x14ac:dyDescent="0.3">
      <c r="A122" s="38" t="s">
        <v>106</v>
      </c>
      <c r="B122" s="54">
        <v>50000</v>
      </c>
    </row>
    <row r="123" spans="1:2" x14ac:dyDescent="0.3">
      <c r="A123" s="38">
        <v>2221</v>
      </c>
      <c r="B123" s="54">
        <v>40000</v>
      </c>
    </row>
    <row r="124" spans="1:2" x14ac:dyDescent="0.3">
      <c r="A124" s="38" t="s">
        <v>145</v>
      </c>
      <c r="B124" s="54">
        <v>40000</v>
      </c>
    </row>
    <row r="125" spans="1:2" x14ac:dyDescent="0.3">
      <c r="A125" s="38">
        <v>2521</v>
      </c>
      <c r="B125" s="54">
        <v>40000</v>
      </c>
    </row>
    <row r="126" spans="1:2" x14ac:dyDescent="0.3">
      <c r="A126" s="38" t="s">
        <v>107</v>
      </c>
      <c r="B126" s="54">
        <v>40000</v>
      </c>
    </row>
    <row r="127" spans="1:2" x14ac:dyDescent="0.3">
      <c r="A127" s="38">
        <v>2721</v>
      </c>
      <c r="B127" s="54">
        <v>90000</v>
      </c>
    </row>
    <row r="128" spans="1:2" x14ac:dyDescent="0.3">
      <c r="A128" s="38" t="s">
        <v>50</v>
      </c>
      <c r="B128" s="54">
        <v>90000</v>
      </c>
    </row>
    <row r="129" spans="1:2" x14ac:dyDescent="0.3">
      <c r="A129" s="38">
        <v>2911</v>
      </c>
      <c r="B129" s="54">
        <v>200000</v>
      </c>
    </row>
    <row r="130" spans="1:2" x14ac:dyDescent="0.3">
      <c r="A130" s="38" t="s">
        <v>51</v>
      </c>
      <c r="B130" s="54">
        <v>200000</v>
      </c>
    </row>
    <row r="131" spans="1:2" x14ac:dyDescent="0.3">
      <c r="A131" s="38">
        <v>3571</v>
      </c>
      <c r="B131" s="54">
        <v>400000</v>
      </c>
    </row>
    <row r="132" spans="1:2" x14ac:dyDescent="0.3">
      <c r="A132" s="38" t="s">
        <v>55</v>
      </c>
      <c r="B132" s="54">
        <v>400000</v>
      </c>
    </row>
    <row r="133" spans="1:2" x14ac:dyDescent="0.3">
      <c r="A133" s="38">
        <v>5621</v>
      </c>
      <c r="B133" s="54">
        <v>180000</v>
      </c>
    </row>
    <row r="134" spans="1:2" x14ac:dyDescent="0.3">
      <c r="A134" s="38" t="s">
        <v>291</v>
      </c>
      <c r="B134" s="54">
        <v>180000</v>
      </c>
    </row>
    <row r="135" spans="1:2" x14ac:dyDescent="0.3">
      <c r="A135" s="38" t="s">
        <v>117</v>
      </c>
      <c r="B135" s="54">
        <v>353475740</v>
      </c>
    </row>
    <row r="136" spans="1:2" x14ac:dyDescent="0.3">
      <c r="A136" s="38" t="s">
        <v>118</v>
      </c>
      <c r="B136" s="54">
        <v>256795740</v>
      </c>
    </row>
    <row r="137" spans="1:2" x14ac:dyDescent="0.3">
      <c r="A137" s="38">
        <v>2161</v>
      </c>
      <c r="B137" s="54">
        <v>170000</v>
      </c>
    </row>
    <row r="138" spans="1:2" x14ac:dyDescent="0.3">
      <c r="A138" s="38" t="s">
        <v>106</v>
      </c>
      <c r="B138" s="54">
        <v>170000</v>
      </c>
    </row>
    <row r="139" spans="1:2" x14ac:dyDescent="0.3">
      <c r="A139" s="38">
        <v>2721</v>
      </c>
      <c r="B139" s="54">
        <v>100000</v>
      </c>
    </row>
    <row r="140" spans="1:2" x14ac:dyDescent="0.3">
      <c r="A140" s="38" t="s">
        <v>50</v>
      </c>
      <c r="B140" s="54">
        <v>100000</v>
      </c>
    </row>
    <row r="141" spans="1:2" x14ac:dyDescent="0.3">
      <c r="A141" s="38">
        <v>2911</v>
      </c>
      <c r="B141" s="54">
        <v>100000</v>
      </c>
    </row>
    <row r="142" spans="1:2" x14ac:dyDescent="0.3">
      <c r="A142" s="38" t="s">
        <v>51</v>
      </c>
      <c r="B142" s="54">
        <v>100000</v>
      </c>
    </row>
    <row r="143" spans="1:2" x14ac:dyDescent="0.3">
      <c r="A143" s="38">
        <v>3581</v>
      </c>
      <c r="B143" s="54">
        <v>256425740</v>
      </c>
    </row>
    <row r="144" spans="1:2" x14ac:dyDescent="0.3">
      <c r="A144" s="38" t="s">
        <v>109</v>
      </c>
      <c r="B144" s="54">
        <v>256425740</v>
      </c>
    </row>
    <row r="145" spans="1:2" x14ac:dyDescent="0.3">
      <c r="A145" s="38" t="s">
        <v>406</v>
      </c>
      <c r="B145" s="54">
        <v>96680000</v>
      </c>
    </row>
    <row r="146" spans="1:2" x14ac:dyDescent="0.3">
      <c r="A146" s="38">
        <v>2461</v>
      </c>
      <c r="B146" s="54">
        <v>31180000</v>
      </c>
    </row>
    <row r="147" spans="1:2" x14ac:dyDescent="0.3">
      <c r="A147" s="38" t="s">
        <v>83</v>
      </c>
      <c r="B147" s="54">
        <v>31180000</v>
      </c>
    </row>
    <row r="148" spans="1:2" x14ac:dyDescent="0.3">
      <c r="A148" s="38">
        <v>2721</v>
      </c>
      <c r="B148" s="54">
        <v>200000</v>
      </c>
    </row>
    <row r="149" spans="1:2" x14ac:dyDescent="0.3">
      <c r="A149" s="38" t="s">
        <v>50</v>
      </c>
      <c r="B149" s="54">
        <v>200000</v>
      </c>
    </row>
    <row r="150" spans="1:2" x14ac:dyDescent="0.3">
      <c r="A150" s="38">
        <v>2911</v>
      </c>
      <c r="B150" s="54">
        <v>200000</v>
      </c>
    </row>
    <row r="151" spans="1:2" x14ac:dyDescent="0.3">
      <c r="A151" s="38" t="s">
        <v>51</v>
      </c>
      <c r="B151" s="54">
        <v>200000</v>
      </c>
    </row>
    <row r="152" spans="1:2" x14ac:dyDescent="0.3">
      <c r="A152" s="38">
        <v>3111</v>
      </c>
      <c r="B152" s="54">
        <v>63000000</v>
      </c>
    </row>
    <row r="153" spans="1:2" x14ac:dyDescent="0.3">
      <c r="A153" s="38" t="s">
        <v>235</v>
      </c>
      <c r="B153" s="54">
        <v>63000000</v>
      </c>
    </row>
    <row r="154" spans="1:2" x14ac:dyDescent="0.3">
      <c r="A154" s="38">
        <v>3571</v>
      </c>
      <c r="B154" s="54">
        <v>2100000</v>
      </c>
    </row>
    <row r="155" spans="1:2" x14ac:dyDescent="0.3">
      <c r="A155" s="38" t="s">
        <v>55</v>
      </c>
      <c r="B155" s="54">
        <v>2100000</v>
      </c>
    </row>
    <row r="156" spans="1:2" x14ac:dyDescent="0.3">
      <c r="A156" s="38" t="s">
        <v>308</v>
      </c>
      <c r="B156" s="54">
        <v>2055868638.0500002</v>
      </c>
    </row>
    <row r="157" spans="1:2" x14ac:dyDescent="0.3">
      <c r="A157" s="38" t="s">
        <v>40</v>
      </c>
      <c r="B157" s="54">
        <v>632644759.05999994</v>
      </c>
    </row>
    <row r="158" spans="1:2" x14ac:dyDescent="0.3">
      <c r="A158" s="38" t="s">
        <v>383</v>
      </c>
      <c r="B158" s="54">
        <v>631974759.05999994</v>
      </c>
    </row>
    <row r="159" spans="1:2" x14ac:dyDescent="0.3">
      <c r="A159" s="38">
        <v>2411</v>
      </c>
      <c r="B159" s="54">
        <v>50000</v>
      </c>
    </row>
    <row r="160" spans="1:2" x14ac:dyDescent="0.3">
      <c r="A160" s="38" t="s">
        <v>229</v>
      </c>
      <c r="B160" s="54">
        <v>50000</v>
      </c>
    </row>
    <row r="161" spans="1:2" x14ac:dyDescent="0.3">
      <c r="A161" s="38">
        <v>2421</v>
      </c>
      <c r="B161" s="54">
        <v>900000</v>
      </c>
    </row>
    <row r="162" spans="1:2" x14ac:dyDescent="0.3">
      <c r="A162" s="38" t="s">
        <v>230</v>
      </c>
      <c r="B162" s="54">
        <v>900000</v>
      </c>
    </row>
    <row r="163" spans="1:2" x14ac:dyDescent="0.3">
      <c r="A163" s="38">
        <v>2461</v>
      </c>
      <c r="B163" s="54">
        <v>1000000</v>
      </c>
    </row>
    <row r="164" spans="1:2" x14ac:dyDescent="0.3">
      <c r="A164" s="38" t="s">
        <v>83</v>
      </c>
      <c r="B164" s="54">
        <v>1000000</v>
      </c>
    </row>
    <row r="165" spans="1:2" x14ac:dyDescent="0.3">
      <c r="A165" s="38">
        <v>2471</v>
      </c>
      <c r="B165" s="54">
        <v>2500000</v>
      </c>
    </row>
    <row r="166" spans="1:2" x14ac:dyDescent="0.3">
      <c r="A166" s="38" t="s">
        <v>202</v>
      </c>
      <c r="B166" s="54">
        <v>2500000</v>
      </c>
    </row>
    <row r="167" spans="1:2" x14ac:dyDescent="0.3">
      <c r="A167" s="38">
        <v>2511</v>
      </c>
      <c r="B167" s="54">
        <v>2000000</v>
      </c>
    </row>
    <row r="168" spans="1:2" x14ac:dyDescent="0.3">
      <c r="A168" s="38" t="s">
        <v>386</v>
      </c>
      <c r="B168" s="54">
        <v>2000000</v>
      </c>
    </row>
    <row r="169" spans="1:2" x14ac:dyDescent="0.3">
      <c r="A169" s="38">
        <v>2561</v>
      </c>
      <c r="B169" s="54">
        <v>2500000</v>
      </c>
    </row>
    <row r="170" spans="1:2" x14ac:dyDescent="0.3">
      <c r="A170" s="38" t="s">
        <v>387</v>
      </c>
      <c r="B170" s="54">
        <v>2500000</v>
      </c>
    </row>
    <row r="171" spans="1:2" x14ac:dyDescent="0.3">
      <c r="A171" s="38">
        <v>2721</v>
      </c>
      <c r="B171" s="54">
        <v>400000</v>
      </c>
    </row>
    <row r="172" spans="1:2" x14ac:dyDescent="0.3">
      <c r="A172" s="38" t="s">
        <v>50</v>
      </c>
      <c r="B172" s="54">
        <v>400000</v>
      </c>
    </row>
    <row r="173" spans="1:2" x14ac:dyDescent="0.3">
      <c r="A173" s="38">
        <v>2911</v>
      </c>
      <c r="B173" s="54">
        <v>500000</v>
      </c>
    </row>
    <row r="174" spans="1:2" x14ac:dyDescent="0.3">
      <c r="A174" s="38" t="s">
        <v>51</v>
      </c>
      <c r="B174" s="54">
        <v>500000</v>
      </c>
    </row>
    <row r="175" spans="1:2" x14ac:dyDescent="0.3">
      <c r="A175" s="38">
        <v>2981</v>
      </c>
      <c r="B175" s="54">
        <v>500000</v>
      </c>
    </row>
    <row r="176" spans="1:2" x14ac:dyDescent="0.3">
      <c r="A176" s="38" t="s">
        <v>234</v>
      </c>
      <c r="B176" s="54">
        <v>500000</v>
      </c>
    </row>
    <row r="177" spans="1:2" x14ac:dyDescent="0.3">
      <c r="A177" s="38">
        <v>3111</v>
      </c>
      <c r="B177" s="54">
        <v>244924759.06</v>
      </c>
    </row>
    <row r="178" spans="1:2" x14ac:dyDescent="0.3">
      <c r="A178" s="38" t="s">
        <v>235</v>
      </c>
      <c r="B178" s="54">
        <v>244924759.06</v>
      </c>
    </row>
    <row r="179" spans="1:2" x14ac:dyDescent="0.3">
      <c r="A179" s="38">
        <v>3261</v>
      </c>
      <c r="B179" s="54">
        <v>70000000</v>
      </c>
    </row>
    <row r="180" spans="1:2" x14ac:dyDescent="0.3">
      <c r="A180" s="38" t="s">
        <v>153</v>
      </c>
      <c r="B180" s="54">
        <v>70000000</v>
      </c>
    </row>
    <row r="181" spans="1:2" x14ac:dyDescent="0.3">
      <c r="A181" s="38">
        <v>3311</v>
      </c>
      <c r="B181" s="54">
        <v>2000000</v>
      </c>
    </row>
    <row r="182" spans="1:2" x14ac:dyDescent="0.3">
      <c r="A182" s="38" t="s">
        <v>69</v>
      </c>
      <c r="B182" s="54">
        <v>2000000</v>
      </c>
    </row>
    <row r="183" spans="1:2" x14ac:dyDescent="0.3">
      <c r="A183" s="38">
        <v>3321</v>
      </c>
      <c r="B183" s="54">
        <v>8500000</v>
      </c>
    </row>
    <row r="184" spans="1:2" x14ac:dyDescent="0.3">
      <c r="A184" s="38" t="s">
        <v>388</v>
      </c>
      <c r="B184" s="54">
        <v>8500000</v>
      </c>
    </row>
    <row r="185" spans="1:2" x14ac:dyDescent="0.3">
      <c r="A185" s="38">
        <v>3571</v>
      </c>
      <c r="B185" s="54">
        <v>280000000</v>
      </c>
    </row>
    <row r="186" spans="1:2" x14ac:dyDescent="0.3">
      <c r="A186" s="38" t="s">
        <v>55</v>
      </c>
      <c r="B186" s="54">
        <v>280000000</v>
      </c>
    </row>
    <row r="187" spans="1:2" x14ac:dyDescent="0.3">
      <c r="A187" s="38">
        <v>3922</v>
      </c>
      <c r="B187" s="54">
        <v>11200000</v>
      </c>
    </row>
    <row r="188" spans="1:2" x14ac:dyDescent="0.3">
      <c r="A188" s="38" t="s">
        <v>243</v>
      </c>
      <c r="B188" s="54">
        <v>11200000</v>
      </c>
    </row>
    <row r="189" spans="1:2" x14ac:dyDescent="0.3">
      <c r="A189" s="38">
        <v>5661</v>
      </c>
      <c r="B189" s="54">
        <v>5000000</v>
      </c>
    </row>
    <row r="190" spans="1:2" x14ac:dyDescent="0.3">
      <c r="A190" s="38" t="s">
        <v>112</v>
      </c>
      <c r="B190" s="54">
        <v>5000000</v>
      </c>
    </row>
    <row r="191" spans="1:2" x14ac:dyDescent="0.3">
      <c r="A191" s="38" t="s">
        <v>313</v>
      </c>
      <c r="B191" s="54">
        <v>200000</v>
      </c>
    </row>
    <row r="192" spans="1:2" x14ac:dyDescent="0.3">
      <c r="A192" s="38">
        <v>5781</v>
      </c>
      <c r="B192" s="54">
        <v>200000</v>
      </c>
    </row>
    <row r="193" spans="1:2" x14ac:dyDescent="0.3">
      <c r="A193" s="38" t="s">
        <v>314</v>
      </c>
      <c r="B193" s="54">
        <v>200000</v>
      </c>
    </row>
    <row r="194" spans="1:2" x14ac:dyDescent="0.3">
      <c r="A194" s="38" t="s">
        <v>309</v>
      </c>
      <c r="B194" s="54">
        <v>470000</v>
      </c>
    </row>
    <row r="195" spans="1:2" x14ac:dyDescent="0.3">
      <c r="A195" s="38">
        <v>4411</v>
      </c>
      <c r="B195" s="54">
        <v>470000</v>
      </c>
    </row>
    <row r="196" spans="1:2" x14ac:dyDescent="0.3">
      <c r="A196" s="38" t="s">
        <v>163</v>
      </c>
      <c r="B196" s="54">
        <v>470000</v>
      </c>
    </row>
    <row r="197" spans="1:2" x14ac:dyDescent="0.3">
      <c r="A197" s="38" t="s">
        <v>123</v>
      </c>
      <c r="B197" s="54">
        <v>1423223878.9900002</v>
      </c>
    </row>
    <row r="198" spans="1:2" x14ac:dyDescent="0.3">
      <c r="A198" s="38" t="s">
        <v>341</v>
      </c>
      <c r="B198" s="54">
        <v>618223878.99000001</v>
      </c>
    </row>
    <row r="199" spans="1:2" x14ac:dyDescent="0.3">
      <c r="A199" s="38">
        <v>6121</v>
      </c>
      <c r="B199" s="54">
        <v>258572725.08000001</v>
      </c>
    </row>
    <row r="200" spans="1:2" x14ac:dyDescent="0.3">
      <c r="A200" s="38" t="s">
        <v>344</v>
      </c>
      <c r="B200" s="54">
        <v>258572725.08000001</v>
      </c>
    </row>
    <row r="201" spans="1:2" x14ac:dyDescent="0.3">
      <c r="A201" s="38">
        <v>6131</v>
      </c>
      <c r="B201" s="54">
        <v>89470182.75</v>
      </c>
    </row>
    <row r="202" spans="1:2" x14ac:dyDescent="0.3">
      <c r="A202" s="38" t="s">
        <v>345</v>
      </c>
      <c r="B202" s="54">
        <v>89470182.75</v>
      </c>
    </row>
    <row r="203" spans="1:2" x14ac:dyDescent="0.3">
      <c r="A203" s="38">
        <v>6151</v>
      </c>
      <c r="B203" s="54">
        <v>270180971.16000003</v>
      </c>
    </row>
    <row r="204" spans="1:2" x14ac:dyDescent="0.3">
      <c r="A204" s="38" t="s">
        <v>347</v>
      </c>
      <c r="B204" s="54">
        <v>270180971.16000003</v>
      </c>
    </row>
    <row r="205" spans="1:2" x14ac:dyDescent="0.3">
      <c r="A205" s="38" t="s">
        <v>348</v>
      </c>
      <c r="B205" s="54">
        <v>59500000</v>
      </c>
    </row>
    <row r="206" spans="1:2" x14ac:dyDescent="0.3">
      <c r="A206" s="38">
        <v>6121</v>
      </c>
      <c r="B206" s="54">
        <v>24500000</v>
      </c>
    </row>
    <row r="207" spans="1:2" x14ac:dyDescent="0.3">
      <c r="A207" s="38" t="s">
        <v>344</v>
      </c>
      <c r="B207" s="54">
        <v>24500000</v>
      </c>
    </row>
    <row r="208" spans="1:2" x14ac:dyDescent="0.3">
      <c r="A208" s="38">
        <v>6151</v>
      </c>
      <c r="B208" s="54">
        <v>35000000</v>
      </c>
    </row>
    <row r="209" spans="1:2" x14ac:dyDescent="0.3">
      <c r="A209" s="38" t="s">
        <v>347</v>
      </c>
      <c r="B209" s="54">
        <v>35000000</v>
      </c>
    </row>
    <row r="210" spans="1:2" x14ac:dyDescent="0.3">
      <c r="A210" s="38" t="s">
        <v>349</v>
      </c>
      <c r="B210" s="54">
        <v>745500000.00000012</v>
      </c>
    </row>
    <row r="211" spans="1:2" x14ac:dyDescent="0.3">
      <c r="A211" s="38">
        <v>6121</v>
      </c>
      <c r="B211" s="54">
        <v>7500000</v>
      </c>
    </row>
    <row r="212" spans="1:2" x14ac:dyDescent="0.3">
      <c r="A212" s="38" t="s">
        <v>344</v>
      </c>
      <c r="B212" s="54">
        <v>7500000</v>
      </c>
    </row>
    <row r="213" spans="1:2" x14ac:dyDescent="0.3">
      <c r="A213" s="38">
        <v>6131</v>
      </c>
      <c r="B213" s="54">
        <v>117465146.42000011</v>
      </c>
    </row>
    <row r="214" spans="1:2" x14ac:dyDescent="0.3">
      <c r="A214" s="38" t="s">
        <v>345</v>
      </c>
      <c r="B214" s="54">
        <v>117465146.42000011</v>
      </c>
    </row>
    <row r="215" spans="1:2" x14ac:dyDescent="0.3">
      <c r="A215" s="38">
        <v>6151</v>
      </c>
      <c r="B215" s="54">
        <v>620534853.58000004</v>
      </c>
    </row>
    <row r="216" spans="1:2" x14ac:dyDescent="0.3">
      <c r="A216" s="38" t="s">
        <v>347</v>
      </c>
      <c r="B216" s="54">
        <v>620534853.58000004</v>
      </c>
    </row>
    <row r="217" spans="1:2" x14ac:dyDescent="0.3">
      <c r="A217" s="38" t="s">
        <v>77</v>
      </c>
      <c r="B217" s="54">
        <v>270230000</v>
      </c>
    </row>
    <row r="218" spans="1:2" x14ac:dyDescent="0.3">
      <c r="A218" s="38" t="s">
        <v>78</v>
      </c>
      <c r="B218" s="54">
        <v>270230000</v>
      </c>
    </row>
    <row r="219" spans="1:2" x14ac:dyDescent="0.3">
      <c r="A219" s="38" t="s">
        <v>79</v>
      </c>
      <c r="B219" s="54">
        <v>270230000</v>
      </c>
    </row>
    <row r="220" spans="1:2" x14ac:dyDescent="0.3">
      <c r="A220" s="38">
        <v>2141</v>
      </c>
      <c r="B220" s="54">
        <v>30000</v>
      </c>
    </row>
    <row r="221" spans="1:2" x14ac:dyDescent="0.3">
      <c r="A221" s="38" t="s">
        <v>82</v>
      </c>
      <c r="B221" s="54">
        <v>30000</v>
      </c>
    </row>
    <row r="222" spans="1:2" x14ac:dyDescent="0.3">
      <c r="A222" s="38">
        <v>2461</v>
      </c>
      <c r="B222" s="54">
        <v>100000</v>
      </c>
    </row>
    <row r="223" spans="1:2" x14ac:dyDescent="0.3">
      <c r="A223" s="38" t="s">
        <v>83</v>
      </c>
      <c r="B223" s="54">
        <v>100000</v>
      </c>
    </row>
    <row r="224" spans="1:2" x14ac:dyDescent="0.3">
      <c r="A224" s="38">
        <v>2941</v>
      </c>
      <c r="B224" s="54">
        <v>500000</v>
      </c>
    </row>
    <row r="225" spans="1:2" x14ac:dyDescent="0.3">
      <c r="A225" s="38" t="s">
        <v>84</v>
      </c>
      <c r="B225" s="54">
        <v>500000</v>
      </c>
    </row>
    <row r="226" spans="1:2" x14ac:dyDescent="0.3">
      <c r="A226" s="38">
        <v>3141</v>
      </c>
      <c r="B226" s="54">
        <v>120000</v>
      </c>
    </row>
    <row r="227" spans="1:2" x14ac:dyDescent="0.3">
      <c r="A227" s="38" t="s">
        <v>85</v>
      </c>
      <c r="B227" s="54">
        <v>120000</v>
      </c>
    </row>
    <row r="228" spans="1:2" x14ac:dyDescent="0.3">
      <c r="A228" s="38">
        <v>3161</v>
      </c>
      <c r="B228" s="54">
        <v>1150000</v>
      </c>
    </row>
    <row r="229" spans="1:2" x14ac:dyDescent="0.3">
      <c r="A229" s="38" t="s">
        <v>86</v>
      </c>
      <c r="B229" s="54">
        <v>1150000</v>
      </c>
    </row>
    <row r="230" spans="1:2" x14ac:dyDescent="0.3">
      <c r="A230" s="38">
        <v>3171</v>
      </c>
      <c r="B230" s="54">
        <v>46000000</v>
      </c>
    </row>
    <row r="231" spans="1:2" x14ac:dyDescent="0.3">
      <c r="A231" s="38" t="s">
        <v>87</v>
      </c>
      <c r="B231" s="54">
        <v>46000000</v>
      </c>
    </row>
    <row r="232" spans="1:2" x14ac:dyDescent="0.3">
      <c r="A232" s="38">
        <v>3231</v>
      </c>
      <c r="B232" s="54">
        <v>41200000</v>
      </c>
    </row>
    <row r="233" spans="1:2" x14ac:dyDescent="0.3">
      <c r="A233" s="38" t="s">
        <v>89</v>
      </c>
      <c r="B233" s="54">
        <v>41200000</v>
      </c>
    </row>
    <row r="234" spans="1:2" x14ac:dyDescent="0.3">
      <c r="A234" s="38">
        <v>3331</v>
      </c>
      <c r="B234" s="54">
        <v>5150000</v>
      </c>
    </row>
    <row r="235" spans="1:2" x14ac:dyDescent="0.3">
      <c r="A235" s="38" t="s">
        <v>92</v>
      </c>
      <c r="B235" s="54">
        <v>5150000</v>
      </c>
    </row>
    <row r="236" spans="1:2" x14ac:dyDescent="0.3">
      <c r="A236" s="38">
        <v>3391</v>
      </c>
      <c r="B236" s="54">
        <v>1800000</v>
      </c>
    </row>
    <row r="237" spans="1:2" x14ac:dyDescent="0.3">
      <c r="A237" s="38" t="s">
        <v>93</v>
      </c>
      <c r="B237" s="54">
        <v>1800000</v>
      </c>
    </row>
    <row r="238" spans="1:2" x14ac:dyDescent="0.3">
      <c r="A238" s="38">
        <v>3521</v>
      </c>
      <c r="B238" s="54">
        <v>30000</v>
      </c>
    </row>
    <row r="239" spans="1:2" x14ac:dyDescent="0.3">
      <c r="A239" s="38" t="s">
        <v>54</v>
      </c>
      <c r="B239" s="54">
        <v>30000</v>
      </c>
    </row>
    <row r="240" spans="1:2" x14ac:dyDescent="0.3">
      <c r="A240" s="38">
        <v>3531</v>
      </c>
      <c r="B240" s="54">
        <v>1500000</v>
      </c>
    </row>
    <row r="241" spans="1:2" x14ac:dyDescent="0.3">
      <c r="A241" s="38" t="s">
        <v>94</v>
      </c>
      <c r="B241" s="54">
        <v>1500000</v>
      </c>
    </row>
    <row r="242" spans="1:2" x14ac:dyDescent="0.3">
      <c r="A242" s="38">
        <v>5211</v>
      </c>
      <c r="B242" s="54">
        <v>100000</v>
      </c>
    </row>
    <row r="243" spans="1:2" x14ac:dyDescent="0.3">
      <c r="A243" s="38" t="s">
        <v>95</v>
      </c>
      <c r="B243" s="54">
        <v>100000</v>
      </c>
    </row>
    <row r="244" spans="1:2" x14ac:dyDescent="0.3">
      <c r="A244" s="38">
        <v>5651</v>
      </c>
      <c r="B244" s="54">
        <v>6500000</v>
      </c>
    </row>
    <row r="245" spans="1:2" x14ac:dyDescent="0.3">
      <c r="A245" s="38" t="s">
        <v>58</v>
      </c>
      <c r="B245" s="54">
        <v>6500000</v>
      </c>
    </row>
    <row r="246" spans="1:2" x14ac:dyDescent="0.3">
      <c r="A246" s="38">
        <v>5691</v>
      </c>
      <c r="B246" s="54">
        <v>145000000</v>
      </c>
    </row>
    <row r="247" spans="1:2" x14ac:dyDescent="0.3">
      <c r="A247" s="38" t="s">
        <v>59</v>
      </c>
      <c r="B247" s="54">
        <v>145000000</v>
      </c>
    </row>
    <row r="248" spans="1:2" x14ac:dyDescent="0.3">
      <c r="A248" s="38">
        <v>5911</v>
      </c>
      <c r="B248" s="54">
        <v>11050000</v>
      </c>
    </row>
    <row r="249" spans="1:2" x14ac:dyDescent="0.3">
      <c r="A249" s="38" t="s">
        <v>97</v>
      </c>
      <c r="B249" s="54">
        <v>11050000</v>
      </c>
    </row>
    <row r="250" spans="1:2" x14ac:dyDescent="0.3">
      <c r="A250" s="38">
        <v>5971</v>
      </c>
      <c r="B250" s="54">
        <v>10000000</v>
      </c>
    </row>
    <row r="251" spans="1:2" x14ac:dyDescent="0.3">
      <c r="A251" s="38" t="s">
        <v>99</v>
      </c>
      <c r="B251" s="54">
        <v>10000000</v>
      </c>
    </row>
    <row r="252" spans="1:2" x14ac:dyDescent="0.3">
      <c r="A252" s="38" t="s">
        <v>140</v>
      </c>
      <c r="B252" s="54">
        <v>29718000</v>
      </c>
    </row>
    <row r="253" spans="1:2" x14ac:dyDescent="0.3">
      <c r="A253" s="38" t="s">
        <v>141</v>
      </c>
      <c r="B253" s="54">
        <v>29718000</v>
      </c>
    </row>
    <row r="254" spans="1:2" x14ac:dyDescent="0.3">
      <c r="A254" s="38" t="s">
        <v>393</v>
      </c>
      <c r="B254" s="54">
        <v>700000</v>
      </c>
    </row>
    <row r="255" spans="1:2" x14ac:dyDescent="0.3">
      <c r="A255" s="38">
        <v>2441</v>
      </c>
      <c r="B255" s="54">
        <v>80000</v>
      </c>
    </row>
    <row r="256" spans="1:2" x14ac:dyDescent="0.3">
      <c r="A256" s="38" t="s">
        <v>201</v>
      </c>
      <c r="B256" s="54">
        <v>80000</v>
      </c>
    </row>
    <row r="257" spans="1:2" x14ac:dyDescent="0.3">
      <c r="A257" s="38">
        <v>3821</v>
      </c>
      <c r="B257" s="54">
        <v>570000</v>
      </c>
    </row>
    <row r="258" spans="1:2" x14ac:dyDescent="0.3">
      <c r="A258" s="38" t="s">
        <v>56</v>
      </c>
      <c r="B258" s="54">
        <v>570000</v>
      </c>
    </row>
    <row r="259" spans="1:2" x14ac:dyDescent="0.3">
      <c r="A259" s="38">
        <v>5671</v>
      </c>
      <c r="B259" s="54">
        <v>50000</v>
      </c>
    </row>
    <row r="260" spans="1:2" x14ac:dyDescent="0.3">
      <c r="A260" s="38" t="s">
        <v>283</v>
      </c>
      <c r="B260" s="54">
        <v>50000</v>
      </c>
    </row>
    <row r="261" spans="1:2" x14ac:dyDescent="0.3">
      <c r="A261" s="38" t="s">
        <v>372</v>
      </c>
      <c r="B261" s="54">
        <v>250000</v>
      </c>
    </row>
    <row r="262" spans="1:2" x14ac:dyDescent="0.3">
      <c r="A262" s="38">
        <v>4311</v>
      </c>
      <c r="B262" s="54">
        <v>250000</v>
      </c>
    </row>
    <row r="263" spans="1:2" x14ac:dyDescent="0.3">
      <c r="A263" s="38" t="s">
        <v>373</v>
      </c>
      <c r="B263" s="54">
        <v>250000</v>
      </c>
    </row>
    <row r="264" spans="1:2" x14ac:dyDescent="0.3">
      <c r="A264" s="38" t="s">
        <v>374</v>
      </c>
      <c r="B264" s="54">
        <v>5000000</v>
      </c>
    </row>
    <row r="265" spans="1:2" x14ac:dyDescent="0.3">
      <c r="A265" s="38">
        <v>4311</v>
      </c>
      <c r="B265" s="54">
        <v>5000000</v>
      </c>
    </row>
    <row r="266" spans="1:2" x14ac:dyDescent="0.3">
      <c r="A266" s="38" t="s">
        <v>373</v>
      </c>
      <c r="B266" s="54">
        <v>5000000</v>
      </c>
    </row>
    <row r="267" spans="1:2" x14ac:dyDescent="0.3">
      <c r="A267" s="38" t="s">
        <v>376</v>
      </c>
      <c r="B267" s="54">
        <v>2800000</v>
      </c>
    </row>
    <row r="268" spans="1:2" x14ac:dyDescent="0.3">
      <c r="A268" s="38">
        <v>4311</v>
      </c>
      <c r="B268" s="54">
        <v>2800000</v>
      </c>
    </row>
    <row r="269" spans="1:2" x14ac:dyDescent="0.3">
      <c r="A269" s="38" t="s">
        <v>373</v>
      </c>
      <c r="B269" s="54">
        <v>2800000</v>
      </c>
    </row>
    <row r="270" spans="1:2" x14ac:dyDescent="0.3">
      <c r="A270" s="38" t="s">
        <v>378</v>
      </c>
      <c r="B270" s="54">
        <v>2200000</v>
      </c>
    </row>
    <row r="271" spans="1:2" x14ac:dyDescent="0.3">
      <c r="A271" s="38">
        <v>4411</v>
      </c>
      <c r="B271" s="54">
        <v>2200000</v>
      </c>
    </row>
    <row r="272" spans="1:2" x14ac:dyDescent="0.3">
      <c r="A272" s="38" t="s">
        <v>163</v>
      </c>
      <c r="B272" s="54">
        <v>2200000</v>
      </c>
    </row>
    <row r="273" spans="1:2" x14ac:dyDescent="0.3">
      <c r="A273" s="38" t="s">
        <v>403</v>
      </c>
      <c r="B273" s="54">
        <v>4250000</v>
      </c>
    </row>
    <row r="274" spans="1:2" x14ac:dyDescent="0.3">
      <c r="A274" s="38">
        <v>4411</v>
      </c>
      <c r="B274" s="54">
        <v>4250000</v>
      </c>
    </row>
    <row r="275" spans="1:2" x14ac:dyDescent="0.3">
      <c r="A275" s="38" t="s">
        <v>163</v>
      </c>
      <c r="B275" s="54">
        <v>4250000</v>
      </c>
    </row>
    <row r="276" spans="1:2" x14ac:dyDescent="0.3">
      <c r="A276" s="38" t="s">
        <v>363</v>
      </c>
      <c r="B276" s="54">
        <v>500000</v>
      </c>
    </row>
    <row r="277" spans="1:2" x14ac:dyDescent="0.3">
      <c r="A277" s="38">
        <v>2351</v>
      </c>
      <c r="B277" s="54">
        <v>500000</v>
      </c>
    </row>
    <row r="278" spans="1:2" x14ac:dyDescent="0.3">
      <c r="A278" s="38" t="s">
        <v>366</v>
      </c>
      <c r="B278" s="54">
        <v>500000</v>
      </c>
    </row>
    <row r="279" spans="1:2" x14ac:dyDescent="0.3">
      <c r="A279" s="38" t="s">
        <v>398</v>
      </c>
      <c r="B279" s="54">
        <v>1400000</v>
      </c>
    </row>
    <row r="280" spans="1:2" x14ac:dyDescent="0.3">
      <c r="A280" s="38">
        <v>4391</v>
      </c>
      <c r="B280" s="54">
        <v>1400000</v>
      </c>
    </row>
    <row r="281" spans="1:2" x14ac:dyDescent="0.3">
      <c r="A281" s="38" t="s">
        <v>401</v>
      </c>
      <c r="B281" s="54">
        <v>1400000</v>
      </c>
    </row>
    <row r="282" spans="1:2" x14ac:dyDescent="0.3">
      <c r="A282" s="38" t="s">
        <v>367</v>
      </c>
      <c r="B282" s="54">
        <v>920000</v>
      </c>
    </row>
    <row r="283" spans="1:2" x14ac:dyDescent="0.3">
      <c r="A283" s="38">
        <v>2391</v>
      </c>
      <c r="B283" s="54">
        <v>920000</v>
      </c>
    </row>
    <row r="284" spans="1:2" x14ac:dyDescent="0.3">
      <c r="A284" s="38" t="s">
        <v>368</v>
      </c>
      <c r="B284" s="54">
        <v>920000</v>
      </c>
    </row>
    <row r="285" spans="1:2" x14ac:dyDescent="0.3">
      <c r="A285" s="38" t="s">
        <v>142</v>
      </c>
      <c r="B285" s="54">
        <v>1400000</v>
      </c>
    </row>
    <row r="286" spans="1:2" x14ac:dyDescent="0.3">
      <c r="A286" s="38">
        <v>2221</v>
      </c>
      <c r="B286" s="54">
        <v>150000</v>
      </c>
    </row>
    <row r="287" spans="1:2" x14ac:dyDescent="0.3">
      <c r="A287" s="38" t="s">
        <v>145</v>
      </c>
      <c r="B287" s="54">
        <v>150000</v>
      </c>
    </row>
    <row r="288" spans="1:2" x14ac:dyDescent="0.3">
      <c r="A288" s="38">
        <v>3821</v>
      </c>
      <c r="B288" s="54">
        <v>1250000</v>
      </c>
    </row>
    <row r="289" spans="1:2" x14ac:dyDescent="0.3">
      <c r="A289" s="38" t="s">
        <v>56</v>
      </c>
      <c r="B289" s="54">
        <v>1250000</v>
      </c>
    </row>
    <row r="290" spans="1:2" x14ac:dyDescent="0.3">
      <c r="A290" s="38" t="s">
        <v>369</v>
      </c>
      <c r="B290" s="54">
        <v>500000</v>
      </c>
    </row>
    <row r="291" spans="1:2" x14ac:dyDescent="0.3">
      <c r="A291" s="38">
        <v>3821</v>
      </c>
      <c r="B291" s="54">
        <v>500000</v>
      </c>
    </row>
    <row r="292" spans="1:2" x14ac:dyDescent="0.3">
      <c r="A292" s="38" t="s">
        <v>56</v>
      </c>
      <c r="B292" s="54">
        <v>500000</v>
      </c>
    </row>
    <row r="293" spans="1:2" x14ac:dyDescent="0.3">
      <c r="A293" s="38" t="s">
        <v>147</v>
      </c>
      <c r="B293" s="54">
        <v>2000000</v>
      </c>
    </row>
    <row r="294" spans="1:2" x14ac:dyDescent="0.3">
      <c r="A294" s="38">
        <v>4211</v>
      </c>
      <c r="B294" s="54">
        <v>2000000</v>
      </c>
    </row>
    <row r="295" spans="1:2" x14ac:dyDescent="0.3">
      <c r="A295" s="38" t="s">
        <v>149</v>
      </c>
      <c r="B295" s="54">
        <v>2000000</v>
      </c>
    </row>
    <row r="296" spans="1:2" x14ac:dyDescent="0.3">
      <c r="A296" s="38" t="s">
        <v>150</v>
      </c>
      <c r="B296" s="54">
        <v>1500000</v>
      </c>
    </row>
    <row r="297" spans="1:2" x14ac:dyDescent="0.3">
      <c r="A297" s="38">
        <v>3821</v>
      </c>
      <c r="B297" s="54">
        <v>1500000</v>
      </c>
    </row>
    <row r="298" spans="1:2" x14ac:dyDescent="0.3">
      <c r="A298" s="38" t="s">
        <v>56</v>
      </c>
      <c r="B298" s="54">
        <v>1500000</v>
      </c>
    </row>
    <row r="299" spans="1:2" x14ac:dyDescent="0.3">
      <c r="A299" s="38" t="s">
        <v>370</v>
      </c>
      <c r="B299" s="54">
        <v>50000</v>
      </c>
    </row>
    <row r="300" spans="1:2" x14ac:dyDescent="0.3">
      <c r="A300" s="38">
        <v>5671</v>
      </c>
      <c r="B300" s="54">
        <v>50000</v>
      </c>
    </row>
    <row r="301" spans="1:2" x14ac:dyDescent="0.3">
      <c r="A301" s="38" t="s">
        <v>283</v>
      </c>
      <c r="B301" s="54">
        <v>50000</v>
      </c>
    </row>
    <row r="302" spans="1:2" x14ac:dyDescent="0.3">
      <c r="A302" s="38" t="s">
        <v>379</v>
      </c>
      <c r="B302" s="54">
        <v>260000</v>
      </c>
    </row>
    <row r="303" spans="1:2" x14ac:dyDescent="0.3">
      <c r="A303" s="38">
        <v>4311</v>
      </c>
      <c r="B303" s="54">
        <v>260000</v>
      </c>
    </row>
    <row r="304" spans="1:2" x14ac:dyDescent="0.3">
      <c r="A304" s="38" t="s">
        <v>373</v>
      </c>
      <c r="B304" s="54">
        <v>260000</v>
      </c>
    </row>
    <row r="305" spans="1:2" x14ac:dyDescent="0.3">
      <c r="A305" s="38" t="s">
        <v>371</v>
      </c>
      <c r="B305" s="54">
        <v>775000</v>
      </c>
    </row>
    <row r="306" spans="1:2" x14ac:dyDescent="0.3">
      <c r="A306" s="38">
        <v>2721</v>
      </c>
      <c r="B306" s="54">
        <v>320000</v>
      </c>
    </row>
    <row r="307" spans="1:2" x14ac:dyDescent="0.3">
      <c r="A307" s="38" t="s">
        <v>50</v>
      </c>
      <c r="B307" s="54">
        <v>320000</v>
      </c>
    </row>
    <row r="308" spans="1:2" x14ac:dyDescent="0.3">
      <c r="A308" s="38">
        <v>2911</v>
      </c>
      <c r="B308" s="54">
        <v>55000</v>
      </c>
    </row>
    <row r="309" spans="1:2" x14ac:dyDescent="0.3">
      <c r="A309" s="38" t="s">
        <v>51</v>
      </c>
      <c r="B309" s="54">
        <v>55000</v>
      </c>
    </row>
    <row r="310" spans="1:2" x14ac:dyDescent="0.3">
      <c r="A310" s="38">
        <v>3451</v>
      </c>
      <c r="B310" s="54">
        <v>400000</v>
      </c>
    </row>
    <row r="311" spans="1:2" x14ac:dyDescent="0.3">
      <c r="A311" s="38" t="s">
        <v>240</v>
      </c>
      <c r="B311" s="54">
        <v>400000</v>
      </c>
    </row>
    <row r="312" spans="1:2" x14ac:dyDescent="0.3">
      <c r="A312" s="38" t="s">
        <v>151</v>
      </c>
      <c r="B312" s="54">
        <v>5213000</v>
      </c>
    </row>
    <row r="313" spans="1:2" x14ac:dyDescent="0.3">
      <c r="A313" s="38">
        <v>2211</v>
      </c>
      <c r="B313" s="54">
        <v>580000</v>
      </c>
    </row>
    <row r="314" spans="1:2" x14ac:dyDescent="0.3">
      <c r="A314" s="38" t="s">
        <v>68</v>
      </c>
      <c r="B314" s="54">
        <v>580000</v>
      </c>
    </row>
    <row r="315" spans="1:2" x14ac:dyDescent="0.3">
      <c r="A315" s="38">
        <v>3261</v>
      </c>
      <c r="B315" s="54">
        <v>560000</v>
      </c>
    </row>
    <row r="316" spans="1:2" x14ac:dyDescent="0.3">
      <c r="A316" s="38" t="s">
        <v>153</v>
      </c>
      <c r="B316" s="54">
        <v>560000</v>
      </c>
    </row>
    <row r="317" spans="1:2" x14ac:dyDescent="0.3">
      <c r="A317" s="38">
        <v>3821</v>
      </c>
      <c r="B317" s="54">
        <v>3773000</v>
      </c>
    </row>
    <row r="318" spans="1:2" x14ac:dyDescent="0.3">
      <c r="A318" s="38" t="s">
        <v>56</v>
      </c>
      <c r="B318" s="54">
        <v>3773000</v>
      </c>
    </row>
    <row r="319" spans="1:2" x14ac:dyDescent="0.3">
      <c r="A319" s="38">
        <v>4411</v>
      </c>
      <c r="B319" s="54">
        <v>300000</v>
      </c>
    </row>
    <row r="320" spans="1:2" x14ac:dyDescent="0.3">
      <c r="A320" s="38" t="s">
        <v>163</v>
      </c>
      <c r="B320" s="54">
        <v>300000</v>
      </c>
    </row>
    <row r="321" spans="1:2" x14ac:dyDescent="0.3">
      <c r="A321" s="38" t="s">
        <v>39</v>
      </c>
      <c r="B321" s="54">
        <v>113158884.44</v>
      </c>
    </row>
    <row r="322" spans="1:2" x14ac:dyDescent="0.3">
      <c r="A322" s="38" t="s">
        <v>40</v>
      </c>
      <c r="B322" s="54">
        <v>25325000</v>
      </c>
    </row>
    <row r="323" spans="1:2" x14ac:dyDescent="0.3">
      <c r="A323" s="38" t="s">
        <v>41</v>
      </c>
      <c r="B323" s="54">
        <v>23825000</v>
      </c>
    </row>
    <row r="324" spans="1:2" x14ac:dyDescent="0.3">
      <c r="A324" s="38">
        <v>2211</v>
      </c>
      <c r="B324" s="54">
        <v>400000</v>
      </c>
    </row>
    <row r="325" spans="1:2" x14ac:dyDescent="0.3">
      <c r="A325" s="38" t="s">
        <v>68</v>
      </c>
      <c r="B325" s="54">
        <v>400000</v>
      </c>
    </row>
    <row r="326" spans="1:2" x14ac:dyDescent="0.3">
      <c r="A326" s="38">
        <v>2231</v>
      </c>
      <c r="B326" s="54">
        <v>5000</v>
      </c>
    </row>
    <row r="327" spans="1:2" x14ac:dyDescent="0.3">
      <c r="A327" s="38" t="s">
        <v>45</v>
      </c>
      <c r="B327" s="54">
        <v>5000</v>
      </c>
    </row>
    <row r="328" spans="1:2" x14ac:dyDescent="0.3">
      <c r="A328" s="38">
        <v>2531</v>
      </c>
      <c r="B328" s="54">
        <v>40000</v>
      </c>
    </row>
    <row r="329" spans="1:2" x14ac:dyDescent="0.3">
      <c r="A329" s="38" t="s">
        <v>47</v>
      </c>
      <c r="B329" s="54">
        <v>40000</v>
      </c>
    </row>
    <row r="330" spans="1:2" x14ac:dyDescent="0.3">
      <c r="A330" s="38">
        <v>2541</v>
      </c>
      <c r="B330" s="54">
        <v>40000</v>
      </c>
    </row>
    <row r="331" spans="1:2" x14ac:dyDescent="0.3">
      <c r="A331" s="38" t="s">
        <v>48</v>
      </c>
      <c r="B331" s="54">
        <v>40000</v>
      </c>
    </row>
    <row r="332" spans="1:2" x14ac:dyDescent="0.3">
      <c r="A332" s="38">
        <v>2711</v>
      </c>
      <c r="B332" s="54">
        <v>3700000</v>
      </c>
    </row>
    <row r="333" spans="1:2" x14ac:dyDescent="0.3">
      <c r="A333" s="38" t="s">
        <v>49</v>
      </c>
      <c r="B333" s="54">
        <v>3700000</v>
      </c>
    </row>
    <row r="334" spans="1:2" x14ac:dyDescent="0.3">
      <c r="A334" s="38">
        <v>2721</v>
      </c>
      <c r="B334" s="54">
        <v>2400000</v>
      </c>
    </row>
    <row r="335" spans="1:2" x14ac:dyDescent="0.3">
      <c r="A335" s="38" t="s">
        <v>50</v>
      </c>
      <c r="B335" s="54">
        <v>2400000</v>
      </c>
    </row>
    <row r="336" spans="1:2" x14ac:dyDescent="0.3">
      <c r="A336" s="38">
        <v>2911</v>
      </c>
      <c r="B336" s="54">
        <v>50000</v>
      </c>
    </row>
    <row r="337" spans="1:2" x14ac:dyDescent="0.3">
      <c r="A337" s="38" t="s">
        <v>51</v>
      </c>
      <c r="B337" s="54">
        <v>50000</v>
      </c>
    </row>
    <row r="338" spans="1:2" x14ac:dyDescent="0.3">
      <c r="A338" s="38">
        <v>2961</v>
      </c>
      <c r="B338" s="54">
        <v>25000</v>
      </c>
    </row>
    <row r="339" spans="1:2" x14ac:dyDescent="0.3">
      <c r="A339" s="38" t="s">
        <v>52</v>
      </c>
      <c r="B339" s="54">
        <v>25000</v>
      </c>
    </row>
    <row r="340" spans="1:2" x14ac:dyDescent="0.3">
      <c r="A340" s="38">
        <v>3251</v>
      </c>
      <c r="B340" s="54">
        <v>7000000</v>
      </c>
    </row>
    <row r="341" spans="1:2" x14ac:dyDescent="0.3">
      <c r="A341" s="38" t="s">
        <v>467</v>
      </c>
      <c r="B341" s="54">
        <v>7000000</v>
      </c>
    </row>
    <row r="342" spans="1:2" x14ac:dyDescent="0.3">
      <c r="A342" s="38">
        <v>3521</v>
      </c>
      <c r="B342" s="54">
        <v>15000</v>
      </c>
    </row>
    <row r="343" spans="1:2" x14ac:dyDescent="0.3">
      <c r="A343" s="38" t="s">
        <v>54</v>
      </c>
      <c r="B343" s="54">
        <v>15000</v>
      </c>
    </row>
    <row r="344" spans="1:2" x14ac:dyDescent="0.3">
      <c r="A344" s="38">
        <v>3571</v>
      </c>
      <c r="B344" s="54">
        <v>100000</v>
      </c>
    </row>
    <row r="345" spans="1:2" x14ac:dyDescent="0.3">
      <c r="A345" s="38" t="s">
        <v>55</v>
      </c>
      <c r="B345" s="54">
        <v>100000</v>
      </c>
    </row>
    <row r="346" spans="1:2" x14ac:dyDescent="0.3">
      <c r="A346" s="38">
        <v>3821</v>
      </c>
      <c r="B346" s="54">
        <v>250000</v>
      </c>
    </row>
    <row r="347" spans="1:2" x14ac:dyDescent="0.3">
      <c r="A347" s="38" t="s">
        <v>56</v>
      </c>
      <c r="B347" s="54">
        <v>250000</v>
      </c>
    </row>
    <row r="348" spans="1:2" x14ac:dyDescent="0.3">
      <c r="A348" s="38">
        <v>5651</v>
      </c>
      <c r="B348" s="54">
        <v>800000</v>
      </c>
    </row>
    <row r="349" spans="1:2" x14ac:dyDescent="0.3">
      <c r="A349" s="38" t="s">
        <v>58</v>
      </c>
      <c r="B349" s="54">
        <v>800000</v>
      </c>
    </row>
    <row r="350" spans="1:2" x14ac:dyDescent="0.3">
      <c r="A350" s="38">
        <v>5691</v>
      </c>
      <c r="B350" s="54">
        <v>2000000</v>
      </c>
    </row>
    <row r="351" spans="1:2" x14ac:dyDescent="0.3">
      <c r="A351" s="38" t="s">
        <v>59</v>
      </c>
      <c r="B351" s="54">
        <v>2000000</v>
      </c>
    </row>
    <row r="352" spans="1:2" x14ac:dyDescent="0.3">
      <c r="A352" s="38">
        <v>5911</v>
      </c>
      <c r="B352" s="54">
        <v>7000000</v>
      </c>
    </row>
    <row r="353" spans="1:2" x14ac:dyDescent="0.3">
      <c r="A353" s="38" t="s">
        <v>97</v>
      </c>
      <c r="B353" s="54">
        <v>7000000</v>
      </c>
    </row>
    <row r="354" spans="1:2" x14ac:dyDescent="0.3">
      <c r="A354" s="38" t="s">
        <v>167</v>
      </c>
      <c r="B354" s="54">
        <v>1500000</v>
      </c>
    </row>
    <row r="355" spans="1:2" x14ac:dyDescent="0.3">
      <c r="A355" s="38">
        <v>2711</v>
      </c>
      <c r="B355" s="54">
        <v>1500000</v>
      </c>
    </row>
    <row r="356" spans="1:2" x14ac:dyDescent="0.3">
      <c r="A356" s="38" t="s">
        <v>49</v>
      </c>
      <c r="B356" s="54">
        <v>1500000</v>
      </c>
    </row>
    <row r="357" spans="1:2" x14ac:dyDescent="0.3">
      <c r="A357" s="38" t="s">
        <v>102</v>
      </c>
      <c r="B357" s="54">
        <v>59452000</v>
      </c>
    </row>
    <row r="358" spans="1:2" x14ac:dyDescent="0.3">
      <c r="A358" s="38" t="s">
        <v>103</v>
      </c>
      <c r="B358" s="54">
        <v>59452000</v>
      </c>
    </row>
    <row r="359" spans="1:2" x14ac:dyDescent="0.3">
      <c r="A359" s="38">
        <v>2161</v>
      </c>
      <c r="B359" s="54">
        <v>400000</v>
      </c>
    </row>
    <row r="360" spans="1:2" x14ac:dyDescent="0.3">
      <c r="A360" s="38" t="s">
        <v>106</v>
      </c>
      <c r="B360" s="54">
        <v>400000</v>
      </c>
    </row>
    <row r="361" spans="1:2" x14ac:dyDescent="0.3">
      <c r="A361" s="38">
        <v>2521</v>
      </c>
      <c r="B361" s="54">
        <v>900000</v>
      </c>
    </row>
    <row r="362" spans="1:2" x14ac:dyDescent="0.3">
      <c r="A362" s="38" t="s">
        <v>107</v>
      </c>
      <c r="B362" s="54">
        <v>900000</v>
      </c>
    </row>
    <row r="363" spans="1:2" x14ac:dyDescent="0.3">
      <c r="A363" s="38">
        <v>2531</v>
      </c>
      <c r="B363" s="54">
        <v>5000000</v>
      </c>
    </row>
    <row r="364" spans="1:2" x14ac:dyDescent="0.3">
      <c r="A364" s="38" t="s">
        <v>47</v>
      </c>
      <c r="B364" s="54">
        <v>5000000</v>
      </c>
    </row>
    <row r="365" spans="1:2" x14ac:dyDescent="0.3">
      <c r="A365" s="38">
        <v>2541</v>
      </c>
      <c r="B365" s="54">
        <v>5200000</v>
      </c>
    </row>
    <row r="366" spans="1:2" x14ac:dyDescent="0.3">
      <c r="A366" s="38" t="s">
        <v>48</v>
      </c>
      <c r="B366" s="54">
        <v>5200000</v>
      </c>
    </row>
    <row r="367" spans="1:2" x14ac:dyDescent="0.3">
      <c r="A367" s="38">
        <v>2711</v>
      </c>
      <c r="B367" s="54">
        <v>500000</v>
      </c>
    </row>
    <row r="368" spans="1:2" x14ac:dyDescent="0.3">
      <c r="A368" s="38" t="s">
        <v>49</v>
      </c>
      <c r="B368" s="54">
        <v>500000</v>
      </c>
    </row>
    <row r="369" spans="1:2" x14ac:dyDescent="0.3">
      <c r="A369" s="38">
        <v>2721</v>
      </c>
      <c r="B369" s="54">
        <v>250000</v>
      </c>
    </row>
    <row r="370" spans="1:2" x14ac:dyDescent="0.3">
      <c r="A370" s="38" t="s">
        <v>50</v>
      </c>
      <c r="B370" s="54">
        <v>250000</v>
      </c>
    </row>
    <row r="371" spans="1:2" x14ac:dyDescent="0.3">
      <c r="A371" s="38">
        <v>3391</v>
      </c>
      <c r="B371" s="54">
        <v>14500000</v>
      </c>
    </row>
    <row r="372" spans="1:2" x14ac:dyDescent="0.3">
      <c r="A372" s="38" t="s">
        <v>93</v>
      </c>
      <c r="B372" s="54">
        <v>14500000</v>
      </c>
    </row>
    <row r="373" spans="1:2" x14ac:dyDescent="0.3">
      <c r="A373" s="38">
        <v>3541</v>
      </c>
      <c r="B373" s="54">
        <v>685000</v>
      </c>
    </row>
    <row r="374" spans="1:2" x14ac:dyDescent="0.3">
      <c r="A374" s="38" t="s">
        <v>108</v>
      </c>
      <c r="B374" s="54">
        <v>685000</v>
      </c>
    </row>
    <row r="375" spans="1:2" x14ac:dyDescent="0.3">
      <c r="A375" s="38">
        <v>3581</v>
      </c>
      <c r="B375" s="54">
        <v>1217000</v>
      </c>
    </row>
    <row r="376" spans="1:2" x14ac:dyDescent="0.3">
      <c r="A376" s="38" t="s">
        <v>109</v>
      </c>
      <c r="B376" s="54">
        <v>1217000</v>
      </c>
    </row>
    <row r="377" spans="1:2" x14ac:dyDescent="0.3">
      <c r="A377" s="38">
        <v>5311</v>
      </c>
      <c r="B377" s="54">
        <v>30000000</v>
      </c>
    </row>
    <row r="378" spans="1:2" x14ac:dyDescent="0.3">
      <c r="A378" s="38" t="s">
        <v>110</v>
      </c>
      <c r="B378" s="54">
        <v>30000000</v>
      </c>
    </row>
    <row r="379" spans="1:2" x14ac:dyDescent="0.3">
      <c r="A379" s="38">
        <v>5321</v>
      </c>
      <c r="B379" s="54">
        <v>300000</v>
      </c>
    </row>
    <row r="380" spans="1:2" x14ac:dyDescent="0.3">
      <c r="A380" s="38" t="s">
        <v>111</v>
      </c>
      <c r="B380" s="54">
        <v>300000</v>
      </c>
    </row>
    <row r="381" spans="1:2" x14ac:dyDescent="0.3">
      <c r="A381" s="38">
        <v>5661</v>
      </c>
      <c r="B381" s="54">
        <v>500000</v>
      </c>
    </row>
    <row r="382" spans="1:2" x14ac:dyDescent="0.3">
      <c r="A382" s="38" t="s">
        <v>112</v>
      </c>
      <c r="B382" s="54">
        <v>500000</v>
      </c>
    </row>
    <row r="383" spans="1:2" x14ac:dyDescent="0.3">
      <c r="A383" s="38" t="s">
        <v>123</v>
      </c>
      <c r="B383" s="54">
        <v>28381884.440000001</v>
      </c>
    </row>
    <row r="384" spans="1:2" x14ac:dyDescent="0.3">
      <c r="A384" s="38" t="s">
        <v>124</v>
      </c>
      <c r="B384" s="54">
        <v>16570884.440000001</v>
      </c>
    </row>
    <row r="385" spans="1:2" x14ac:dyDescent="0.3">
      <c r="A385" s="38">
        <v>2711</v>
      </c>
      <c r="B385" s="54">
        <v>1200000</v>
      </c>
    </row>
    <row r="386" spans="1:2" x14ac:dyDescent="0.3">
      <c r="A386" s="38" t="s">
        <v>49</v>
      </c>
      <c r="B386" s="54">
        <v>1200000</v>
      </c>
    </row>
    <row r="387" spans="1:2" x14ac:dyDescent="0.3">
      <c r="A387" s="38">
        <v>2831</v>
      </c>
      <c r="B387" s="54">
        <v>12370884.440000001</v>
      </c>
    </row>
    <row r="388" spans="1:2" x14ac:dyDescent="0.3">
      <c r="A388" s="38" t="s">
        <v>469</v>
      </c>
      <c r="B388" s="54">
        <v>12370884.440000001</v>
      </c>
    </row>
    <row r="389" spans="1:2" x14ac:dyDescent="0.3">
      <c r="A389" s="38">
        <v>3341</v>
      </c>
      <c r="B389" s="54">
        <v>3000000</v>
      </c>
    </row>
    <row r="390" spans="1:2" x14ac:dyDescent="0.3">
      <c r="A390" s="38" t="s">
        <v>238</v>
      </c>
      <c r="B390" s="54">
        <v>3000000</v>
      </c>
    </row>
    <row r="391" spans="1:2" x14ac:dyDescent="0.3">
      <c r="A391" s="38" t="s">
        <v>134</v>
      </c>
      <c r="B391" s="54">
        <v>0</v>
      </c>
    </row>
    <row r="392" spans="1:2" x14ac:dyDescent="0.3">
      <c r="A392" s="38">
        <v>2211</v>
      </c>
      <c r="B392" s="54">
        <v>0</v>
      </c>
    </row>
    <row r="393" spans="1:2" x14ac:dyDescent="0.3">
      <c r="A393" s="38" t="s">
        <v>68</v>
      </c>
      <c r="B393" s="54">
        <v>0</v>
      </c>
    </row>
    <row r="394" spans="1:2" x14ac:dyDescent="0.3">
      <c r="A394" s="38" t="s">
        <v>127</v>
      </c>
      <c r="B394" s="54">
        <v>11811000</v>
      </c>
    </row>
    <row r="395" spans="1:2" x14ac:dyDescent="0.3">
      <c r="A395" s="38">
        <v>2181</v>
      </c>
      <c r="B395" s="54">
        <v>50000</v>
      </c>
    </row>
    <row r="396" spans="1:2" x14ac:dyDescent="0.3">
      <c r="A396" s="38" t="s">
        <v>128</v>
      </c>
      <c r="B396" s="54">
        <v>50000</v>
      </c>
    </row>
    <row r="397" spans="1:2" x14ac:dyDescent="0.3">
      <c r="A397" s="38">
        <v>2211</v>
      </c>
      <c r="B397" s="54">
        <v>1200000</v>
      </c>
    </row>
    <row r="398" spans="1:2" x14ac:dyDescent="0.3">
      <c r="A398" s="38" t="s">
        <v>68</v>
      </c>
      <c r="B398" s="54">
        <v>1200000</v>
      </c>
    </row>
    <row r="399" spans="1:2" x14ac:dyDescent="0.3">
      <c r="A399" s="38">
        <v>2821</v>
      </c>
      <c r="B399" s="54">
        <v>500000</v>
      </c>
    </row>
    <row r="400" spans="1:2" x14ac:dyDescent="0.3">
      <c r="A400" s="38" t="s">
        <v>129</v>
      </c>
      <c r="B400" s="54">
        <v>500000</v>
      </c>
    </row>
    <row r="401" spans="1:2" x14ac:dyDescent="0.3">
      <c r="A401" s="38">
        <v>3161</v>
      </c>
      <c r="B401" s="54">
        <v>591000</v>
      </c>
    </row>
    <row r="402" spans="1:2" x14ac:dyDescent="0.3">
      <c r="A402" s="38" t="s">
        <v>86</v>
      </c>
      <c r="B402" s="54">
        <v>591000</v>
      </c>
    </row>
    <row r="403" spans="1:2" x14ac:dyDescent="0.3">
      <c r="A403" s="38">
        <v>3361</v>
      </c>
      <c r="B403" s="54">
        <v>1050000</v>
      </c>
    </row>
    <row r="404" spans="1:2" x14ac:dyDescent="0.3">
      <c r="A404" s="38" t="s">
        <v>130</v>
      </c>
      <c r="B404" s="54">
        <v>1050000</v>
      </c>
    </row>
    <row r="405" spans="1:2" x14ac:dyDescent="0.3">
      <c r="A405" s="38">
        <v>3391</v>
      </c>
      <c r="B405" s="54">
        <v>5300000</v>
      </c>
    </row>
    <row r="406" spans="1:2" x14ac:dyDescent="0.3">
      <c r="A406" s="38" t="s">
        <v>93</v>
      </c>
      <c r="B406" s="54">
        <v>5300000</v>
      </c>
    </row>
    <row r="407" spans="1:2" x14ac:dyDescent="0.3">
      <c r="A407" s="38">
        <v>3941</v>
      </c>
      <c r="B407" s="54">
        <v>70000</v>
      </c>
    </row>
    <row r="408" spans="1:2" x14ac:dyDescent="0.3">
      <c r="A408" s="38" t="s">
        <v>132</v>
      </c>
      <c r="B408" s="54">
        <v>70000</v>
      </c>
    </row>
    <row r="409" spans="1:2" x14ac:dyDescent="0.3">
      <c r="A409" s="38">
        <v>3962</v>
      </c>
      <c r="B409" s="54">
        <v>50000</v>
      </c>
    </row>
    <row r="410" spans="1:2" x14ac:dyDescent="0.3">
      <c r="A410" s="38" t="s">
        <v>133</v>
      </c>
      <c r="B410" s="54">
        <v>50000</v>
      </c>
    </row>
    <row r="411" spans="1:2" x14ac:dyDescent="0.3">
      <c r="A411" s="38">
        <v>5491</v>
      </c>
      <c r="B411" s="54">
        <v>3000000</v>
      </c>
    </row>
    <row r="412" spans="1:2" x14ac:dyDescent="0.3">
      <c r="A412" s="38" t="s">
        <v>470</v>
      </c>
      <c r="B412" s="54">
        <v>3000000</v>
      </c>
    </row>
    <row r="413" spans="1:2" x14ac:dyDescent="0.3">
      <c r="A413" s="38" t="s">
        <v>425</v>
      </c>
      <c r="B413" s="54">
        <v>9828000</v>
      </c>
    </row>
    <row r="414" spans="1:2" x14ac:dyDescent="0.3">
      <c r="A414" s="38" t="s">
        <v>123</v>
      </c>
      <c r="B414" s="54">
        <v>9828000</v>
      </c>
    </row>
    <row r="415" spans="1:2" x14ac:dyDescent="0.3">
      <c r="A415" s="38" t="s">
        <v>426</v>
      </c>
      <c r="B415" s="54">
        <v>9828000</v>
      </c>
    </row>
    <row r="416" spans="1:2" x14ac:dyDescent="0.3">
      <c r="A416" s="38">
        <v>4211</v>
      </c>
      <c r="B416" s="54">
        <v>9828000</v>
      </c>
    </row>
    <row r="417" spans="1:2" x14ac:dyDescent="0.3">
      <c r="A417" s="38" t="s">
        <v>149</v>
      </c>
      <c r="B417" s="54">
        <v>9828000</v>
      </c>
    </row>
    <row r="418" spans="1:2" x14ac:dyDescent="0.3">
      <c r="A418" s="38" t="s">
        <v>437</v>
      </c>
      <c r="B418" s="54">
        <v>7750016.75</v>
      </c>
    </row>
    <row r="419" spans="1:2" x14ac:dyDescent="0.3">
      <c r="A419" s="38" t="s">
        <v>123</v>
      </c>
      <c r="B419" s="54">
        <v>7750016.75</v>
      </c>
    </row>
    <row r="420" spans="1:2" x14ac:dyDescent="0.3">
      <c r="A420" s="38" t="s">
        <v>438</v>
      </c>
      <c r="B420" s="54">
        <v>7750016.75</v>
      </c>
    </row>
    <row r="421" spans="1:2" x14ac:dyDescent="0.3">
      <c r="A421" s="38">
        <v>4211</v>
      </c>
      <c r="B421" s="54">
        <v>7750016.75</v>
      </c>
    </row>
    <row r="422" spans="1:2" x14ac:dyDescent="0.3">
      <c r="A422" s="38" t="s">
        <v>149</v>
      </c>
      <c r="B422" s="54">
        <v>7750016.75</v>
      </c>
    </row>
    <row r="423" spans="1:2" x14ac:dyDescent="0.3">
      <c r="A423" s="38" t="s">
        <v>251</v>
      </c>
      <c r="B423" s="54">
        <v>80353130.879999995</v>
      </c>
    </row>
    <row r="424" spans="1:2" x14ac:dyDescent="0.3">
      <c r="A424" s="38" t="s">
        <v>40</v>
      </c>
      <c r="B424" s="54">
        <v>5100000</v>
      </c>
    </row>
    <row r="425" spans="1:2" x14ac:dyDescent="0.3">
      <c r="A425" s="38" t="s">
        <v>277</v>
      </c>
      <c r="B425" s="54">
        <v>5100000</v>
      </c>
    </row>
    <row r="426" spans="1:2" x14ac:dyDescent="0.3">
      <c r="A426" s="38">
        <v>2591</v>
      </c>
      <c r="B426" s="54">
        <v>4000000</v>
      </c>
    </row>
    <row r="427" spans="1:2" x14ac:dyDescent="0.3">
      <c r="A427" s="38" t="s">
        <v>280</v>
      </c>
      <c r="B427" s="54">
        <v>4000000</v>
      </c>
    </row>
    <row r="428" spans="1:2" x14ac:dyDescent="0.3">
      <c r="A428" s="38">
        <v>2711</v>
      </c>
      <c r="B428" s="54">
        <v>100000</v>
      </c>
    </row>
    <row r="429" spans="1:2" x14ac:dyDescent="0.3">
      <c r="A429" s="38" t="s">
        <v>49</v>
      </c>
      <c r="B429" s="54">
        <v>100000</v>
      </c>
    </row>
    <row r="430" spans="1:2" x14ac:dyDescent="0.3">
      <c r="A430" s="38">
        <v>2911</v>
      </c>
      <c r="B430" s="54">
        <v>300000</v>
      </c>
    </row>
    <row r="431" spans="1:2" x14ac:dyDescent="0.3">
      <c r="A431" s="38" t="s">
        <v>51</v>
      </c>
      <c r="B431" s="54">
        <v>300000</v>
      </c>
    </row>
    <row r="432" spans="1:2" x14ac:dyDescent="0.3">
      <c r="A432" s="38">
        <v>3361</v>
      </c>
      <c r="B432" s="54">
        <v>500000</v>
      </c>
    </row>
    <row r="433" spans="1:2" x14ac:dyDescent="0.3">
      <c r="A433" s="38" t="s">
        <v>130</v>
      </c>
      <c r="B433" s="54">
        <v>500000</v>
      </c>
    </row>
    <row r="434" spans="1:2" x14ac:dyDescent="0.3">
      <c r="A434" s="38">
        <v>5671</v>
      </c>
      <c r="B434" s="54">
        <v>200000</v>
      </c>
    </row>
    <row r="435" spans="1:2" x14ac:dyDescent="0.3">
      <c r="A435" s="38" t="s">
        <v>283</v>
      </c>
      <c r="B435" s="54">
        <v>200000</v>
      </c>
    </row>
    <row r="436" spans="1:2" x14ac:dyDescent="0.3">
      <c r="A436" s="38" t="s">
        <v>78</v>
      </c>
      <c r="B436" s="54">
        <v>75253130.879999995</v>
      </c>
    </row>
    <row r="437" spans="1:2" x14ac:dyDescent="0.3">
      <c r="A437" s="38" t="s">
        <v>252</v>
      </c>
      <c r="B437" s="54">
        <v>155000</v>
      </c>
    </row>
    <row r="438" spans="1:2" x14ac:dyDescent="0.3">
      <c r="A438" s="38">
        <v>2211</v>
      </c>
      <c r="B438" s="54">
        <v>150000</v>
      </c>
    </row>
    <row r="439" spans="1:2" x14ac:dyDescent="0.3">
      <c r="A439" s="38" t="s">
        <v>68</v>
      </c>
      <c r="B439" s="54">
        <v>150000</v>
      </c>
    </row>
    <row r="440" spans="1:2" x14ac:dyDescent="0.3">
      <c r="A440" s="38">
        <v>2461</v>
      </c>
      <c r="B440" s="54">
        <v>5000</v>
      </c>
    </row>
    <row r="441" spans="1:2" x14ac:dyDescent="0.3">
      <c r="A441" s="38" t="s">
        <v>83</v>
      </c>
      <c r="B441" s="54">
        <v>5000</v>
      </c>
    </row>
    <row r="442" spans="1:2" x14ac:dyDescent="0.3">
      <c r="A442" s="38">
        <v>3291</v>
      </c>
      <c r="B442" s="54">
        <v>0</v>
      </c>
    </row>
    <row r="443" spans="1:2" x14ac:dyDescent="0.3">
      <c r="A443" s="38" t="s">
        <v>237</v>
      </c>
      <c r="B443" s="54">
        <v>0</v>
      </c>
    </row>
    <row r="444" spans="1:2" x14ac:dyDescent="0.3">
      <c r="A444" s="38" t="s">
        <v>270</v>
      </c>
      <c r="B444" s="54">
        <v>49530130.879999995</v>
      </c>
    </row>
    <row r="445" spans="1:2" x14ac:dyDescent="0.3">
      <c r="A445" s="38">
        <v>3611</v>
      </c>
      <c r="B445" s="54">
        <v>32506735.879999999</v>
      </c>
    </row>
    <row r="446" spans="1:2" x14ac:dyDescent="0.3">
      <c r="A446" s="38" t="s">
        <v>273</v>
      </c>
      <c r="B446" s="54">
        <v>32506735.879999999</v>
      </c>
    </row>
    <row r="447" spans="1:2" x14ac:dyDescent="0.3">
      <c r="A447" s="38">
        <v>3631</v>
      </c>
      <c r="B447" s="54">
        <v>7460000</v>
      </c>
    </row>
    <row r="448" spans="1:2" x14ac:dyDescent="0.3">
      <c r="A448" s="38" t="s">
        <v>274</v>
      </c>
      <c r="B448" s="54">
        <v>7460000</v>
      </c>
    </row>
    <row r="449" spans="1:2" x14ac:dyDescent="0.3">
      <c r="A449" s="38">
        <v>3651</v>
      </c>
      <c r="B449" s="54">
        <v>4200000</v>
      </c>
    </row>
    <row r="450" spans="1:2" x14ac:dyDescent="0.3">
      <c r="A450" s="38" t="s">
        <v>275</v>
      </c>
      <c r="B450" s="54">
        <v>4200000</v>
      </c>
    </row>
    <row r="451" spans="1:2" x14ac:dyDescent="0.3">
      <c r="A451" s="38">
        <v>3661</v>
      </c>
      <c r="B451" s="54">
        <v>5363395</v>
      </c>
    </row>
    <row r="452" spans="1:2" x14ac:dyDescent="0.3">
      <c r="A452" s="38" t="s">
        <v>276</v>
      </c>
      <c r="B452" s="54">
        <v>5363395</v>
      </c>
    </row>
    <row r="453" spans="1:2" x14ac:dyDescent="0.3">
      <c r="A453" s="38" t="s">
        <v>263</v>
      </c>
      <c r="B453" s="54">
        <v>7285000</v>
      </c>
    </row>
    <row r="454" spans="1:2" x14ac:dyDescent="0.3">
      <c r="A454" s="38">
        <v>3391</v>
      </c>
      <c r="B454" s="54">
        <v>7285000</v>
      </c>
    </row>
    <row r="455" spans="1:2" x14ac:dyDescent="0.3">
      <c r="A455" s="38" t="s">
        <v>93</v>
      </c>
      <c r="B455" s="54">
        <v>7285000</v>
      </c>
    </row>
    <row r="456" spans="1:2" x14ac:dyDescent="0.3">
      <c r="A456" s="38" t="s">
        <v>255</v>
      </c>
      <c r="B456" s="54">
        <v>6703000</v>
      </c>
    </row>
    <row r="457" spans="1:2" x14ac:dyDescent="0.3">
      <c r="A457" s="38">
        <v>3581</v>
      </c>
      <c r="B457" s="54">
        <v>3000</v>
      </c>
    </row>
    <row r="458" spans="1:2" x14ac:dyDescent="0.3">
      <c r="A458" s="38" t="s">
        <v>109</v>
      </c>
      <c r="B458" s="54">
        <v>3000</v>
      </c>
    </row>
    <row r="459" spans="1:2" x14ac:dyDescent="0.3">
      <c r="A459" s="38">
        <v>3821</v>
      </c>
      <c r="B459" s="54">
        <v>5700000</v>
      </c>
    </row>
    <row r="460" spans="1:2" x14ac:dyDescent="0.3">
      <c r="A460" s="38" t="s">
        <v>56</v>
      </c>
      <c r="B460" s="54">
        <v>5700000</v>
      </c>
    </row>
    <row r="461" spans="1:2" x14ac:dyDescent="0.3">
      <c r="A461" s="38">
        <v>5121</v>
      </c>
      <c r="B461" s="54">
        <v>1000000</v>
      </c>
    </row>
    <row r="462" spans="1:2" x14ac:dyDescent="0.3">
      <c r="A462" s="38" t="s">
        <v>245</v>
      </c>
      <c r="B462" s="54">
        <v>1000000</v>
      </c>
    </row>
    <row r="463" spans="1:2" x14ac:dyDescent="0.3">
      <c r="A463" s="38" t="s">
        <v>266</v>
      </c>
      <c r="B463" s="54">
        <v>11580000</v>
      </c>
    </row>
    <row r="464" spans="1:2" x14ac:dyDescent="0.3">
      <c r="A464" s="38">
        <v>2711</v>
      </c>
      <c r="B464" s="54">
        <v>1000000</v>
      </c>
    </row>
    <row r="465" spans="1:2" x14ac:dyDescent="0.3">
      <c r="A465" s="38" t="s">
        <v>49</v>
      </c>
      <c r="B465" s="54">
        <v>1000000</v>
      </c>
    </row>
    <row r="466" spans="1:2" x14ac:dyDescent="0.3">
      <c r="A466" s="38">
        <v>3361</v>
      </c>
      <c r="B466" s="54">
        <v>10000000</v>
      </c>
    </row>
    <row r="467" spans="1:2" x14ac:dyDescent="0.3">
      <c r="A467" s="38" t="s">
        <v>130</v>
      </c>
      <c r="B467" s="54">
        <v>10000000</v>
      </c>
    </row>
    <row r="468" spans="1:2" x14ac:dyDescent="0.3">
      <c r="A468" s="38">
        <v>3711</v>
      </c>
      <c r="B468" s="54">
        <v>30000</v>
      </c>
    </row>
    <row r="469" spans="1:2" x14ac:dyDescent="0.3">
      <c r="A469" s="38" t="s">
        <v>209</v>
      </c>
      <c r="B469" s="54">
        <v>30000</v>
      </c>
    </row>
    <row r="470" spans="1:2" x14ac:dyDescent="0.3">
      <c r="A470" s="38">
        <v>3751</v>
      </c>
      <c r="B470" s="54">
        <v>50000</v>
      </c>
    </row>
    <row r="471" spans="1:2" x14ac:dyDescent="0.3">
      <c r="A471" s="38" t="s">
        <v>210</v>
      </c>
      <c r="B471" s="54">
        <v>50000</v>
      </c>
    </row>
    <row r="472" spans="1:2" x14ac:dyDescent="0.3">
      <c r="A472" s="38">
        <v>4451</v>
      </c>
      <c r="B472" s="54">
        <v>500000</v>
      </c>
    </row>
    <row r="473" spans="1:2" x14ac:dyDescent="0.3">
      <c r="A473" s="38" t="s">
        <v>182</v>
      </c>
      <c r="B473" s="54">
        <v>500000</v>
      </c>
    </row>
    <row r="474" spans="1:2" x14ac:dyDescent="0.3">
      <c r="A474" s="38" t="s">
        <v>225</v>
      </c>
      <c r="B474" s="54">
        <v>2263422908.7599998</v>
      </c>
    </row>
    <row r="475" spans="1:2" x14ac:dyDescent="0.3">
      <c r="A475" s="38" t="s">
        <v>40</v>
      </c>
      <c r="B475" s="54">
        <v>4800000</v>
      </c>
    </row>
    <row r="476" spans="1:2" x14ac:dyDescent="0.3">
      <c r="A476" s="38" t="s">
        <v>249</v>
      </c>
      <c r="B476" s="54">
        <v>4800000</v>
      </c>
    </row>
    <row r="477" spans="1:2" x14ac:dyDescent="0.3">
      <c r="A477" s="38">
        <v>2611</v>
      </c>
      <c r="B477" s="54">
        <v>4800000</v>
      </c>
    </row>
    <row r="478" spans="1:2" x14ac:dyDescent="0.3">
      <c r="A478" s="38" t="s">
        <v>233</v>
      </c>
      <c r="B478" s="54">
        <v>4800000</v>
      </c>
    </row>
    <row r="479" spans="1:2" x14ac:dyDescent="0.3">
      <c r="A479" s="38" t="s">
        <v>123</v>
      </c>
      <c r="B479" s="54">
        <v>467796505.65999997</v>
      </c>
    </row>
    <row r="480" spans="1:2" x14ac:dyDescent="0.3">
      <c r="A480" s="38" t="s">
        <v>352</v>
      </c>
      <c r="B480" s="54">
        <v>467796505.65999997</v>
      </c>
    </row>
    <row r="481" spans="1:2" x14ac:dyDescent="0.3">
      <c r="A481" s="38">
        <v>1131</v>
      </c>
      <c r="B481" s="54">
        <v>212353767.59999999</v>
      </c>
    </row>
    <row r="482" spans="1:2" x14ac:dyDescent="0.3">
      <c r="A482" s="38" t="s">
        <v>486</v>
      </c>
      <c r="B482" s="54">
        <v>212353767.59999999</v>
      </c>
    </row>
    <row r="483" spans="1:2" x14ac:dyDescent="0.3">
      <c r="A483" s="38">
        <v>1321</v>
      </c>
      <c r="B483" s="54">
        <v>2949357.88</v>
      </c>
    </row>
    <row r="484" spans="1:2" x14ac:dyDescent="0.3">
      <c r="A484" s="38" t="s">
        <v>454</v>
      </c>
      <c r="B484" s="54">
        <v>2949357.88</v>
      </c>
    </row>
    <row r="485" spans="1:2" x14ac:dyDescent="0.3">
      <c r="A485" s="38">
        <v>1322</v>
      </c>
      <c r="B485" s="54">
        <v>29493578.829999998</v>
      </c>
    </row>
    <row r="486" spans="1:2" x14ac:dyDescent="0.3">
      <c r="A486" s="38" t="s">
        <v>455</v>
      </c>
      <c r="B486" s="54">
        <v>29493578.829999998</v>
      </c>
    </row>
    <row r="487" spans="1:2" x14ac:dyDescent="0.3">
      <c r="A487" s="38">
        <v>1411</v>
      </c>
      <c r="B487" s="54">
        <v>12741226.060000001</v>
      </c>
    </row>
    <row r="488" spans="1:2" x14ac:dyDescent="0.3">
      <c r="A488" s="38" t="s">
        <v>458</v>
      </c>
      <c r="B488" s="54">
        <v>12741226.060000001</v>
      </c>
    </row>
    <row r="489" spans="1:2" x14ac:dyDescent="0.3">
      <c r="A489" s="38">
        <v>1421</v>
      </c>
      <c r="B489" s="54">
        <v>6370613.0300000003</v>
      </c>
    </row>
    <row r="490" spans="1:2" x14ac:dyDescent="0.3">
      <c r="A490" s="38" t="s">
        <v>459</v>
      </c>
      <c r="B490" s="54">
        <v>6370613.0300000003</v>
      </c>
    </row>
    <row r="491" spans="1:2" x14ac:dyDescent="0.3">
      <c r="A491" s="38">
        <v>1431</v>
      </c>
      <c r="B491" s="54">
        <v>4247075.3499999996</v>
      </c>
    </row>
    <row r="492" spans="1:2" x14ac:dyDescent="0.3">
      <c r="A492" s="38" t="s">
        <v>460</v>
      </c>
      <c r="B492" s="54">
        <v>4247075.3499999996</v>
      </c>
    </row>
    <row r="493" spans="1:2" x14ac:dyDescent="0.3">
      <c r="A493" s="38">
        <v>1432</v>
      </c>
      <c r="B493" s="54">
        <v>37161909.329999998</v>
      </c>
    </row>
    <row r="494" spans="1:2" x14ac:dyDescent="0.3">
      <c r="A494" s="38" t="s">
        <v>461</v>
      </c>
      <c r="B494" s="54">
        <v>37161909.329999998</v>
      </c>
    </row>
    <row r="495" spans="1:2" x14ac:dyDescent="0.3">
      <c r="A495" s="38">
        <v>1441</v>
      </c>
      <c r="B495" s="54">
        <v>9500000</v>
      </c>
    </row>
    <row r="496" spans="1:2" x14ac:dyDescent="0.3">
      <c r="A496" s="38" t="s">
        <v>356</v>
      </c>
      <c r="B496" s="54">
        <v>9500000</v>
      </c>
    </row>
    <row r="497" spans="1:2" x14ac:dyDescent="0.3">
      <c r="A497" s="38">
        <v>1591</v>
      </c>
      <c r="B497" s="54">
        <v>29632180.620000001</v>
      </c>
    </row>
    <row r="498" spans="1:2" x14ac:dyDescent="0.3">
      <c r="A498" s="38" t="s">
        <v>357</v>
      </c>
      <c r="B498" s="54">
        <v>29632180.620000001</v>
      </c>
    </row>
    <row r="499" spans="1:2" x14ac:dyDescent="0.3">
      <c r="A499" s="38">
        <v>1711</v>
      </c>
      <c r="B499" s="54">
        <v>25688400</v>
      </c>
    </row>
    <row r="500" spans="1:2" x14ac:dyDescent="0.3">
      <c r="A500" s="38" t="s">
        <v>518</v>
      </c>
      <c r="B500" s="54">
        <v>25688400</v>
      </c>
    </row>
    <row r="501" spans="1:2" x14ac:dyDescent="0.3">
      <c r="A501" s="38">
        <v>2611</v>
      </c>
      <c r="B501" s="54">
        <v>28700000</v>
      </c>
    </row>
    <row r="502" spans="1:2" x14ac:dyDescent="0.3">
      <c r="A502" s="38" t="s">
        <v>233</v>
      </c>
      <c r="B502" s="54">
        <v>28700000</v>
      </c>
    </row>
    <row r="503" spans="1:2" x14ac:dyDescent="0.3">
      <c r="A503" s="38">
        <v>3251</v>
      </c>
      <c r="B503" s="54">
        <v>68958396.959999993</v>
      </c>
    </row>
    <row r="504" spans="1:2" x14ac:dyDescent="0.3">
      <c r="A504" s="38" t="s">
        <v>467</v>
      </c>
      <c r="B504" s="54">
        <v>68958396.959999993</v>
      </c>
    </row>
    <row r="505" spans="1:2" x14ac:dyDescent="0.3">
      <c r="A505" s="38" t="s">
        <v>78</v>
      </c>
      <c r="B505" s="54">
        <v>1790826403.1000001</v>
      </c>
    </row>
    <row r="506" spans="1:2" x14ac:dyDescent="0.3">
      <c r="A506" s="38" t="s">
        <v>226</v>
      </c>
      <c r="B506" s="54">
        <v>461285997.02000004</v>
      </c>
    </row>
    <row r="507" spans="1:2" x14ac:dyDescent="0.3">
      <c r="A507" s="38">
        <v>2111</v>
      </c>
      <c r="B507" s="54">
        <v>2400000</v>
      </c>
    </row>
    <row r="508" spans="1:2" x14ac:dyDescent="0.3">
      <c r="A508" s="38" t="s">
        <v>67</v>
      </c>
      <c r="B508" s="54">
        <v>2400000</v>
      </c>
    </row>
    <row r="509" spans="1:2" x14ac:dyDescent="0.3">
      <c r="A509" s="38">
        <v>2161</v>
      </c>
      <c r="B509" s="54">
        <v>655025</v>
      </c>
    </row>
    <row r="510" spans="1:2" x14ac:dyDescent="0.3">
      <c r="A510" s="38" t="s">
        <v>106</v>
      </c>
      <c r="B510" s="54">
        <v>655025</v>
      </c>
    </row>
    <row r="511" spans="1:2" x14ac:dyDescent="0.3">
      <c r="A511" s="38">
        <v>2211</v>
      </c>
      <c r="B511" s="54">
        <v>500000</v>
      </c>
    </row>
    <row r="512" spans="1:2" x14ac:dyDescent="0.3">
      <c r="A512" s="38" t="s">
        <v>68</v>
      </c>
      <c r="B512" s="54">
        <v>500000</v>
      </c>
    </row>
    <row r="513" spans="1:2" x14ac:dyDescent="0.3">
      <c r="A513" s="38">
        <v>2411</v>
      </c>
      <c r="B513" s="54">
        <v>20000</v>
      </c>
    </row>
    <row r="514" spans="1:2" x14ac:dyDescent="0.3">
      <c r="A514" s="38" t="s">
        <v>229</v>
      </c>
      <c r="B514" s="54">
        <v>20000</v>
      </c>
    </row>
    <row r="515" spans="1:2" x14ac:dyDescent="0.3">
      <c r="A515" s="38">
        <v>2421</v>
      </c>
      <c r="B515" s="54">
        <v>80000</v>
      </c>
    </row>
    <row r="516" spans="1:2" x14ac:dyDescent="0.3">
      <c r="A516" s="38" t="s">
        <v>230</v>
      </c>
      <c r="B516" s="54">
        <v>80000</v>
      </c>
    </row>
    <row r="517" spans="1:2" x14ac:dyDescent="0.3">
      <c r="A517" s="38">
        <v>2451</v>
      </c>
      <c r="B517" s="54">
        <v>25000</v>
      </c>
    </row>
    <row r="518" spans="1:2" x14ac:dyDescent="0.3">
      <c r="A518" s="38" t="s">
        <v>231</v>
      </c>
      <c r="B518" s="54">
        <v>25000</v>
      </c>
    </row>
    <row r="519" spans="1:2" x14ac:dyDescent="0.3">
      <c r="A519" s="38">
        <v>2461</v>
      </c>
      <c r="B519" s="54">
        <v>3000</v>
      </c>
    </row>
    <row r="520" spans="1:2" x14ac:dyDescent="0.3">
      <c r="A520" s="38" t="s">
        <v>83</v>
      </c>
      <c r="B520" s="54">
        <v>3000</v>
      </c>
    </row>
    <row r="521" spans="1:2" x14ac:dyDescent="0.3">
      <c r="A521" s="38">
        <v>2471</v>
      </c>
      <c r="B521" s="54">
        <v>150000</v>
      </c>
    </row>
    <row r="522" spans="1:2" x14ac:dyDescent="0.3">
      <c r="A522" s="38" t="s">
        <v>202</v>
      </c>
      <c r="B522" s="54">
        <v>150000</v>
      </c>
    </row>
    <row r="523" spans="1:2" x14ac:dyDescent="0.3">
      <c r="A523" s="38">
        <v>2491</v>
      </c>
      <c r="B523" s="54">
        <v>500000</v>
      </c>
    </row>
    <row r="524" spans="1:2" x14ac:dyDescent="0.3">
      <c r="A524" s="38" t="s">
        <v>232</v>
      </c>
      <c r="B524" s="54">
        <v>500000</v>
      </c>
    </row>
    <row r="525" spans="1:2" x14ac:dyDescent="0.3">
      <c r="A525" s="38">
        <v>2611</v>
      </c>
      <c r="B525" s="54">
        <v>41600000</v>
      </c>
    </row>
    <row r="526" spans="1:2" x14ac:dyDescent="0.3">
      <c r="A526" s="38" t="s">
        <v>233</v>
      </c>
      <c r="B526" s="54">
        <v>41600000</v>
      </c>
    </row>
    <row r="527" spans="1:2" x14ac:dyDescent="0.3">
      <c r="A527" s="38">
        <v>2911</v>
      </c>
      <c r="B527" s="54">
        <v>94975</v>
      </c>
    </row>
    <row r="528" spans="1:2" x14ac:dyDescent="0.3">
      <c r="A528" s="38" t="s">
        <v>51</v>
      </c>
      <c r="B528" s="54">
        <v>94975</v>
      </c>
    </row>
    <row r="529" spans="1:2" x14ac:dyDescent="0.3">
      <c r="A529" s="38">
        <v>2921</v>
      </c>
      <c r="B529" s="54">
        <v>120000</v>
      </c>
    </row>
    <row r="530" spans="1:2" x14ac:dyDescent="0.3">
      <c r="A530" s="38" t="s">
        <v>203</v>
      </c>
      <c r="B530" s="54">
        <v>120000</v>
      </c>
    </row>
    <row r="531" spans="1:2" x14ac:dyDescent="0.3">
      <c r="A531" s="38">
        <v>2961</v>
      </c>
      <c r="B531" s="54">
        <v>1900000</v>
      </c>
    </row>
    <row r="532" spans="1:2" x14ac:dyDescent="0.3">
      <c r="A532" s="38" t="s">
        <v>52</v>
      </c>
      <c r="B532" s="54">
        <v>1900000</v>
      </c>
    </row>
    <row r="533" spans="1:2" x14ac:dyDescent="0.3">
      <c r="A533" s="38">
        <v>2981</v>
      </c>
      <c r="B533" s="54">
        <v>500000</v>
      </c>
    </row>
    <row r="534" spans="1:2" x14ac:dyDescent="0.3">
      <c r="A534" s="38" t="s">
        <v>234</v>
      </c>
      <c r="B534" s="54">
        <v>500000</v>
      </c>
    </row>
    <row r="535" spans="1:2" x14ac:dyDescent="0.3">
      <c r="A535" s="38">
        <v>3111</v>
      </c>
      <c r="B535" s="54">
        <v>9000000</v>
      </c>
    </row>
    <row r="536" spans="1:2" x14ac:dyDescent="0.3">
      <c r="A536" s="38" t="s">
        <v>235</v>
      </c>
      <c r="B536" s="54">
        <v>9000000</v>
      </c>
    </row>
    <row r="537" spans="1:2" x14ac:dyDescent="0.3">
      <c r="A537" s="38">
        <v>3141</v>
      </c>
      <c r="B537" s="54">
        <v>700000</v>
      </c>
    </row>
    <row r="538" spans="1:2" x14ac:dyDescent="0.3">
      <c r="A538" s="38" t="s">
        <v>85</v>
      </c>
      <c r="B538" s="54">
        <v>700000</v>
      </c>
    </row>
    <row r="539" spans="1:2" x14ac:dyDescent="0.3">
      <c r="A539" s="38">
        <v>3161</v>
      </c>
      <c r="B539" s="54">
        <v>2881314.74</v>
      </c>
    </row>
    <row r="540" spans="1:2" x14ac:dyDescent="0.3">
      <c r="A540" s="38" t="s">
        <v>86</v>
      </c>
      <c r="B540" s="54">
        <v>2881314.74</v>
      </c>
    </row>
    <row r="541" spans="1:2" x14ac:dyDescent="0.3">
      <c r="A541" s="38">
        <v>3221</v>
      </c>
      <c r="B541" s="54">
        <v>6520000</v>
      </c>
    </row>
    <row r="542" spans="1:2" x14ac:dyDescent="0.3">
      <c r="A542" s="38" t="s">
        <v>236</v>
      </c>
      <c r="B542" s="54">
        <v>6520000</v>
      </c>
    </row>
    <row r="543" spans="1:2" x14ac:dyDescent="0.3">
      <c r="A543" s="38">
        <v>3251</v>
      </c>
      <c r="B543" s="54">
        <v>51480411.920000002</v>
      </c>
    </row>
    <row r="544" spans="1:2" x14ac:dyDescent="0.3">
      <c r="A544" s="38" t="s">
        <v>467</v>
      </c>
      <c r="B544" s="54">
        <v>51480411.920000002</v>
      </c>
    </row>
    <row r="545" spans="1:2" x14ac:dyDescent="0.3">
      <c r="A545" s="38">
        <v>3261</v>
      </c>
      <c r="B545" s="54">
        <v>121386058.31999999</v>
      </c>
    </row>
    <row r="546" spans="1:2" x14ac:dyDescent="0.3">
      <c r="A546" s="38" t="s">
        <v>153</v>
      </c>
      <c r="B546" s="54">
        <v>121386058.31999999</v>
      </c>
    </row>
    <row r="547" spans="1:2" x14ac:dyDescent="0.3">
      <c r="A547" s="38">
        <v>3291</v>
      </c>
      <c r="B547" s="54">
        <v>25000</v>
      </c>
    </row>
    <row r="548" spans="1:2" x14ac:dyDescent="0.3">
      <c r="A548" s="38" t="s">
        <v>237</v>
      </c>
      <c r="B548" s="54">
        <v>25000</v>
      </c>
    </row>
    <row r="549" spans="1:2" x14ac:dyDescent="0.3">
      <c r="A549" s="38">
        <v>3311</v>
      </c>
      <c r="B549" s="54">
        <v>1800000</v>
      </c>
    </row>
    <row r="550" spans="1:2" x14ac:dyDescent="0.3">
      <c r="A550" s="38" t="s">
        <v>69</v>
      </c>
      <c r="B550" s="54">
        <v>1800000</v>
      </c>
    </row>
    <row r="551" spans="1:2" x14ac:dyDescent="0.3">
      <c r="A551" s="38">
        <v>3331</v>
      </c>
      <c r="B551" s="54">
        <v>950000</v>
      </c>
    </row>
    <row r="552" spans="1:2" x14ac:dyDescent="0.3">
      <c r="A552" s="38" t="s">
        <v>92</v>
      </c>
      <c r="B552" s="54">
        <v>950000</v>
      </c>
    </row>
    <row r="553" spans="1:2" x14ac:dyDescent="0.3">
      <c r="A553" s="38">
        <v>3341</v>
      </c>
      <c r="B553" s="54">
        <v>3900000</v>
      </c>
    </row>
    <row r="554" spans="1:2" x14ac:dyDescent="0.3">
      <c r="A554" s="38" t="s">
        <v>238</v>
      </c>
      <c r="B554" s="54">
        <v>3900000</v>
      </c>
    </row>
    <row r="555" spans="1:2" x14ac:dyDescent="0.3">
      <c r="A555" s="38">
        <v>3381</v>
      </c>
      <c r="B555" s="54">
        <v>77442266.879999995</v>
      </c>
    </row>
    <row r="556" spans="1:2" x14ac:dyDescent="0.3">
      <c r="A556" s="38" t="s">
        <v>239</v>
      </c>
      <c r="B556" s="54">
        <v>77442266.879999995</v>
      </c>
    </row>
    <row r="557" spans="1:2" x14ac:dyDescent="0.3">
      <c r="A557" s="38">
        <v>3441</v>
      </c>
      <c r="B557" s="54">
        <v>300000</v>
      </c>
    </row>
    <row r="558" spans="1:2" x14ac:dyDescent="0.3">
      <c r="A558" s="38" t="s">
        <v>71</v>
      </c>
      <c r="B558" s="54">
        <v>300000</v>
      </c>
    </row>
    <row r="559" spans="1:2" x14ac:dyDescent="0.3">
      <c r="A559" s="38">
        <v>3451</v>
      </c>
      <c r="B559" s="54">
        <v>8732945.1600000001</v>
      </c>
    </row>
    <row r="560" spans="1:2" x14ac:dyDescent="0.3">
      <c r="A560" s="38" t="s">
        <v>240</v>
      </c>
      <c r="B560" s="54">
        <v>8732945.1600000001</v>
      </c>
    </row>
    <row r="561" spans="1:2" x14ac:dyDescent="0.3">
      <c r="A561" s="38">
        <v>3481</v>
      </c>
      <c r="B561" s="54">
        <v>350000</v>
      </c>
    </row>
    <row r="562" spans="1:2" x14ac:dyDescent="0.3">
      <c r="A562" s="38" t="s">
        <v>241</v>
      </c>
      <c r="B562" s="54">
        <v>350000</v>
      </c>
    </row>
    <row r="563" spans="1:2" x14ac:dyDescent="0.3">
      <c r="A563" s="38">
        <v>3511</v>
      </c>
      <c r="B563" s="54">
        <v>8250000</v>
      </c>
    </row>
    <row r="564" spans="1:2" x14ac:dyDescent="0.3">
      <c r="A564" s="38" t="s">
        <v>207</v>
      </c>
      <c r="B564" s="54">
        <v>8250000</v>
      </c>
    </row>
    <row r="565" spans="1:2" x14ac:dyDescent="0.3">
      <c r="A565" s="38">
        <v>3521</v>
      </c>
      <c r="B565" s="54">
        <v>40000</v>
      </c>
    </row>
    <row r="566" spans="1:2" x14ac:dyDescent="0.3">
      <c r="A566" s="38" t="s">
        <v>54</v>
      </c>
      <c r="B566" s="54">
        <v>40000</v>
      </c>
    </row>
    <row r="567" spans="1:2" x14ac:dyDescent="0.3">
      <c r="A567" s="38">
        <v>3551</v>
      </c>
      <c r="B567" s="54">
        <v>22000000</v>
      </c>
    </row>
    <row r="568" spans="1:2" x14ac:dyDescent="0.3">
      <c r="A568" s="38" t="s">
        <v>242</v>
      </c>
      <c r="B568" s="54">
        <v>22000000</v>
      </c>
    </row>
    <row r="569" spans="1:2" x14ac:dyDescent="0.3">
      <c r="A569" s="38">
        <v>3571</v>
      </c>
      <c r="B569" s="54">
        <v>22000000</v>
      </c>
    </row>
    <row r="570" spans="1:2" x14ac:dyDescent="0.3">
      <c r="A570" s="38" t="s">
        <v>55</v>
      </c>
      <c r="B570" s="54">
        <v>22000000</v>
      </c>
    </row>
    <row r="571" spans="1:2" x14ac:dyDescent="0.3">
      <c r="A571" s="38">
        <v>3821</v>
      </c>
      <c r="B571" s="54">
        <v>1000000</v>
      </c>
    </row>
    <row r="572" spans="1:2" x14ac:dyDescent="0.3">
      <c r="A572" s="38" t="s">
        <v>56</v>
      </c>
      <c r="B572" s="54">
        <v>1000000</v>
      </c>
    </row>
    <row r="573" spans="1:2" x14ac:dyDescent="0.3">
      <c r="A573" s="38">
        <v>3922</v>
      </c>
      <c r="B573" s="54">
        <v>500000</v>
      </c>
    </row>
    <row r="574" spans="1:2" x14ac:dyDescent="0.3">
      <c r="A574" s="38" t="s">
        <v>243</v>
      </c>
      <c r="B574" s="54">
        <v>500000</v>
      </c>
    </row>
    <row r="575" spans="1:2" x14ac:dyDescent="0.3">
      <c r="A575" s="38">
        <v>3962</v>
      </c>
      <c r="B575" s="54">
        <v>25000</v>
      </c>
    </row>
    <row r="576" spans="1:2" x14ac:dyDescent="0.3">
      <c r="A576" s="38" t="s">
        <v>133</v>
      </c>
      <c r="B576" s="54">
        <v>25000</v>
      </c>
    </row>
    <row r="577" spans="1:2" x14ac:dyDescent="0.3">
      <c r="A577" s="38">
        <v>5111</v>
      </c>
      <c r="B577" s="54">
        <v>33578821.25</v>
      </c>
    </row>
    <row r="578" spans="1:2" x14ac:dyDescent="0.3">
      <c r="A578" s="38" t="s">
        <v>244</v>
      </c>
      <c r="B578" s="54">
        <v>33578821.25</v>
      </c>
    </row>
    <row r="579" spans="1:2" x14ac:dyDescent="0.3">
      <c r="A579" s="38">
        <v>5121</v>
      </c>
      <c r="B579" s="54">
        <v>828438.75</v>
      </c>
    </row>
    <row r="580" spans="1:2" x14ac:dyDescent="0.3">
      <c r="A580" s="38" t="s">
        <v>245</v>
      </c>
      <c r="B580" s="54">
        <v>828438.75</v>
      </c>
    </row>
    <row r="581" spans="1:2" x14ac:dyDescent="0.3">
      <c r="A581" s="38">
        <v>5191</v>
      </c>
      <c r="B581" s="54">
        <v>297740</v>
      </c>
    </row>
    <row r="582" spans="1:2" x14ac:dyDescent="0.3">
      <c r="A582" s="38" t="s">
        <v>246</v>
      </c>
      <c r="B582" s="54">
        <v>297740</v>
      </c>
    </row>
    <row r="583" spans="1:2" x14ac:dyDescent="0.3">
      <c r="A583" s="38">
        <v>5641</v>
      </c>
      <c r="B583" s="54">
        <v>3750000</v>
      </c>
    </row>
    <row r="584" spans="1:2" x14ac:dyDescent="0.3">
      <c r="A584" s="38" t="s">
        <v>247</v>
      </c>
      <c r="B584" s="54">
        <v>3750000</v>
      </c>
    </row>
    <row r="585" spans="1:2" x14ac:dyDescent="0.3">
      <c r="A585" s="38">
        <v>5662</v>
      </c>
      <c r="B585" s="54">
        <v>5000000</v>
      </c>
    </row>
    <row r="586" spans="1:2" x14ac:dyDescent="0.3">
      <c r="A586" s="38" t="s">
        <v>248</v>
      </c>
      <c r="B586" s="54">
        <v>5000000</v>
      </c>
    </row>
    <row r="587" spans="1:2" x14ac:dyDescent="0.3">
      <c r="A587" s="38">
        <v>5411</v>
      </c>
      <c r="B587" s="54">
        <v>30000000</v>
      </c>
    </row>
    <row r="588" spans="1:2" x14ac:dyDescent="0.3">
      <c r="A588" s="38" t="s">
        <v>610</v>
      </c>
      <c r="B588" s="54">
        <v>30000000</v>
      </c>
    </row>
    <row r="589" spans="1:2" x14ac:dyDescent="0.3">
      <c r="A589" s="38" t="s">
        <v>355</v>
      </c>
      <c r="B589" s="54">
        <v>1329540406.0800002</v>
      </c>
    </row>
    <row r="590" spans="1:2" x14ac:dyDescent="0.3">
      <c r="A590" s="38">
        <v>1111</v>
      </c>
      <c r="B590" s="54">
        <v>14346960</v>
      </c>
    </row>
    <row r="591" spans="1:2" x14ac:dyDescent="0.3">
      <c r="A591" s="38" t="s">
        <v>487</v>
      </c>
      <c r="B591" s="54">
        <v>14346960</v>
      </c>
    </row>
    <row r="592" spans="1:2" x14ac:dyDescent="0.3">
      <c r="A592" s="38">
        <v>1131</v>
      </c>
      <c r="B592" s="54">
        <v>705161521.26999998</v>
      </c>
    </row>
    <row r="593" spans="1:2" x14ac:dyDescent="0.3">
      <c r="A593" s="38" t="s">
        <v>486</v>
      </c>
      <c r="B593" s="54">
        <v>705161521.26999998</v>
      </c>
    </row>
    <row r="594" spans="1:2" x14ac:dyDescent="0.3">
      <c r="A594" s="38">
        <v>1211</v>
      </c>
      <c r="B594" s="54">
        <v>10000000</v>
      </c>
    </row>
    <row r="595" spans="1:2" x14ac:dyDescent="0.3">
      <c r="A595" s="38" t="s">
        <v>359</v>
      </c>
      <c r="B595" s="54">
        <v>10000000</v>
      </c>
    </row>
    <row r="596" spans="1:2" x14ac:dyDescent="0.3">
      <c r="A596" s="38">
        <v>1221</v>
      </c>
      <c r="B596" s="54">
        <v>76813145.879999995</v>
      </c>
    </row>
    <row r="597" spans="1:2" x14ac:dyDescent="0.3">
      <c r="A597" s="38" t="s">
        <v>451</v>
      </c>
      <c r="B597" s="54">
        <v>76813145.879999995</v>
      </c>
    </row>
    <row r="598" spans="1:2" x14ac:dyDescent="0.3">
      <c r="A598" s="38">
        <v>1231</v>
      </c>
      <c r="B598" s="54">
        <v>26400</v>
      </c>
    </row>
    <row r="599" spans="1:2" x14ac:dyDescent="0.3">
      <c r="A599" s="38" t="s">
        <v>453</v>
      </c>
      <c r="B599" s="54">
        <v>26400</v>
      </c>
    </row>
    <row r="600" spans="1:2" x14ac:dyDescent="0.3">
      <c r="A600" s="38">
        <v>1321</v>
      </c>
      <c r="B600" s="54">
        <v>11060022.6</v>
      </c>
    </row>
    <row r="601" spans="1:2" x14ac:dyDescent="0.3">
      <c r="A601" s="38" t="s">
        <v>454</v>
      </c>
      <c r="B601" s="54">
        <v>11060022.6</v>
      </c>
    </row>
    <row r="602" spans="1:2" x14ac:dyDescent="0.3">
      <c r="A602" s="38">
        <v>1322</v>
      </c>
      <c r="B602" s="54">
        <v>110600226</v>
      </c>
    </row>
    <row r="603" spans="1:2" x14ac:dyDescent="0.3">
      <c r="A603" s="38" t="s">
        <v>455</v>
      </c>
      <c r="B603" s="54">
        <v>110600226</v>
      </c>
    </row>
    <row r="604" spans="1:2" x14ac:dyDescent="0.3">
      <c r="A604" s="38">
        <v>1331</v>
      </c>
      <c r="B604" s="54">
        <v>730000</v>
      </c>
    </row>
    <row r="605" spans="1:2" x14ac:dyDescent="0.3">
      <c r="A605" s="38" t="s">
        <v>456</v>
      </c>
      <c r="B605" s="54">
        <v>730000</v>
      </c>
    </row>
    <row r="606" spans="1:2" x14ac:dyDescent="0.3">
      <c r="A606" s="38">
        <v>1341</v>
      </c>
      <c r="B606" s="54">
        <v>1500000</v>
      </c>
    </row>
    <row r="607" spans="1:2" x14ac:dyDescent="0.3">
      <c r="A607" s="38" t="s">
        <v>457</v>
      </c>
      <c r="B607" s="54">
        <v>1500000</v>
      </c>
    </row>
    <row r="608" spans="1:2" x14ac:dyDescent="0.3">
      <c r="A608" s="38">
        <v>1411</v>
      </c>
      <c r="B608" s="54">
        <v>47779297.630000003</v>
      </c>
    </row>
    <row r="609" spans="1:2" x14ac:dyDescent="0.3">
      <c r="A609" s="38" t="s">
        <v>458</v>
      </c>
      <c r="B609" s="54">
        <v>47779297.630000003</v>
      </c>
    </row>
    <row r="610" spans="1:2" x14ac:dyDescent="0.3">
      <c r="A610" s="38">
        <v>1421</v>
      </c>
      <c r="B610" s="54">
        <v>23889648.82</v>
      </c>
    </row>
    <row r="611" spans="1:2" x14ac:dyDescent="0.3">
      <c r="A611" s="38" t="s">
        <v>459</v>
      </c>
      <c r="B611" s="54">
        <v>23889648.82</v>
      </c>
    </row>
    <row r="612" spans="1:2" x14ac:dyDescent="0.3">
      <c r="A612" s="38">
        <v>1431</v>
      </c>
      <c r="B612" s="54">
        <v>15926432.550000001</v>
      </c>
    </row>
    <row r="613" spans="1:2" x14ac:dyDescent="0.3">
      <c r="A613" s="38" t="s">
        <v>460</v>
      </c>
      <c r="B613" s="54">
        <v>15926432.550000001</v>
      </c>
    </row>
    <row r="614" spans="1:2" x14ac:dyDescent="0.3">
      <c r="A614" s="38">
        <v>1432</v>
      </c>
      <c r="B614" s="54">
        <v>139356284.75</v>
      </c>
    </row>
    <row r="615" spans="1:2" x14ac:dyDescent="0.3">
      <c r="A615" s="38" t="s">
        <v>461</v>
      </c>
      <c r="B615" s="54">
        <v>139356284.75</v>
      </c>
    </row>
    <row r="616" spans="1:2" x14ac:dyDescent="0.3">
      <c r="A616" s="38">
        <v>1441</v>
      </c>
      <c r="B616" s="54">
        <v>15000000</v>
      </c>
    </row>
    <row r="617" spans="1:2" x14ac:dyDescent="0.3">
      <c r="A617" s="38" t="s">
        <v>356</v>
      </c>
      <c r="B617" s="54">
        <v>15000000</v>
      </c>
    </row>
    <row r="618" spans="1:2" x14ac:dyDescent="0.3">
      <c r="A618" s="38">
        <v>1521</v>
      </c>
      <c r="B618" s="54">
        <v>1000000</v>
      </c>
    </row>
    <row r="619" spans="1:2" x14ac:dyDescent="0.3">
      <c r="A619" s="38" t="s">
        <v>462</v>
      </c>
      <c r="B619" s="54">
        <v>1000000</v>
      </c>
    </row>
    <row r="620" spans="1:2" x14ac:dyDescent="0.3">
      <c r="A620" s="38">
        <v>1591</v>
      </c>
      <c r="B620" s="54">
        <v>96017961.159999996</v>
      </c>
    </row>
    <row r="621" spans="1:2" x14ac:dyDescent="0.3">
      <c r="A621" s="38" t="s">
        <v>357</v>
      </c>
      <c r="B621" s="54">
        <v>96017961.159999996</v>
      </c>
    </row>
    <row r="622" spans="1:2" x14ac:dyDescent="0.3">
      <c r="A622" s="38">
        <v>1611</v>
      </c>
      <c r="B622" s="54">
        <v>29832505.420000002</v>
      </c>
    </row>
    <row r="623" spans="1:2" x14ac:dyDescent="0.3">
      <c r="A623" s="38" t="s">
        <v>464</v>
      </c>
      <c r="B623" s="54">
        <v>29832505.420000002</v>
      </c>
    </row>
    <row r="624" spans="1:2" x14ac:dyDescent="0.3">
      <c r="A624" s="38">
        <v>3391</v>
      </c>
      <c r="B624" s="54">
        <v>10000000</v>
      </c>
    </row>
    <row r="625" spans="1:2" x14ac:dyDescent="0.3">
      <c r="A625" s="38" t="s">
        <v>93</v>
      </c>
      <c r="B625" s="54">
        <v>10000000</v>
      </c>
    </row>
    <row r="626" spans="1:2" x14ac:dyDescent="0.3">
      <c r="A626" s="38">
        <v>3911</v>
      </c>
      <c r="B626" s="54">
        <v>500000</v>
      </c>
    </row>
    <row r="627" spans="1:2" x14ac:dyDescent="0.3">
      <c r="A627" s="38" t="s">
        <v>360</v>
      </c>
      <c r="B627" s="54">
        <v>500000</v>
      </c>
    </row>
    <row r="628" spans="1:2" x14ac:dyDescent="0.3">
      <c r="A628" s="38">
        <v>3941</v>
      </c>
      <c r="B628" s="54">
        <v>20000000</v>
      </c>
    </row>
    <row r="629" spans="1:2" x14ac:dyDescent="0.3">
      <c r="A629" s="38" t="s">
        <v>132</v>
      </c>
      <c r="B629" s="54">
        <v>20000000</v>
      </c>
    </row>
    <row r="630" spans="1:2" x14ac:dyDescent="0.3">
      <c r="A630" s="38" t="s">
        <v>493</v>
      </c>
      <c r="B630" s="54">
        <v>2000000</v>
      </c>
    </row>
    <row r="631" spans="1:2" x14ac:dyDescent="0.3">
      <c r="A631" s="38" t="s">
        <v>78</v>
      </c>
      <c r="B631" s="54">
        <v>2000000</v>
      </c>
    </row>
    <row r="632" spans="1:2" x14ac:dyDescent="0.3">
      <c r="A632" s="38" t="s">
        <v>511</v>
      </c>
      <c r="B632" s="54">
        <v>2000000</v>
      </c>
    </row>
    <row r="633" spans="1:2" x14ac:dyDescent="0.3">
      <c r="A633" s="38">
        <v>3311</v>
      </c>
      <c r="B633" s="54">
        <v>1500000</v>
      </c>
    </row>
    <row r="634" spans="1:2" x14ac:dyDescent="0.3">
      <c r="A634" s="38" t="s">
        <v>69</v>
      </c>
      <c r="B634" s="54">
        <v>1500000</v>
      </c>
    </row>
    <row r="635" spans="1:2" x14ac:dyDescent="0.3">
      <c r="A635" s="38">
        <v>3341</v>
      </c>
      <c r="B635" s="54">
        <v>500000</v>
      </c>
    </row>
    <row r="636" spans="1:2" x14ac:dyDescent="0.3">
      <c r="A636" s="38" t="s">
        <v>238</v>
      </c>
      <c r="B636" s="54">
        <v>500000</v>
      </c>
    </row>
    <row r="637" spans="1:2" x14ac:dyDescent="0.3">
      <c r="A637" s="38" t="s">
        <v>178</v>
      </c>
      <c r="B637" s="54">
        <v>5600000</v>
      </c>
    </row>
    <row r="638" spans="1:2" x14ac:dyDescent="0.3">
      <c r="A638" s="38" t="s">
        <v>40</v>
      </c>
      <c r="B638" s="54">
        <v>5600000</v>
      </c>
    </row>
    <row r="639" spans="1:2" x14ac:dyDescent="0.3">
      <c r="A639" s="38" t="s">
        <v>179</v>
      </c>
      <c r="B639" s="54">
        <v>5600000</v>
      </c>
    </row>
    <row r="640" spans="1:2" x14ac:dyDescent="0.3">
      <c r="A640" s="38">
        <v>4411</v>
      </c>
      <c r="B640" s="54">
        <v>3800000</v>
      </c>
    </row>
    <row r="641" spans="1:2" x14ac:dyDescent="0.3">
      <c r="A641" s="38" t="s">
        <v>163</v>
      </c>
      <c r="B641" s="54">
        <v>3800000</v>
      </c>
    </row>
    <row r="642" spans="1:2" x14ac:dyDescent="0.3">
      <c r="A642" s="38">
        <v>4451</v>
      </c>
      <c r="B642" s="54">
        <v>1800000</v>
      </c>
    </row>
    <row r="643" spans="1:2" x14ac:dyDescent="0.3">
      <c r="A643" s="38" t="s">
        <v>182</v>
      </c>
      <c r="B643" s="54">
        <v>1800000</v>
      </c>
    </row>
    <row r="644" spans="1:2" x14ac:dyDescent="0.3">
      <c r="A644" s="38" t="s">
        <v>188</v>
      </c>
      <c r="B644" s="54">
        <v>38620000</v>
      </c>
    </row>
    <row r="645" spans="1:2" x14ac:dyDescent="0.3">
      <c r="A645" s="38" t="s">
        <v>40</v>
      </c>
      <c r="B645" s="54">
        <v>3100000</v>
      </c>
    </row>
    <row r="646" spans="1:2" x14ac:dyDescent="0.3">
      <c r="A646" s="38" t="s">
        <v>335</v>
      </c>
      <c r="B646" s="54">
        <v>3100000</v>
      </c>
    </row>
    <row r="647" spans="1:2" x14ac:dyDescent="0.3">
      <c r="A647" s="38">
        <v>4481</v>
      </c>
      <c r="B647" s="54">
        <v>3100000</v>
      </c>
    </row>
    <row r="648" spans="1:2" x14ac:dyDescent="0.3">
      <c r="A648" s="38" t="s">
        <v>336</v>
      </c>
      <c r="B648" s="54">
        <v>3100000</v>
      </c>
    </row>
    <row r="649" spans="1:2" x14ac:dyDescent="0.3">
      <c r="A649" s="38" t="s">
        <v>78</v>
      </c>
      <c r="B649" s="54">
        <v>35520000</v>
      </c>
    </row>
    <row r="650" spans="1:2" x14ac:dyDescent="0.3">
      <c r="A650" s="38" t="s">
        <v>189</v>
      </c>
      <c r="B650" s="54">
        <v>35520000</v>
      </c>
    </row>
    <row r="651" spans="1:2" x14ac:dyDescent="0.3">
      <c r="A651" s="38">
        <v>2111</v>
      </c>
      <c r="B651" s="54">
        <v>10000</v>
      </c>
    </row>
    <row r="652" spans="1:2" x14ac:dyDescent="0.3">
      <c r="A652" s="38" t="s">
        <v>67</v>
      </c>
      <c r="B652" s="54">
        <v>10000</v>
      </c>
    </row>
    <row r="653" spans="1:2" x14ac:dyDescent="0.3">
      <c r="A653" s="38">
        <v>2211</v>
      </c>
      <c r="B653" s="54">
        <v>10000</v>
      </c>
    </row>
    <row r="654" spans="1:2" x14ac:dyDescent="0.3">
      <c r="A654" s="38" t="s">
        <v>68</v>
      </c>
      <c r="B654" s="54">
        <v>10000</v>
      </c>
    </row>
    <row r="655" spans="1:2" x14ac:dyDescent="0.3">
      <c r="A655" s="38">
        <v>3311</v>
      </c>
      <c r="B655" s="54">
        <v>500000</v>
      </c>
    </row>
    <row r="656" spans="1:2" x14ac:dyDescent="0.3">
      <c r="A656" s="38" t="s">
        <v>69</v>
      </c>
      <c r="B656" s="54">
        <v>500000</v>
      </c>
    </row>
    <row r="657" spans="1:2" x14ac:dyDescent="0.3">
      <c r="A657" s="38">
        <v>3411</v>
      </c>
      <c r="B657" s="54">
        <v>2500000</v>
      </c>
    </row>
    <row r="658" spans="1:2" x14ac:dyDescent="0.3">
      <c r="A658" s="38" t="s">
        <v>70</v>
      </c>
      <c r="B658" s="54">
        <v>2500000</v>
      </c>
    </row>
    <row r="659" spans="1:2" x14ac:dyDescent="0.3">
      <c r="A659" s="38">
        <v>5811</v>
      </c>
      <c r="B659" s="54">
        <v>32500000</v>
      </c>
    </row>
    <row r="660" spans="1:2" x14ac:dyDescent="0.3">
      <c r="A660" s="38" t="s">
        <v>213</v>
      </c>
      <c r="B660" s="54">
        <v>32500000</v>
      </c>
    </row>
    <row r="661" spans="1:2" x14ac:dyDescent="0.3">
      <c r="A661" s="38" t="s">
        <v>63</v>
      </c>
      <c r="B661" s="54">
        <v>3285000</v>
      </c>
    </row>
    <row r="662" spans="1:2" x14ac:dyDescent="0.3">
      <c r="A662" s="38" t="s">
        <v>40</v>
      </c>
      <c r="B662" s="54">
        <v>3285000</v>
      </c>
    </row>
    <row r="663" spans="1:2" x14ac:dyDescent="0.3">
      <c r="A663" s="38" t="s">
        <v>64</v>
      </c>
      <c r="B663" s="54">
        <v>3285000</v>
      </c>
    </row>
    <row r="664" spans="1:2" x14ac:dyDescent="0.3">
      <c r="A664" s="38">
        <v>2111</v>
      </c>
      <c r="B664" s="54">
        <v>20000</v>
      </c>
    </row>
    <row r="665" spans="1:2" x14ac:dyDescent="0.3">
      <c r="A665" s="38" t="s">
        <v>67</v>
      </c>
      <c r="B665" s="54">
        <v>20000</v>
      </c>
    </row>
    <row r="666" spans="1:2" x14ac:dyDescent="0.3">
      <c r="A666" s="38">
        <v>2211</v>
      </c>
      <c r="B666" s="54">
        <v>10000</v>
      </c>
    </row>
    <row r="667" spans="1:2" x14ac:dyDescent="0.3">
      <c r="A667" s="38" t="s">
        <v>68</v>
      </c>
      <c r="B667" s="54">
        <v>10000</v>
      </c>
    </row>
    <row r="668" spans="1:2" x14ac:dyDescent="0.3">
      <c r="A668" s="38">
        <v>3311</v>
      </c>
      <c r="B668" s="54">
        <v>3200000</v>
      </c>
    </row>
    <row r="669" spans="1:2" x14ac:dyDescent="0.3">
      <c r="A669" s="38" t="s">
        <v>69</v>
      </c>
      <c r="B669" s="54">
        <v>3200000</v>
      </c>
    </row>
    <row r="670" spans="1:2" x14ac:dyDescent="0.3">
      <c r="A670" s="38">
        <v>3411</v>
      </c>
      <c r="B670" s="54">
        <v>50000</v>
      </c>
    </row>
    <row r="671" spans="1:2" x14ac:dyDescent="0.3">
      <c r="A671" s="38" t="s">
        <v>70</v>
      </c>
      <c r="B671" s="54">
        <v>50000</v>
      </c>
    </row>
    <row r="672" spans="1:2" x14ac:dyDescent="0.3">
      <c r="A672" s="38">
        <v>3441</v>
      </c>
      <c r="B672" s="54">
        <v>5000</v>
      </c>
    </row>
    <row r="673" spans="1:2" x14ac:dyDescent="0.3">
      <c r="A673" s="38" t="s">
        <v>71</v>
      </c>
      <c r="B673" s="54">
        <v>5000</v>
      </c>
    </row>
    <row r="674" spans="1:2" x14ac:dyDescent="0.3">
      <c r="A674" s="38" t="s">
        <v>444</v>
      </c>
      <c r="B674" s="54">
        <v>99750000</v>
      </c>
    </row>
    <row r="675" spans="1:2" x14ac:dyDescent="0.3">
      <c r="A675" s="38" t="s">
        <v>123</v>
      </c>
      <c r="B675" s="54">
        <v>99750000</v>
      </c>
    </row>
    <row r="676" spans="1:2" x14ac:dyDescent="0.3">
      <c r="A676" s="38" t="s">
        <v>445</v>
      </c>
      <c r="B676" s="54">
        <v>99750000</v>
      </c>
    </row>
    <row r="677" spans="1:2" x14ac:dyDescent="0.3">
      <c r="A677" s="38">
        <v>4211</v>
      </c>
      <c r="B677" s="54">
        <v>99750000</v>
      </c>
    </row>
    <row r="678" spans="1:2" x14ac:dyDescent="0.3">
      <c r="A678" s="38" t="s">
        <v>149</v>
      </c>
      <c r="B678" s="54">
        <v>99750000</v>
      </c>
    </row>
    <row r="679" spans="1:2" x14ac:dyDescent="0.3">
      <c r="A679" s="38" t="s">
        <v>193</v>
      </c>
      <c r="B679" s="54">
        <v>350019857.33999997</v>
      </c>
    </row>
    <row r="680" spans="1:2" x14ac:dyDescent="0.3">
      <c r="A680" s="38" t="s">
        <v>78</v>
      </c>
      <c r="B680" s="54">
        <v>350019857.33999997</v>
      </c>
    </row>
    <row r="681" spans="1:2" x14ac:dyDescent="0.3">
      <c r="A681" s="38" t="s">
        <v>198</v>
      </c>
      <c r="B681" s="54">
        <v>256902360</v>
      </c>
    </row>
    <row r="682" spans="1:2" x14ac:dyDescent="0.3">
      <c r="A682" s="38">
        <v>2111</v>
      </c>
      <c r="B682" s="54">
        <v>100000</v>
      </c>
    </row>
    <row r="683" spans="1:2" x14ac:dyDescent="0.3">
      <c r="A683" s="38" t="s">
        <v>67</v>
      </c>
      <c r="B683" s="54">
        <v>100000</v>
      </c>
    </row>
    <row r="684" spans="1:2" x14ac:dyDescent="0.3">
      <c r="A684" s="38">
        <v>2141</v>
      </c>
      <c r="B684" s="54">
        <v>10000</v>
      </c>
    </row>
    <row r="685" spans="1:2" x14ac:dyDescent="0.3">
      <c r="A685" s="38" t="s">
        <v>82</v>
      </c>
      <c r="B685" s="54">
        <v>10000</v>
      </c>
    </row>
    <row r="686" spans="1:2" x14ac:dyDescent="0.3">
      <c r="A686" s="38">
        <v>2161</v>
      </c>
      <c r="B686" s="54">
        <v>2000</v>
      </c>
    </row>
    <row r="687" spans="1:2" x14ac:dyDescent="0.3">
      <c r="A687" s="38" t="s">
        <v>106</v>
      </c>
      <c r="B687" s="54">
        <v>2000</v>
      </c>
    </row>
    <row r="688" spans="1:2" x14ac:dyDescent="0.3">
      <c r="A688" s="38">
        <v>2181</v>
      </c>
      <c r="B688" s="54">
        <v>5263500</v>
      </c>
    </row>
    <row r="689" spans="1:2" x14ac:dyDescent="0.3">
      <c r="A689" s="38" t="s">
        <v>128</v>
      </c>
      <c r="B689" s="54">
        <v>5263500</v>
      </c>
    </row>
    <row r="690" spans="1:2" x14ac:dyDescent="0.3">
      <c r="A690" s="38">
        <v>2211</v>
      </c>
      <c r="B690" s="54">
        <v>25000</v>
      </c>
    </row>
    <row r="691" spans="1:2" x14ac:dyDescent="0.3">
      <c r="A691" s="38" t="s">
        <v>68</v>
      </c>
      <c r="B691" s="54">
        <v>25000</v>
      </c>
    </row>
    <row r="692" spans="1:2" x14ac:dyDescent="0.3">
      <c r="A692" s="38">
        <v>2441</v>
      </c>
      <c r="B692" s="54">
        <v>4000</v>
      </c>
    </row>
    <row r="693" spans="1:2" x14ac:dyDescent="0.3">
      <c r="A693" s="38" t="s">
        <v>201</v>
      </c>
      <c r="B693" s="54">
        <v>4000</v>
      </c>
    </row>
    <row r="694" spans="1:2" x14ac:dyDescent="0.3">
      <c r="A694" s="38">
        <v>2461</v>
      </c>
      <c r="B694" s="54">
        <v>500</v>
      </c>
    </row>
    <row r="695" spans="1:2" x14ac:dyDescent="0.3">
      <c r="A695" s="38" t="s">
        <v>83</v>
      </c>
      <c r="B695" s="54">
        <v>500</v>
      </c>
    </row>
    <row r="696" spans="1:2" x14ac:dyDescent="0.3">
      <c r="A696" s="38">
        <v>2471</v>
      </c>
      <c r="B696" s="54">
        <v>11000</v>
      </c>
    </row>
    <row r="697" spans="1:2" x14ac:dyDescent="0.3">
      <c r="A697" s="38" t="s">
        <v>202</v>
      </c>
      <c r="B697" s="54">
        <v>11000</v>
      </c>
    </row>
    <row r="698" spans="1:2" x14ac:dyDescent="0.3">
      <c r="A698" s="38">
        <v>2721</v>
      </c>
      <c r="B698" s="54">
        <v>15000</v>
      </c>
    </row>
    <row r="699" spans="1:2" x14ac:dyDescent="0.3">
      <c r="A699" s="38" t="s">
        <v>50</v>
      </c>
      <c r="B699" s="54">
        <v>15000</v>
      </c>
    </row>
    <row r="700" spans="1:2" x14ac:dyDescent="0.3">
      <c r="A700" s="38">
        <v>2911</v>
      </c>
      <c r="B700" s="54">
        <v>10000</v>
      </c>
    </row>
    <row r="701" spans="1:2" x14ac:dyDescent="0.3">
      <c r="A701" s="38" t="s">
        <v>51</v>
      </c>
      <c r="B701" s="54">
        <v>10000</v>
      </c>
    </row>
    <row r="702" spans="1:2" x14ac:dyDescent="0.3">
      <c r="A702" s="38">
        <v>2921</v>
      </c>
      <c r="B702" s="54">
        <v>3000</v>
      </c>
    </row>
    <row r="703" spans="1:2" x14ac:dyDescent="0.3">
      <c r="A703" s="38" t="s">
        <v>203</v>
      </c>
      <c r="B703" s="54">
        <v>3000</v>
      </c>
    </row>
    <row r="704" spans="1:2" x14ac:dyDescent="0.3">
      <c r="A704" s="38">
        <v>2941</v>
      </c>
      <c r="B704" s="54">
        <v>15000</v>
      </c>
    </row>
    <row r="705" spans="1:2" x14ac:dyDescent="0.3">
      <c r="A705" s="38" t="s">
        <v>84</v>
      </c>
      <c r="B705" s="54">
        <v>15000</v>
      </c>
    </row>
    <row r="706" spans="1:2" x14ac:dyDescent="0.3">
      <c r="A706" s="38">
        <v>2961</v>
      </c>
      <c r="B706" s="54">
        <v>8000</v>
      </c>
    </row>
    <row r="707" spans="1:2" x14ac:dyDescent="0.3">
      <c r="A707" s="38" t="s">
        <v>52</v>
      </c>
      <c r="B707" s="54">
        <v>8000</v>
      </c>
    </row>
    <row r="708" spans="1:2" x14ac:dyDescent="0.3">
      <c r="A708" s="38">
        <v>3181</v>
      </c>
      <c r="B708" s="54">
        <v>7000</v>
      </c>
    </row>
    <row r="709" spans="1:2" x14ac:dyDescent="0.3">
      <c r="A709" s="38" t="s">
        <v>204</v>
      </c>
      <c r="B709" s="54">
        <v>7000</v>
      </c>
    </row>
    <row r="710" spans="1:2" x14ac:dyDescent="0.3">
      <c r="A710" s="38">
        <v>3311</v>
      </c>
      <c r="B710" s="54">
        <v>1950000</v>
      </c>
    </row>
    <row r="711" spans="1:2" x14ac:dyDescent="0.3">
      <c r="A711" s="38" t="s">
        <v>69</v>
      </c>
      <c r="B711" s="54">
        <v>1950000</v>
      </c>
    </row>
    <row r="712" spans="1:2" x14ac:dyDescent="0.3">
      <c r="A712" s="38">
        <v>3331</v>
      </c>
      <c r="B712" s="54">
        <v>500000</v>
      </c>
    </row>
    <row r="713" spans="1:2" x14ac:dyDescent="0.3">
      <c r="A713" s="38" t="s">
        <v>92</v>
      </c>
      <c r="B713" s="54">
        <v>500000</v>
      </c>
    </row>
    <row r="714" spans="1:2" x14ac:dyDescent="0.3">
      <c r="A714" s="38">
        <v>3361</v>
      </c>
      <c r="B714" s="54">
        <v>4323</v>
      </c>
    </row>
    <row r="715" spans="1:2" x14ac:dyDescent="0.3">
      <c r="A715" s="38" t="s">
        <v>130</v>
      </c>
      <c r="B715" s="54">
        <v>4323</v>
      </c>
    </row>
    <row r="716" spans="1:2" x14ac:dyDescent="0.3">
      <c r="A716" s="38">
        <v>3411</v>
      </c>
      <c r="B716" s="54">
        <v>22880677</v>
      </c>
    </row>
    <row r="717" spans="1:2" x14ac:dyDescent="0.3">
      <c r="A717" s="38" t="s">
        <v>70</v>
      </c>
      <c r="B717" s="54">
        <v>22880677</v>
      </c>
    </row>
    <row r="718" spans="1:2" x14ac:dyDescent="0.3">
      <c r="A718" s="38">
        <v>3421</v>
      </c>
      <c r="B718" s="54">
        <v>40000000</v>
      </c>
    </row>
    <row r="719" spans="1:2" x14ac:dyDescent="0.3">
      <c r="A719" s="38" t="s">
        <v>205</v>
      </c>
      <c r="B719" s="54">
        <v>40000000</v>
      </c>
    </row>
    <row r="720" spans="1:2" x14ac:dyDescent="0.3">
      <c r="A720" s="38">
        <v>3431</v>
      </c>
      <c r="B720" s="54">
        <v>4100000</v>
      </c>
    </row>
    <row r="721" spans="1:2" x14ac:dyDescent="0.3">
      <c r="A721" s="38" t="s">
        <v>206</v>
      </c>
      <c r="B721" s="54">
        <v>4100000</v>
      </c>
    </row>
    <row r="722" spans="1:2" x14ac:dyDescent="0.3">
      <c r="A722" s="38">
        <v>3511</v>
      </c>
      <c r="B722" s="54">
        <v>21000000</v>
      </c>
    </row>
    <row r="723" spans="1:2" x14ac:dyDescent="0.3">
      <c r="A723" s="38" t="s">
        <v>207</v>
      </c>
      <c r="B723" s="54">
        <v>21000000</v>
      </c>
    </row>
    <row r="724" spans="1:2" x14ac:dyDescent="0.3">
      <c r="A724" s="38">
        <v>3571</v>
      </c>
      <c r="B724" s="54">
        <v>10000000</v>
      </c>
    </row>
    <row r="725" spans="1:2" x14ac:dyDescent="0.3">
      <c r="A725" s="38" t="s">
        <v>55</v>
      </c>
      <c r="B725" s="54">
        <v>10000000</v>
      </c>
    </row>
    <row r="726" spans="1:2" x14ac:dyDescent="0.3">
      <c r="A726" s="38">
        <v>3711</v>
      </c>
      <c r="B726" s="54">
        <v>15000</v>
      </c>
    </row>
    <row r="727" spans="1:2" x14ac:dyDescent="0.3">
      <c r="A727" s="38" t="s">
        <v>209</v>
      </c>
      <c r="B727" s="54">
        <v>15000</v>
      </c>
    </row>
    <row r="728" spans="1:2" x14ac:dyDescent="0.3">
      <c r="A728" s="38">
        <v>3751</v>
      </c>
      <c r="B728" s="54">
        <v>0</v>
      </c>
    </row>
    <row r="729" spans="1:2" x14ac:dyDescent="0.3">
      <c r="A729" s="38" t="s">
        <v>210</v>
      </c>
      <c r="B729" s="54">
        <v>0</v>
      </c>
    </row>
    <row r="730" spans="1:2" x14ac:dyDescent="0.3">
      <c r="A730" s="38">
        <v>3941</v>
      </c>
      <c r="B730" s="54">
        <v>500000</v>
      </c>
    </row>
    <row r="731" spans="1:2" x14ac:dyDescent="0.3">
      <c r="A731" s="38" t="s">
        <v>132</v>
      </c>
      <c r="B731" s="54">
        <v>500000</v>
      </c>
    </row>
    <row r="732" spans="1:2" x14ac:dyDescent="0.3">
      <c r="A732" s="38">
        <v>3961</v>
      </c>
      <c r="B732" s="54">
        <v>50000</v>
      </c>
    </row>
    <row r="733" spans="1:2" x14ac:dyDescent="0.3">
      <c r="A733" s="38" t="s">
        <v>211</v>
      </c>
      <c r="B733" s="54">
        <v>50000</v>
      </c>
    </row>
    <row r="734" spans="1:2" x14ac:dyDescent="0.3">
      <c r="A734" s="38">
        <v>5151</v>
      </c>
      <c r="B734" s="54">
        <v>3491474</v>
      </c>
    </row>
    <row r="735" spans="1:2" x14ac:dyDescent="0.3">
      <c r="A735" s="38" t="s">
        <v>212</v>
      </c>
      <c r="B735" s="54">
        <v>3491474</v>
      </c>
    </row>
    <row r="736" spans="1:2" x14ac:dyDescent="0.3">
      <c r="A736" s="38">
        <v>5191</v>
      </c>
      <c r="B736" s="54">
        <v>238000</v>
      </c>
    </row>
    <row r="737" spans="1:2" x14ac:dyDescent="0.3">
      <c r="A737" s="38" t="s">
        <v>246</v>
      </c>
      <c r="B737" s="54">
        <v>238000</v>
      </c>
    </row>
    <row r="738" spans="1:2" x14ac:dyDescent="0.3">
      <c r="A738" s="38">
        <v>5811</v>
      </c>
      <c r="B738" s="54">
        <v>5000000</v>
      </c>
    </row>
    <row r="739" spans="1:2" x14ac:dyDescent="0.3">
      <c r="A739" s="38" t="s">
        <v>213</v>
      </c>
      <c r="B739" s="54">
        <v>5000000</v>
      </c>
    </row>
    <row r="740" spans="1:2" x14ac:dyDescent="0.3">
      <c r="A740" s="38">
        <v>5911</v>
      </c>
      <c r="B740" s="54">
        <v>3010000</v>
      </c>
    </row>
    <row r="741" spans="1:2" x14ac:dyDescent="0.3">
      <c r="A741" s="38" t="s">
        <v>97</v>
      </c>
      <c r="B741" s="54">
        <v>3010000</v>
      </c>
    </row>
    <row r="742" spans="1:2" x14ac:dyDescent="0.3">
      <c r="A742" s="38">
        <v>5971</v>
      </c>
      <c r="B742" s="54">
        <v>8526</v>
      </c>
    </row>
    <row r="743" spans="1:2" x14ac:dyDescent="0.3">
      <c r="A743" s="38" t="s">
        <v>99</v>
      </c>
      <c r="B743" s="54">
        <v>8526</v>
      </c>
    </row>
    <row r="744" spans="1:2" x14ac:dyDescent="0.3">
      <c r="A744" s="38">
        <v>6321</v>
      </c>
      <c r="B744" s="54">
        <v>118680360</v>
      </c>
    </row>
    <row r="745" spans="1:2" x14ac:dyDescent="0.3">
      <c r="A745" s="38" t="s">
        <v>216</v>
      </c>
      <c r="B745" s="54">
        <v>118680360</v>
      </c>
    </row>
    <row r="746" spans="1:2" x14ac:dyDescent="0.3">
      <c r="A746" s="38">
        <v>7991</v>
      </c>
      <c r="B746" s="54">
        <v>20000000</v>
      </c>
    </row>
    <row r="747" spans="1:2" x14ac:dyDescent="0.3">
      <c r="A747" s="38" t="s">
        <v>219</v>
      </c>
      <c r="B747" s="54">
        <v>20000000</v>
      </c>
    </row>
    <row r="748" spans="1:2" x14ac:dyDescent="0.3">
      <c r="A748" s="38" t="s">
        <v>220</v>
      </c>
      <c r="B748" s="54">
        <v>17000000</v>
      </c>
    </row>
    <row r="749" spans="1:2" x14ac:dyDescent="0.3">
      <c r="A749" s="38">
        <v>3391</v>
      </c>
      <c r="B749" s="54">
        <v>17000000</v>
      </c>
    </row>
    <row r="750" spans="1:2" x14ac:dyDescent="0.3">
      <c r="A750" s="38" t="s">
        <v>93</v>
      </c>
      <c r="B750" s="54">
        <v>17000000</v>
      </c>
    </row>
    <row r="751" spans="1:2" x14ac:dyDescent="0.3">
      <c r="A751" s="38" t="s">
        <v>221</v>
      </c>
      <c r="B751" s="54">
        <v>69213497.340000004</v>
      </c>
    </row>
    <row r="752" spans="1:2" x14ac:dyDescent="0.3">
      <c r="A752" s="38">
        <v>3921</v>
      </c>
      <c r="B752" s="54">
        <v>5999634.4499999993</v>
      </c>
    </row>
    <row r="753" spans="1:2" x14ac:dyDescent="0.3">
      <c r="A753" s="38" t="s">
        <v>477</v>
      </c>
      <c r="B753" s="54">
        <v>5999634.4499999993</v>
      </c>
    </row>
    <row r="754" spans="1:2" x14ac:dyDescent="0.3">
      <c r="A754" s="38">
        <v>4211</v>
      </c>
      <c r="B754" s="54">
        <v>2500000</v>
      </c>
    </row>
    <row r="755" spans="1:2" x14ac:dyDescent="0.3">
      <c r="A755" s="38" t="s">
        <v>149</v>
      </c>
      <c r="B755" s="54">
        <v>2500000</v>
      </c>
    </row>
    <row r="756" spans="1:2" x14ac:dyDescent="0.3">
      <c r="A756" s="38">
        <v>4251</v>
      </c>
      <c r="B756" s="54">
        <v>25000000</v>
      </c>
    </row>
    <row r="757" spans="1:2" x14ac:dyDescent="0.3">
      <c r="A757" s="38" t="s">
        <v>450</v>
      </c>
      <c r="B757" s="54">
        <v>25000000</v>
      </c>
    </row>
    <row r="758" spans="1:2" x14ac:dyDescent="0.3">
      <c r="A758" s="38">
        <v>9111</v>
      </c>
      <c r="B758" s="54">
        <v>24713862.890000001</v>
      </c>
    </row>
    <row r="759" spans="1:2" x14ac:dyDescent="0.3">
      <c r="A759" s="38" t="s">
        <v>473</v>
      </c>
      <c r="B759" s="54">
        <v>24713862.890000001</v>
      </c>
    </row>
    <row r="760" spans="1:2" x14ac:dyDescent="0.3">
      <c r="A760" s="38">
        <v>9211</v>
      </c>
      <c r="B760" s="54">
        <v>11000000</v>
      </c>
    </row>
    <row r="761" spans="1:2" x14ac:dyDescent="0.3">
      <c r="A761" s="38" t="s">
        <v>474</v>
      </c>
      <c r="B761" s="54">
        <v>11000000</v>
      </c>
    </row>
    <row r="762" spans="1:2" x14ac:dyDescent="0.3">
      <c r="A762" s="38" t="s">
        <v>194</v>
      </c>
      <c r="B762" s="54">
        <v>6904000</v>
      </c>
    </row>
    <row r="763" spans="1:2" x14ac:dyDescent="0.3">
      <c r="A763" s="38">
        <v>2181</v>
      </c>
      <c r="B763" s="54">
        <v>5954000</v>
      </c>
    </row>
    <row r="764" spans="1:2" x14ac:dyDescent="0.3">
      <c r="A764" s="38" t="s">
        <v>128</v>
      </c>
      <c r="B764" s="54">
        <v>5954000</v>
      </c>
    </row>
    <row r="765" spans="1:2" x14ac:dyDescent="0.3">
      <c r="A765" s="38">
        <v>3941</v>
      </c>
      <c r="B765" s="54">
        <v>800000</v>
      </c>
    </row>
    <row r="766" spans="1:2" x14ac:dyDescent="0.3">
      <c r="A766" s="38" t="s">
        <v>132</v>
      </c>
      <c r="B766" s="54">
        <v>800000</v>
      </c>
    </row>
    <row r="767" spans="1:2" x14ac:dyDescent="0.3">
      <c r="A767" s="38">
        <v>3942</v>
      </c>
      <c r="B767" s="54">
        <v>150000</v>
      </c>
    </row>
    <row r="768" spans="1:2" x14ac:dyDescent="0.3">
      <c r="A768" s="38" t="s">
        <v>197</v>
      </c>
      <c r="B768" s="54">
        <v>150000</v>
      </c>
    </row>
    <row r="769" spans="1:2" x14ac:dyDescent="0.3">
      <c r="A769" s="8" t="s">
        <v>497</v>
      </c>
      <c r="B769" s="1">
        <v>5961676672.3300009</v>
      </c>
    </row>
  </sheetData>
  <pageMargins left="0.7" right="0.7" top="0.9375" bottom="0.75" header="0.3" footer="0.3"/>
  <pageSetup orientation="portrait" r:id="rId2"/>
  <headerFooter>
    <oddHeader>&amp;C&amp;"-,Negrita"MUNICIPIO DE TLAJOMULCO DE ZÚÑIGA
1RA MODIFICACIÓN PRESUPUESTAL 2026
CLASIFICACIÓN DEL ESTADO DEL PRESUPUESTO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26CEF-34F1-4B40-8FB3-A076F01B3061}">
  <sheetPr>
    <pageSetUpPr fitToPage="1"/>
  </sheetPr>
  <dimension ref="A1:G305"/>
  <sheetViews>
    <sheetView tabSelected="1" workbookViewId="0">
      <selection activeCell="B1" sqref="B1:I41"/>
    </sheetView>
  </sheetViews>
  <sheetFormatPr baseColWidth="10" defaultRowHeight="14.4" x14ac:dyDescent="0.3"/>
  <cols>
    <col min="1" max="1" width="11" bestFit="1" customWidth="1"/>
    <col min="2" max="2" width="81.44140625" customWidth="1"/>
    <col min="3" max="5" width="19.44140625" style="59" customWidth="1"/>
    <col min="7" max="7" width="15.6640625" bestFit="1" customWidth="1"/>
  </cols>
  <sheetData>
    <row r="1" spans="1:7" ht="16.350000000000001" customHeight="1" x14ac:dyDescent="0.3">
      <c r="A1" s="90" t="s">
        <v>658</v>
      </c>
      <c r="B1" s="91"/>
      <c r="C1" s="91"/>
      <c r="D1" s="91"/>
      <c r="E1" s="92"/>
    </row>
    <row r="2" spans="1:7" ht="16.350000000000001" customHeight="1" x14ac:dyDescent="0.3">
      <c r="A2" s="93" t="s">
        <v>659</v>
      </c>
      <c r="B2" s="94"/>
      <c r="C2" s="94"/>
      <c r="D2" s="94"/>
      <c r="E2" s="95"/>
    </row>
    <row r="3" spans="1:7" ht="14.4" customHeight="1" x14ac:dyDescent="0.3">
      <c r="A3" s="96" t="s">
        <v>660</v>
      </c>
      <c r="B3" s="96" t="s">
        <v>661</v>
      </c>
      <c r="C3" s="98" t="s">
        <v>662</v>
      </c>
      <c r="D3" s="98" t="s">
        <v>663</v>
      </c>
      <c r="E3" s="98" t="s">
        <v>664</v>
      </c>
    </row>
    <row r="4" spans="1:7" ht="15" customHeight="1" thickBot="1" x14ac:dyDescent="0.35">
      <c r="A4" s="97"/>
      <c r="B4" s="97"/>
      <c r="C4" s="99"/>
      <c r="D4" s="99"/>
      <c r="E4" s="99"/>
    </row>
    <row r="5" spans="1:7" ht="16.2" thickBot="1" x14ac:dyDescent="0.35">
      <c r="A5" s="56"/>
      <c r="B5" s="57" t="s">
        <v>606</v>
      </c>
      <c r="C5" s="58">
        <f>SUM(C6+C51+C57+C62+C192+C216+C239+C251+C286+C297)</f>
        <v>5008000000</v>
      </c>
      <c r="D5" s="58">
        <f>SUM(D6+D51+D57+D62+D192+D216+D239+D251+D286+D297)</f>
        <v>953676672.33000004</v>
      </c>
      <c r="E5" s="58">
        <f>SUM(E6+E51+E57+E62+E192+E216+E239+E251+E286+E297)</f>
        <v>5961676672.3299999</v>
      </c>
      <c r="G5" s="59"/>
    </row>
    <row r="6" spans="1:7" ht="16.2" thickBot="1" x14ac:dyDescent="0.35">
      <c r="A6" s="60">
        <v>1</v>
      </c>
      <c r="B6" s="57" t="s">
        <v>665</v>
      </c>
      <c r="C6" s="58">
        <f>SUM(C7+C16+C27+C28+C29+C30+C31+C50)</f>
        <v>1317359057</v>
      </c>
      <c r="D6" s="58">
        <f>SUM(D7+D16+D27+D28+D29+D30+D31+D50)</f>
        <v>500000000</v>
      </c>
      <c r="E6" s="58">
        <f>SUM(E7+E16+E27+E28+E29+E30+E31+E50)</f>
        <v>1817359057</v>
      </c>
      <c r="G6" s="59">
        <f>C6+C51+C57+C62+C192+C216+C239</f>
        <v>2549698965</v>
      </c>
    </row>
    <row r="7" spans="1:7" ht="16.2" thickBot="1" x14ac:dyDescent="0.35">
      <c r="A7" s="61">
        <v>1.1000000000000001</v>
      </c>
      <c r="B7" s="62" t="s">
        <v>666</v>
      </c>
      <c r="C7" s="63">
        <f>SUM(C8)</f>
        <v>23318765</v>
      </c>
      <c r="D7" s="63">
        <f>SUM(D8)</f>
        <v>0</v>
      </c>
      <c r="E7" s="64">
        <f>SUM(E8)</f>
        <v>23318765</v>
      </c>
      <c r="G7" s="1">
        <v>1274849482.5</v>
      </c>
    </row>
    <row r="8" spans="1:7" ht="16.2" thickBot="1" x14ac:dyDescent="0.35">
      <c r="A8" s="65" t="s">
        <v>667</v>
      </c>
      <c r="B8" s="66" t="s">
        <v>668</v>
      </c>
      <c r="C8" s="67">
        <f>SUM(C9:C15)</f>
        <v>23318765</v>
      </c>
      <c r="D8" s="67">
        <f>SUM(D9:D15)</f>
        <v>0</v>
      </c>
      <c r="E8" s="68">
        <f>SUM(E9:E15)</f>
        <v>23318765</v>
      </c>
    </row>
    <row r="9" spans="1:7" ht="15.6" thickBot="1" x14ac:dyDescent="0.35">
      <c r="A9" s="69" t="s">
        <v>669</v>
      </c>
      <c r="B9" s="70" t="s">
        <v>670</v>
      </c>
      <c r="C9" s="71">
        <v>0</v>
      </c>
      <c r="D9" s="71"/>
      <c r="E9" s="72">
        <f>C9+D9</f>
        <v>0</v>
      </c>
    </row>
    <row r="10" spans="1:7" ht="30.6" thickBot="1" x14ac:dyDescent="0.35">
      <c r="A10" s="69" t="s">
        <v>671</v>
      </c>
      <c r="B10" s="70" t="s">
        <v>672</v>
      </c>
      <c r="C10" s="71">
        <v>23318765</v>
      </c>
      <c r="D10" s="71"/>
      <c r="E10" s="72">
        <f t="shared" ref="E10:E15" si="0">C10+D10</f>
        <v>23318765</v>
      </c>
    </row>
    <row r="11" spans="1:7" ht="15.6" thickBot="1" x14ac:dyDescent="0.35">
      <c r="A11" s="69" t="s">
        <v>673</v>
      </c>
      <c r="B11" s="70" t="s">
        <v>674</v>
      </c>
      <c r="C11" s="71">
        <v>0</v>
      </c>
      <c r="D11" s="71"/>
      <c r="E11" s="72">
        <f t="shared" si="0"/>
        <v>0</v>
      </c>
      <c r="G11" s="59"/>
    </row>
    <row r="12" spans="1:7" ht="15.6" thickBot="1" x14ac:dyDescent="0.35">
      <c r="A12" s="69" t="s">
        <v>675</v>
      </c>
      <c r="B12" s="70" t="s">
        <v>676</v>
      </c>
      <c r="C12" s="71">
        <v>0</v>
      </c>
      <c r="D12" s="71"/>
      <c r="E12" s="72">
        <f t="shared" si="0"/>
        <v>0</v>
      </c>
    </row>
    <row r="13" spans="1:7" ht="15.6" thickBot="1" x14ac:dyDescent="0.35">
      <c r="A13" s="69" t="s">
        <v>677</v>
      </c>
      <c r="B13" s="70" t="s">
        <v>678</v>
      </c>
      <c r="C13" s="71">
        <v>0</v>
      </c>
      <c r="D13" s="71"/>
      <c r="E13" s="72">
        <f t="shared" si="0"/>
        <v>0</v>
      </c>
    </row>
    <row r="14" spans="1:7" ht="15.6" thickBot="1" x14ac:dyDescent="0.35">
      <c r="A14" s="69" t="s">
        <v>679</v>
      </c>
      <c r="B14" s="70" t="s">
        <v>680</v>
      </c>
      <c r="C14" s="71">
        <v>0</v>
      </c>
      <c r="D14" s="71"/>
      <c r="E14" s="72">
        <f t="shared" si="0"/>
        <v>0</v>
      </c>
    </row>
    <row r="15" spans="1:7" ht="15.6" thickBot="1" x14ac:dyDescent="0.35">
      <c r="A15" s="69" t="s">
        <v>681</v>
      </c>
      <c r="B15" s="70" t="s">
        <v>682</v>
      </c>
      <c r="C15" s="71">
        <v>0</v>
      </c>
      <c r="D15" s="71"/>
      <c r="E15" s="72">
        <f t="shared" si="0"/>
        <v>0</v>
      </c>
    </row>
    <row r="16" spans="1:7" ht="16.2" thickBot="1" x14ac:dyDescent="0.35">
      <c r="A16" s="61">
        <v>1.2</v>
      </c>
      <c r="B16" s="73" t="s">
        <v>683</v>
      </c>
      <c r="C16" s="63">
        <f>SUM(C17,C20,C23)</f>
        <v>1154993130</v>
      </c>
      <c r="D16" s="63">
        <f>SUM(D17,D20,D23)</f>
        <v>500000000</v>
      </c>
      <c r="E16" s="64">
        <f>SUM(E17,E20,E23)</f>
        <v>1654993130</v>
      </c>
    </row>
    <row r="17" spans="1:5" ht="16.2" thickBot="1" x14ac:dyDescent="0.35">
      <c r="A17" s="65" t="s">
        <v>684</v>
      </c>
      <c r="B17" s="66" t="s">
        <v>685</v>
      </c>
      <c r="C17" s="67">
        <f>SUM(C18:C19)</f>
        <v>657200787</v>
      </c>
      <c r="D17" s="67">
        <f>SUM(D18:D19)</f>
        <v>500000000</v>
      </c>
      <c r="E17" s="68">
        <f>SUM(E18:E19)</f>
        <v>1157200787</v>
      </c>
    </row>
    <row r="18" spans="1:5" ht="15.6" thickBot="1" x14ac:dyDescent="0.35">
      <c r="A18" s="69" t="s">
        <v>686</v>
      </c>
      <c r="B18" s="70" t="s">
        <v>687</v>
      </c>
      <c r="C18" s="71">
        <v>78069968</v>
      </c>
      <c r="D18" s="71">
        <v>59395827</v>
      </c>
      <c r="E18" s="72">
        <f t="shared" ref="E18:E19" si="1">C18+D18</f>
        <v>137465795</v>
      </c>
    </row>
    <row r="19" spans="1:5" ht="15.6" thickBot="1" x14ac:dyDescent="0.35">
      <c r="A19" s="69" t="s">
        <v>688</v>
      </c>
      <c r="B19" s="70" t="s">
        <v>689</v>
      </c>
      <c r="C19" s="71">
        <v>579130819</v>
      </c>
      <c r="D19" s="71">
        <v>440604173</v>
      </c>
      <c r="E19" s="72">
        <f t="shared" si="1"/>
        <v>1019734992</v>
      </c>
    </row>
    <row r="20" spans="1:5" ht="16.2" thickBot="1" x14ac:dyDescent="0.35">
      <c r="A20" s="65" t="s">
        <v>690</v>
      </c>
      <c r="B20" s="66" t="s">
        <v>691</v>
      </c>
      <c r="C20" s="67">
        <f>SUM(C21:C22)</f>
        <v>427691650</v>
      </c>
      <c r="D20" s="67">
        <f>SUM(D21:D22)</f>
        <v>0</v>
      </c>
      <c r="E20" s="68">
        <f>SUM(E21:E22)</f>
        <v>427691650</v>
      </c>
    </row>
    <row r="21" spans="1:5" ht="15.6" thickBot="1" x14ac:dyDescent="0.35">
      <c r="A21" s="69" t="s">
        <v>692</v>
      </c>
      <c r="B21" s="70" t="s">
        <v>693</v>
      </c>
      <c r="C21" s="71">
        <v>424812347</v>
      </c>
      <c r="D21" s="71"/>
      <c r="E21" s="72">
        <f t="shared" ref="E21:E22" si="2">C21+D21</f>
        <v>424812347</v>
      </c>
    </row>
    <row r="22" spans="1:5" ht="15.6" thickBot="1" x14ac:dyDescent="0.35">
      <c r="A22" s="69" t="s">
        <v>694</v>
      </c>
      <c r="B22" s="70" t="s">
        <v>695</v>
      </c>
      <c r="C22" s="71">
        <v>2879303</v>
      </c>
      <c r="D22" s="71"/>
      <c r="E22" s="72">
        <f t="shared" si="2"/>
        <v>2879303</v>
      </c>
    </row>
    <row r="23" spans="1:5" ht="16.2" thickBot="1" x14ac:dyDescent="0.35">
      <c r="A23" s="65" t="s">
        <v>696</v>
      </c>
      <c r="B23" s="66" t="s">
        <v>697</v>
      </c>
      <c r="C23" s="67">
        <f>SUM(C24:C26)</f>
        <v>70100693</v>
      </c>
      <c r="D23" s="67">
        <f>SUM(D24:D26)</f>
        <v>0</v>
      </c>
      <c r="E23" s="68">
        <f>SUM(E24:E26)</f>
        <v>70100693</v>
      </c>
    </row>
    <row r="24" spans="1:5" ht="15.6" thickBot="1" x14ac:dyDescent="0.35">
      <c r="A24" s="69" t="s">
        <v>698</v>
      </c>
      <c r="B24" s="70" t="s">
        <v>699</v>
      </c>
      <c r="C24" s="71">
        <v>66134955</v>
      </c>
      <c r="D24" s="71"/>
      <c r="E24" s="72">
        <f t="shared" ref="E24:E26" si="3">C24+D24</f>
        <v>66134955</v>
      </c>
    </row>
    <row r="25" spans="1:5" ht="15.6" thickBot="1" x14ac:dyDescent="0.35">
      <c r="A25" s="69" t="s">
        <v>700</v>
      </c>
      <c r="B25" s="70" t="s">
        <v>701</v>
      </c>
      <c r="C25" s="71">
        <v>26506</v>
      </c>
      <c r="D25" s="71"/>
      <c r="E25" s="72">
        <f t="shared" si="3"/>
        <v>26506</v>
      </c>
    </row>
    <row r="26" spans="1:5" ht="15.6" thickBot="1" x14ac:dyDescent="0.35">
      <c r="A26" s="69" t="s">
        <v>702</v>
      </c>
      <c r="B26" s="70" t="s">
        <v>703</v>
      </c>
      <c r="C26" s="71">
        <v>3939232</v>
      </c>
      <c r="D26" s="71"/>
      <c r="E26" s="72">
        <f t="shared" si="3"/>
        <v>3939232</v>
      </c>
    </row>
    <row r="27" spans="1:5" ht="31.8" thickBot="1" x14ac:dyDescent="0.35">
      <c r="A27" s="61">
        <v>1.3</v>
      </c>
      <c r="B27" s="73" t="s">
        <v>704</v>
      </c>
      <c r="C27" s="63">
        <v>0</v>
      </c>
      <c r="D27" s="63">
        <v>0</v>
      </c>
      <c r="E27" s="64">
        <v>0</v>
      </c>
    </row>
    <row r="28" spans="1:5" ht="16.2" thickBot="1" x14ac:dyDescent="0.35">
      <c r="A28" s="61">
        <v>1.4</v>
      </c>
      <c r="B28" s="73" t="s">
        <v>705</v>
      </c>
      <c r="C28" s="63">
        <v>0</v>
      </c>
      <c r="D28" s="63">
        <v>0</v>
      </c>
      <c r="E28" s="64">
        <v>0</v>
      </c>
    </row>
    <row r="29" spans="1:5" ht="16.2" thickBot="1" x14ac:dyDescent="0.35">
      <c r="A29" s="61">
        <v>1.5</v>
      </c>
      <c r="B29" s="73" t="s">
        <v>706</v>
      </c>
      <c r="C29" s="63">
        <v>0</v>
      </c>
      <c r="D29" s="63">
        <v>0</v>
      </c>
      <c r="E29" s="64">
        <v>0</v>
      </c>
    </row>
    <row r="30" spans="1:5" ht="16.2" thickBot="1" x14ac:dyDescent="0.35">
      <c r="A30" s="61">
        <v>1.6</v>
      </c>
      <c r="B30" s="73" t="s">
        <v>707</v>
      </c>
      <c r="C30" s="63">
        <v>0</v>
      </c>
      <c r="D30" s="63">
        <v>0</v>
      </c>
      <c r="E30" s="64">
        <v>0</v>
      </c>
    </row>
    <row r="31" spans="1:5" ht="16.2" thickBot="1" x14ac:dyDescent="0.35">
      <c r="A31" s="61">
        <v>1.7</v>
      </c>
      <c r="B31" s="73" t="s">
        <v>708</v>
      </c>
      <c r="C31" s="63">
        <f>SUM(C32+C34+C36+C38+C42+C44)</f>
        <v>139047162</v>
      </c>
      <c r="D31" s="63">
        <f>SUM(D32+D34+D36+D38+D42+D44)</f>
        <v>0</v>
      </c>
      <c r="E31" s="64">
        <f>SUM(E32+E34+E36+E38+E42+E44)</f>
        <v>139047162</v>
      </c>
    </row>
    <row r="32" spans="1:5" ht="16.2" thickBot="1" x14ac:dyDescent="0.35">
      <c r="A32" s="65" t="s">
        <v>121</v>
      </c>
      <c r="B32" s="66" t="s">
        <v>709</v>
      </c>
      <c r="C32" s="67">
        <f>SUM(C33)</f>
        <v>32989612</v>
      </c>
      <c r="D32" s="67">
        <f>SUM(D33)</f>
        <v>0</v>
      </c>
      <c r="E32" s="68">
        <f>SUM(E33)</f>
        <v>32989612</v>
      </c>
    </row>
    <row r="33" spans="1:5" ht="15.6" thickBot="1" x14ac:dyDescent="0.35">
      <c r="A33" s="69" t="s">
        <v>710</v>
      </c>
      <c r="B33" s="70" t="s">
        <v>711</v>
      </c>
      <c r="C33" s="71">
        <v>32989612</v>
      </c>
      <c r="D33" s="71"/>
      <c r="E33" s="72">
        <f>C33+D33</f>
        <v>32989612</v>
      </c>
    </row>
    <row r="34" spans="1:5" ht="16.2" thickBot="1" x14ac:dyDescent="0.35">
      <c r="A34" s="65" t="s">
        <v>34</v>
      </c>
      <c r="B34" s="66" t="s">
        <v>712</v>
      </c>
      <c r="C34" s="67">
        <f>SUM(C35)</f>
        <v>64170434</v>
      </c>
      <c r="D34" s="67">
        <f>SUM(D35)</f>
        <v>0</v>
      </c>
      <c r="E34" s="68">
        <f>SUM(E35)</f>
        <v>64170434</v>
      </c>
    </row>
    <row r="35" spans="1:5" ht="15.6" thickBot="1" x14ac:dyDescent="0.35">
      <c r="A35" s="69" t="s">
        <v>713</v>
      </c>
      <c r="B35" s="70" t="s">
        <v>714</v>
      </c>
      <c r="C35" s="71">
        <v>64170434</v>
      </c>
      <c r="D35" s="71"/>
      <c r="E35" s="72">
        <f>C35+D35</f>
        <v>64170434</v>
      </c>
    </row>
    <row r="36" spans="1:5" ht="16.2" thickBot="1" x14ac:dyDescent="0.35">
      <c r="A36" s="65" t="s">
        <v>715</v>
      </c>
      <c r="B36" s="66" t="s">
        <v>716</v>
      </c>
      <c r="C36" s="67">
        <f>SUM(C37)</f>
        <v>0</v>
      </c>
      <c r="D36" s="67">
        <f>SUM(D37)</f>
        <v>0</v>
      </c>
      <c r="E36" s="68">
        <f>SUM(E37)</f>
        <v>0</v>
      </c>
    </row>
    <row r="37" spans="1:5" ht="15.6" thickBot="1" x14ac:dyDescent="0.35">
      <c r="A37" s="69" t="s">
        <v>717</v>
      </c>
      <c r="B37" s="70" t="s">
        <v>718</v>
      </c>
      <c r="C37" s="71">
        <v>0</v>
      </c>
      <c r="D37" s="71"/>
      <c r="E37" s="72">
        <f>C37+D37</f>
        <v>0</v>
      </c>
    </row>
    <row r="38" spans="1:5" ht="16.2" thickBot="1" x14ac:dyDescent="0.35">
      <c r="A38" s="65" t="s">
        <v>719</v>
      </c>
      <c r="B38" s="66" t="s">
        <v>720</v>
      </c>
      <c r="C38" s="67">
        <f>SUM(C39:C41)</f>
        <v>24808086</v>
      </c>
      <c r="D38" s="67">
        <f>SUM(D39:D41)</f>
        <v>0</v>
      </c>
      <c r="E38" s="68">
        <f>SUM(E39:E41)</f>
        <v>24808086</v>
      </c>
    </row>
    <row r="39" spans="1:5" ht="15.6" thickBot="1" x14ac:dyDescent="0.35">
      <c r="A39" s="69" t="s">
        <v>721</v>
      </c>
      <c r="B39" s="70" t="s">
        <v>722</v>
      </c>
      <c r="C39" s="71">
        <v>24808086</v>
      </c>
      <c r="D39" s="71"/>
      <c r="E39" s="72">
        <f t="shared" ref="E39:E41" si="4">C39+D39</f>
        <v>24808086</v>
      </c>
    </row>
    <row r="40" spans="1:5" ht="15.6" thickBot="1" x14ac:dyDescent="0.35">
      <c r="A40" s="69" t="s">
        <v>723</v>
      </c>
      <c r="B40" s="70" t="s">
        <v>724</v>
      </c>
      <c r="C40" s="71">
        <v>0</v>
      </c>
      <c r="D40" s="71"/>
      <c r="E40" s="72">
        <f t="shared" si="4"/>
        <v>0</v>
      </c>
    </row>
    <row r="41" spans="1:5" ht="15.6" thickBot="1" x14ac:dyDescent="0.35">
      <c r="A41" s="69" t="s">
        <v>725</v>
      </c>
      <c r="B41" s="70" t="s">
        <v>726</v>
      </c>
      <c r="C41" s="71">
        <v>0</v>
      </c>
      <c r="D41" s="71"/>
      <c r="E41" s="72">
        <f t="shared" si="4"/>
        <v>0</v>
      </c>
    </row>
    <row r="42" spans="1:5" ht="16.2" thickBot="1" x14ac:dyDescent="0.35">
      <c r="A42" s="65" t="s">
        <v>727</v>
      </c>
      <c r="B42" s="66" t="s">
        <v>728</v>
      </c>
      <c r="C42" s="67">
        <f>SUM(C43)</f>
        <v>17079030</v>
      </c>
      <c r="D42" s="67">
        <f>SUM(D43)</f>
        <v>0</v>
      </c>
      <c r="E42" s="68">
        <f>SUM(E43)</f>
        <v>17079030</v>
      </c>
    </row>
    <row r="43" spans="1:5" ht="15.6" thickBot="1" x14ac:dyDescent="0.35">
      <c r="A43" s="69" t="s">
        <v>729</v>
      </c>
      <c r="B43" s="70" t="s">
        <v>728</v>
      </c>
      <c r="C43" s="71">
        <v>17079030</v>
      </c>
      <c r="D43" s="71"/>
      <c r="E43" s="72">
        <f>C43+D43</f>
        <v>17079030</v>
      </c>
    </row>
    <row r="44" spans="1:5" ht="16.2" thickBot="1" x14ac:dyDescent="0.35">
      <c r="A44" s="65" t="s">
        <v>730</v>
      </c>
      <c r="B44" s="66" t="s">
        <v>731</v>
      </c>
      <c r="C44" s="67">
        <f>SUM(C45)</f>
        <v>0</v>
      </c>
      <c r="D44" s="67">
        <f>SUM(D45)</f>
        <v>0</v>
      </c>
      <c r="E44" s="68">
        <f>SUM(E45)</f>
        <v>0</v>
      </c>
    </row>
    <row r="45" spans="1:5" ht="15.6" thickBot="1" x14ac:dyDescent="0.35">
      <c r="A45" s="69" t="s">
        <v>732</v>
      </c>
      <c r="B45" s="70" t="s">
        <v>733</v>
      </c>
      <c r="C45" s="71">
        <v>0</v>
      </c>
      <c r="D45" s="71"/>
      <c r="E45" s="72">
        <f>C45+D45</f>
        <v>0</v>
      </c>
    </row>
    <row r="46" spans="1:5" ht="16.2" thickBot="1" x14ac:dyDescent="0.35">
      <c r="A46" s="61">
        <v>1.8</v>
      </c>
      <c r="B46" s="73" t="s">
        <v>734</v>
      </c>
      <c r="C46" s="63">
        <f>SUM(C47)</f>
        <v>0</v>
      </c>
      <c r="D46" s="63">
        <f>SUM(D47)</f>
        <v>0</v>
      </c>
      <c r="E46" s="64">
        <f>SUM(E47)</f>
        <v>0</v>
      </c>
    </row>
    <row r="47" spans="1:5" ht="16.2" thickBot="1" x14ac:dyDescent="0.35">
      <c r="A47" s="61" t="s">
        <v>735</v>
      </c>
      <c r="B47" s="73" t="s">
        <v>736</v>
      </c>
      <c r="C47" s="63">
        <f>SUM(C48:C49)</f>
        <v>0</v>
      </c>
      <c r="D47" s="63">
        <f>SUM(D48:D49)</f>
        <v>0</v>
      </c>
      <c r="E47" s="64">
        <f>SUM(E48:E49)</f>
        <v>0</v>
      </c>
    </row>
    <row r="48" spans="1:5" ht="15.6" thickBot="1" x14ac:dyDescent="0.35">
      <c r="A48" s="69" t="s">
        <v>737</v>
      </c>
      <c r="B48" s="70" t="s">
        <v>736</v>
      </c>
      <c r="C48" s="71">
        <v>0</v>
      </c>
      <c r="D48" s="71"/>
      <c r="E48" s="72">
        <f t="shared" ref="E48:E49" si="5">C48+D48</f>
        <v>0</v>
      </c>
    </row>
    <row r="49" spans="1:5" ht="15.6" thickBot="1" x14ac:dyDescent="0.35">
      <c r="A49" s="69" t="s">
        <v>738</v>
      </c>
      <c r="B49" s="70" t="s">
        <v>739</v>
      </c>
      <c r="C49" s="71">
        <v>0</v>
      </c>
      <c r="D49" s="71"/>
      <c r="E49" s="72">
        <f t="shared" si="5"/>
        <v>0</v>
      </c>
    </row>
    <row r="50" spans="1:5" ht="47.4" thickBot="1" x14ac:dyDescent="0.35">
      <c r="A50" s="61">
        <v>1.9</v>
      </c>
      <c r="B50" s="73" t="s">
        <v>740</v>
      </c>
      <c r="C50" s="63">
        <v>0</v>
      </c>
      <c r="D50" s="63">
        <v>0</v>
      </c>
      <c r="E50" s="64">
        <v>0</v>
      </c>
    </row>
    <row r="51" spans="1:5" ht="16.2" thickBot="1" x14ac:dyDescent="0.35">
      <c r="A51" s="74">
        <v>2</v>
      </c>
      <c r="B51" s="75" t="s">
        <v>741</v>
      </c>
      <c r="C51" s="76">
        <f>SUM(C52+C53+C54+C55+C56)</f>
        <v>0</v>
      </c>
      <c r="D51" s="76">
        <f>SUM(D52+D53+D54+D55+D56)</f>
        <v>0</v>
      </c>
      <c r="E51" s="77">
        <f>SUM(E52+E53+E54+E55+E56)</f>
        <v>0</v>
      </c>
    </row>
    <row r="52" spans="1:5" ht="16.2" thickBot="1" x14ac:dyDescent="0.35">
      <c r="A52" s="61">
        <v>2.1</v>
      </c>
      <c r="B52" s="73" t="s">
        <v>742</v>
      </c>
      <c r="C52" s="63">
        <v>0</v>
      </c>
      <c r="D52" s="63">
        <v>0</v>
      </c>
      <c r="E52" s="64">
        <v>0</v>
      </c>
    </row>
    <row r="53" spans="1:5" ht="16.2" thickBot="1" x14ac:dyDescent="0.35">
      <c r="A53" s="61">
        <v>2.2000000000000002</v>
      </c>
      <c r="B53" s="73" t="s">
        <v>743</v>
      </c>
      <c r="C53" s="63">
        <v>0</v>
      </c>
      <c r="D53" s="63">
        <v>0</v>
      </c>
      <c r="E53" s="64">
        <v>0</v>
      </c>
    </row>
    <row r="54" spans="1:5" ht="16.2" thickBot="1" x14ac:dyDescent="0.35">
      <c r="A54" s="61">
        <v>2.2999999999999998</v>
      </c>
      <c r="B54" s="73" t="s">
        <v>744</v>
      </c>
      <c r="C54" s="63">
        <v>0</v>
      </c>
      <c r="D54" s="63">
        <v>0</v>
      </c>
      <c r="E54" s="64">
        <v>0</v>
      </c>
    </row>
    <row r="55" spans="1:5" ht="16.2" thickBot="1" x14ac:dyDescent="0.35">
      <c r="A55" s="61">
        <v>2.4</v>
      </c>
      <c r="B55" s="73" t="s">
        <v>745</v>
      </c>
      <c r="C55" s="63">
        <v>0</v>
      </c>
      <c r="D55" s="63">
        <v>0</v>
      </c>
      <c r="E55" s="64">
        <v>0</v>
      </c>
    </row>
    <row r="56" spans="1:5" ht="16.2" thickBot="1" x14ac:dyDescent="0.35">
      <c r="A56" s="61">
        <v>2.5</v>
      </c>
      <c r="B56" s="73" t="s">
        <v>746</v>
      </c>
      <c r="C56" s="63">
        <v>0</v>
      </c>
      <c r="D56" s="63">
        <v>0</v>
      </c>
      <c r="E56" s="64">
        <v>0</v>
      </c>
    </row>
    <row r="57" spans="1:5" ht="16.2" thickBot="1" x14ac:dyDescent="0.35">
      <c r="A57" s="74">
        <v>3</v>
      </c>
      <c r="B57" s="75" t="s">
        <v>747</v>
      </c>
      <c r="C57" s="76">
        <f>SUM(C58+C61)</f>
        <v>0</v>
      </c>
      <c r="D57" s="76">
        <f>SUM(D58+D61)</f>
        <v>0</v>
      </c>
      <c r="E57" s="77">
        <f>SUM(E58+E61)</f>
        <v>0</v>
      </c>
    </row>
    <row r="58" spans="1:5" ht="16.2" thickBot="1" x14ac:dyDescent="0.35">
      <c r="A58" s="61">
        <v>3.1</v>
      </c>
      <c r="B58" s="73" t="s">
        <v>748</v>
      </c>
      <c r="C58" s="63">
        <f t="shared" ref="C58:E59" si="6">SUM(C59)</f>
        <v>0</v>
      </c>
      <c r="D58" s="63">
        <f t="shared" si="6"/>
        <v>0</v>
      </c>
      <c r="E58" s="64">
        <f t="shared" si="6"/>
        <v>0</v>
      </c>
    </row>
    <row r="59" spans="1:5" ht="16.2" thickBot="1" x14ac:dyDescent="0.35">
      <c r="A59" s="65" t="s">
        <v>749</v>
      </c>
      <c r="B59" s="66" t="s">
        <v>750</v>
      </c>
      <c r="C59" s="67">
        <f t="shared" si="6"/>
        <v>0</v>
      </c>
      <c r="D59" s="67">
        <f t="shared" si="6"/>
        <v>0</v>
      </c>
      <c r="E59" s="68">
        <f t="shared" si="6"/>
        <v>0</v>
      </c>
    </row>
    <row r="60" spans="1:5" ht="15.6" thickBot="1" x14ac:dyDescent="0.35">
      <c r="A60" s="69" t="s">
        <v>751</v>
      </c>
      <c r="B60" s="70" t="s">
        <v>752</v>
      </c>
      <c r="C60" s="71">
        <v>0</v>
      </c>
      <c r="D60" s="71"/>
      <c r="E60" s="72">
        <f>C60+D60</f>
        <v>0</v>
      </c>
    </row>
    <row r="61" spans="1:5" ht="47.4" thickBot="1" x14ac:dyDescent="0.35">
      <c r="A61" s="61">
        <v>3.9</v>
      </c>
      <c r="B61" s="73" t="s">
        <v>753</v>
      </c>
      <c r="C61" s="63">
        <v>0</v>
      </c>
      <c r="D61" s="63">
        <v>0</v>
      </c>
      <c r="E61" s="64">
        <v>0</v>
      </c>
    </row>
    <row r="62" spans="1:5" ht="16.2" thickBot="1" x14ac:dyDescent="0.35">
      <c r="A62" s="74">
        <v>4</v>
      </c>
      <c r="B62" s="75" t="s">
        <v>754</v>
      </c>
      <c r="C62" s="76">
        <f>SUM(C63+C83+C167+C174+C189)</f>
        <v>1067871181</v>
      </c>
      <c r="D62" s="76">
        <f>SUM(D63+D83+D167+D174+D189)</f>
        <v>327894397.49000001</v>
      </c>
      <c r="E62" s="77">
        <f>SUM(E63+E83+E167+E174+E189)</f>
        <v>1395765578.49</v>
      </c>
    </row>
    <row r="63" spans="1:5" ht="31.8" thickBot="1" x14ac:dyDescent="0.35">
      <c r="A63" s="61">
        <v>4.0999999999999996</v>
      </c>
      <c r="B63" s="73" t="s">
        <v>755</v>
      </c>
      <c r="C63" s="63">
        <f>SUM(C64+C70+C72+C77)</f>
        <v>28540752</v>
      </c>
      <c r="D63" s="63">
        <f>SUM(D64+D70+D72+D77)</f>
        <v>0</v>
      </c>
      <c r="E63" s="64">
        <f>SUM(E64+E70+E72+E77)</f>
        <v>28540752</v>
      </c>
    </row>
    <row r="64" spans="1:5" ht="16.2" thickBot="1" x14ac:dyDescent="0.35">
      <c r="A64" s="65" t="s">
        <v>756</v>
      </c>
      <c r="B64" s="66" t="s">
        <v>757</v>
      </c>
      <c r="C64" s="67">
        <f>SUM(C65:C69)</f>
        <v>23074682</v>
      </c>
      <c r="D64" s="67">
        <f>SUM(D65:D69)</f>
        <v>0</v>
      </c>
      <c r="E64" s="68">
        <f>SUM(E65:E69)</f>
        <v>23074682</v>
      </c>
    </row>
    <row r="65" spans="1:5" ht="15.6" thickBot="1" x14ac:dyDescent="0.35">
      <c r="A65" s="69" t="s">
        <v>758</v>
      </c>
      <c r="B65" s="70" t="s">
        <v>759</v>
      </c>
      <c r="C65" s="71">
        <v>86009</v>
      </c>
      <c r="D65" s="71"/>
      <c r="E65" s="72">
        <f t="shared" ref="E65:E69" si="7">C65+D65</f>
        <v>86009</v>
      </c>
    </row>
    <row r="66" spans="1:5" ht="15.6" thickBot="1" x14ac:dyDescent="0.35">
      <c r="A66" s="69" t="s">
        <v>760</v>
      </c>
      <c r="B66" s="70" t="s">
        <v>761</v>
      </c>
      <c r="C66" s="71">
        <v>5405422</v>
      </c>
      <c r="D66" s="71"/>
      <c r="E66" s="72">
        <f t="shared" si="7"/>
        <v>5405422</v>
      </c>
    </row>
    <row r="67" spans="1:5" ht="15.6" thickBot="1" x14ac:dyDescent="0.35">
      <c r="A67" s="69" t="s">
        <v>762</v>
      </c>
      <c r="B67" s="70" t="s">
        <v>763</v>
      </c>
      <c r="C67" s="71">
        <v>17335274</v>
      </c>
      <c r="D67" s="71"/>
      <c r="E67" s="72">
        <f t="shared" si="7"/>
        <v>17335274</v>
      </c>
    </row>
    <row r="68" spans="1:5" ht="15.6" thickBot="1" x14ac:dyDescent="0.35">
      <c r="A68" s="69" t="s">
        <v>764</v>
      </c>
      <c r="B68" s="70" t="s">
        <v>765</v>
      </c>
      <c r="C68" s="71">
        <v>190652</v>
      </c>
      <c r="D68" s="71"/>
      <c r="E68" s="72">
        <f t="shared" si="7"/>
        <v>190652</v>
      </c>
    </row>
    <row r="69" spans="1:5" ht="15.6" thickBot="1" x14ac:dyDescent="0.35">
      <c r="A69" s="69" t="s">
        <v>766</v>
      </c>
      <c r="B69" s="70" t="s">
        <v>767</v>
      </c>
      <c r="C69" s="71">
        <v>57325</v>
      </c>
      <c r="D69" s="71"/>
      <c r="E69" s="72">
        <f t="shared" si="7"/>
        <v>57325</v>
      </c>
    </row>
    <row r="70" spans="1:5" ht="16.2" thickBot="1" x14ac:dyDescent="0.35">
      <c r="A70" s="65" t="s">
        <v>768</v>
      </c>
      <c r="B70" s="66" t="s">
        <v>769</v>
      </c>
      <c r="C70" s="67">
        <f>SUM(C71)</f>
        <v>2775205</v>
      </c>
      <c r="D70" s="67">
        <f>SUM(D71)</f>
        <v>0</v>
      </c>
      <c r="E70" s="68">
        <f>SUM(E71)</f>
        <v>2775205</v>
      </c>
    </row>
    <row r="71" spans="1:5" ht="15.6" thickBot="1" x14ac:dyDescent="0.35">
      <c r="A71" s="69" t="s">
        <v>770</v>
      </c>
      <c r="B71" s="70" t="s">
        <v>771</v>
      </c>
      <c r="C71" s="71">
        <v>2775205</v>
      </c>
      <c r="D71" s="71"/>
      <c r="E71" s="72">
        <f>C71+D71</f>
        <v>2775205</v>
      </c>
    </row>
    <row r="72" spans="1:5" ht="16.2" thickBot="1" x14ac:dyDescent="0.35">
      <c r="A72" s="65" t="s">
        <v>772</v>
      </c>
      <c r="B72" s="66" t="s">
        <v>773</v>
      </c>
      <c r="C72" s="67">
        <f>SUM(C73:C76)</f>
        <v>2096585</v>
      </c>
      <c r="D72" s="67">
        <f>SUM(D73:D76)</f>
        <v>0</v>
      </c>
      <c r="E72" s="68">
        <f>SUM(E73:E76)</f>
        <v>2096585</v>
      </c>
    </row>
    <row r="73" spans="1:5" ht="15.6" thickBot="1" x14ac:dyDescent="0.35">
      <c r="A73" s="69" t="s">
        <v>774</v>
      </c>
      <c r="B73" s="70" t="s">
        <v>775</v>
      </c>
      <c r="C73" s="71">
        <v>588951</v>
      </c>
      <c r="D73" s="71"/>
      <c r="E73" s="72">
        <f t="shared" ref="E73:E76" si="8">C73+D73</f>
        <v>588951</v>
      </c>
    </row>
    <row r="74" spans="1:5" ht="15.6" thickBot="1" x14ac:dyDescent="0.35">
      <c r="A74" s="69" t="s">
        <v>776</v>
      </c>
      <c r="B74" s="78" t="s">
        <v>777</v>
      </c>
      <c r="C74" s="71">
        <v>1422608</v>
      </c>
      <c r="D74" s="71"/>
      <c r="E74" s="72">
        <f t="shared" si="8"/>
        <v>1422608</v>
      </c>
    </row>
    <row r="75" spans="1:5" ht="15.6" thickBot="1" x14ac:dyDescent="0.35">
      <c r="A75" s="69" t="s">
        <v>778</v>
      </c>
      <c r="B75" s="70" t="s">
        <v>779</v>
      </c>
      <c r="C75" s="71">
        <v>0</v>
      </c>
      <c r="D75" s="71"/>
      <c r="E75" s="72">
        <f t="shared" si="8"/>
        <v>0</v>
      </c>
    </row>
    <row r="76" spans="1:5" ht="15.6" thickBot="1" x14ac:dyDescent="0.35">
      <c r="A76" s="69" t="s">
        <v>780</v>
      </c>
      <c r="B76" s="70" t="s">
        <v>781</v>
      </c>
      <c r="C76" s="71">
        <v>85026</v>
      </c>
      <c r="D76" s="71"/>
      <c r="E76" s="72">
        <f t="shared" si="8"/>
        <v>85026</v>
      </c>
    </row>
    <row r="77" spans="1:5" ht="31.8" thickBot="1" x14ac:dyDescent="0.35">
      <c r="A77" s="65" t="s">
        <v>782</v>
      </c>
      <c r="B77" s="66" t="s">
        <v>783</v>
      </c>
      <c r="C77" s="67">
        <f>SUM(C78:C82)</f>
        <v>594280</v>
      </c>
      <c r="D77" s="67">
        <f>SUM(D78:D82)</f>
        <v>0</v>
      </c>
      <c r="E77" s="68">
        <f>SUM(E78:E82)</f>
        <v>594280</v>
      </c>
    </row>
    <row r="78" spans="1:5" ht="15.6" thickBot="1" x14ac:dyDescent="0.35">
      <c r="A78" s="69" t="s">
        <v>784</v>
      </c>
      <c r="B78" s="70" t="s">
        <v>785</v>
      </c>
      <c r="C78" s="71">
        <v>594280</v>
      </c>
      <c r="D78" s="71"/>
      <c r="E78" s="72">
        <f t="shared" ref="E78:E82" si="9">C78+D78</f>
        <v>594280</v>
      </c>
    </row>
    <row r="79" spans="1:5" ht="15.6" thickBot="1" x14ac:dyDescent="0.35">
      <c r="A79" s="69" t="s">
        <v>786</v>
      </c>
      <c r="B79" s="70" t="s">
        <v>787</v>
      </c>
      <c r="C79" s="71">
        <v>0</v>
      </c>
      <c r="D79" s="71"/>
      <c r="E79" s="72">
        <f t="shared" si="9"/>
        <v>0</v>
      </c>
    </row>
    <row r="80" spans="1:5" ht="15.6" thickBot="1" x14ac:dyDescent="0.35">
      <c r="A80" s="69" t="s">
        <v>788</v>
      </c>
      <c r="B80" s="70" t="s">
        <v>789</v>
      </c>
      <c r="C80" s="71">
        <v>0</v>
      </c>
      <c r="D80" s="71"/>
      <c r="E80" s="72">
        <f t="shared" si="9"/>
        <v>0</v>
      </c>
    </row>
    <row r="81" spans="1:5" ht="15.6" thickBot="1" x14ac:dyDescent="0.35">
      <c r="A81" s="69" t="s">
        <v>790</v>
      </c>
      <c r="B81" s="70" t="s">
        <v>791</v>
      </c>
      <c r="C81" s="71">
        <v>0</v>
      </c>
      <c r="D81" s="71"/>
      <c r="E81" s="72">
        <f t="shared" si="9"/>
        <v>0</v>
      </c>
    </row>
    <row r="82" spans="1:5" ht="15.6" thickBot="1" x14ac:dyDescent="0.35">
      <c r="A82" s="69" t="s">
        <v>792</v>
      </c>
      <c r="B82" s="70" t="s">
        <v>793</v>
      </c>
      <c r="C82" s="71">
        <v>0</v>
      </c>
      <c r="D82" s="71"/>
      <c r="E82" s="72">
        <f t="shared" si="9"/>
        <v>0</v>
      </c>
    </row>
    <row r="83" spans="1:5" ht="16.2" thickBot="1" x14ac:dyDescent="0.35">
      <c r="A83" s="61">
        <v>4.3</v>
      </c>
      <c r="B83" s="73" t="s">
        <v>794</v>
      </c>
      <c r="C83" s="63">
        <f>SUM(C84+C89+C93+C101+C106+C112+C116+C120+C125+C132+C142+C151+C155+C160)</f>
        <v>935818999</v>
      </c>
      <c r="D83" s="63">
        <f>SUM(D84+D89+D93+D101+D106+D112+D116+D120+D125+D132+D142+D151+D155+D160)</f>
        <v>327894397.49000001</v>
      </c>
      <c r="E83" s="64">
        <f>SUM(E84+E89+E93+E101+E106+E112+E116+E120+E125+E132+E142+E151+E155+E160)</f>
        <v>1263713396.49</v>
      </c>
    </row>
    <row r="84" spans="1:5" ht="16.2" thickBot="1" x14ac:dyDescent="0.35">
      <c r="A84" s="65" t="s">
        <v>795</v>
      </c>
      <c r="B84" s="66" t="s">
        <v>796</v>
      </c>
      <c r="C84" s="67">
        <f>SUM(C85:C88)</f>
        <v>63903149</v>
      </c>
      <c r="D84" s="67">
        <f>SUM(D85:D88)</f>
        <v>0</v>
      </c>
      <c r="E84" s="68">
        <f>SUM(E85:E88)</f>
        <v>63903149</v>
      </c>
    </row>
    <row r="85" spans="1:5" ht="15.6" thickBot="1" x14ac:dyDescent="0.35">
      <c r="A85" s="69" t="s">
        <v>797</v>
      </c>
      <c r="B85" s="70" t="s">
        <v>798</v>
      </c>
      <c r="C85" s="71">
        <v>39208368</v>
      </c>
      <c r="D85" s="71"/>
      <c r="E85" s="72">
        <f t="shared" ref="E85:E88" si="10">C85+D85</f>
        <v>39208368</v>
      </c>
    </row>
    <row r="86" spans="1:5" ht="15.6" thickBot="1" x14ac:dyDescent="0.35">
      <c r="A86" s="69" t="s">
        <v>799</v>
      </c>
      <c r="B86" s="70" t="s">
        <v>800</v>
      </c>
      <c r="C86" s="71">
        <v>11939195</v>
      </c>
      <c r="D86" s="71"/>
      <c r="E86" s="72">
        <f t="shared" si="10"/>
        <v>11939195</v>
      </c>
    </row>
    <row r="87" spans="1:5" ht="30.6" thickBot="1" x14ac:dyDescent="0.35">
      <c r="A87" s="69" t="s">
        <v>801</v>
      </c>
      <c r="B87" s="70" t="s">
        <v>802</v>
      </c>
      <c r="C87" s="71">
        <v>5193146</v>
      </c>
      <c r="D87" s="71"/>
      <c r="E87" s="72">
        <f t="shared" si="10"/>
        <v>5193146</v>
      </c>
    </row>
    <row r="88" spans="1:5" ht="15.6" thickBot="1" x14ac:dyDescent="0.35">
      <c r="A88" s="69" t="s">
        <v>803</v>
      </c>
      <c r="B88" s="70" t="s">
        <v>804</v>
      </c>
      <c r="C88" s="71">
        <v>7562440</v>
      </c>
      <c r="D88" s="71"/>
      <c r="E88" s="72">
        <f t="shared" si="10"/>
        <v>7562440</v>
      </c>
    </row>
    <row r="89" spans="1:5" ht="16.2" thickBot="1" x14ac:dyDescent="0.35">
      <c r="A89" s="65" t="s">
        <v>805</v>
      </c>
      <c r="B89" s="66" t="s">
        <v>806</v>
      </c>
      <c r="C89" s="67">
        <f>SUM(C90:C92)</f>
        <v>41944017</v>
      </c>
      <c r="D89" s="67">
        <f>SUM(D90:D92)</f>
        <v>0</v>
      </c>
      <c r="E89" s="68">
        <f>SUM(E90:E92)</f>
        <v>41944017</v>
      </c>
    </row>
    <row r="90" spans="1:5" ht="15.6" thickBot="1" x14ac:dyDescent="0.35">
      <c r="A90" s="69" t="s">
        <v>807</v>
      </c>
      <c r="B90" s="70" t="s">
        <v>808</v>
      </c>
      <c r="C90" s="71">
        <v>34325340</v>
      </c>
      <c r="D90" s="71"/>
      <c r="E90" s="72">
        <f t="shared" ref="E90:E92" si="11">C90+D90</f>
        <v>34325340</v>
      </c>
    </row>
    <row r="91" spans="1:5" ht="15.6" thickBot="1" x14ac:dyDescent="0.35">
      <c r="A91" s="69" t="s">
        <v>809</v>
      </c>
      <c r="B91" s="70" t="s">
        <v>810</v>
      </c>
      <c r="C91" s="71">
        <v>7618677</v>
      </c>
      <c r="D91" s="71"/>
      <c r="E91" s="72">
        <f t="shared" si="11"/>
        <v>7618677</v>
      </c>
    </row>
    <row r="92" spans="1:5" ht="15.6" thickBot="1" x14ac:dyDescent="0.35">
      <c r="A92" s="69" t="s">
        <v>811</v>
      </c>
      <c r="B92" s="70" t="s">
        <v>812</v>
      </c>
      <c r="C92" s="71">
        <v>0</v>
      </c>
      <c r="D92" s="71"/>
      <c r="E92" s="72">
        <f t="shared" si="11"/>
        <v>0</v>
      </c>
    </row>
    <row r="93" spans="1:5" ht="31.8" thickBot="1" x14ac:dyDescent="0.35">
      <c r="A93" s="65" t="s">
        <v>813</v>
      </c>
      <c r="B93" s="66" t="s">
        <v>814</v>
      </c>
      <c r="C93" s="67">
        <f>SUM(C94:C100)</f>
        <v>142463853</v>
      </c>
      <c r="D93" s="67">
        <f>SUM(D94:D100)</f>
        <v>0</v>
      </c>
      <c r="E93" s="68">
        <f>SUM(E94:E100)</f>
        <v>142463853</v>
      </c>
    </row>
    <row r="94" spans="1:5" ht="15.6" thickBot="1" x14ac:dyDescent="0.35">
      <c r="A94" s="69" t="s">
        <v>815</v>
      </c>
      <c r="B94" s="70" t="s">
        <v>816</v>
      </c>
      <c r="C94" s="71">
        <v>108234411</v>
      </c>
      <c r="D94" s="71"/>
      <c r="E94" s="72">
        <f t="shared" ref="E94:E100" si="12">C94+D94</f>
        <v>108234411</v>
      </c>
    </row>
    <row r="95" spans="1:5" ht="15.6" thickBot="1" x14ac:dyDescent="0.35">
      <c r="A95" s="69" t="s">
        <v>817</v>
      </c>
      <c r="B95" s="70" t="s">
        <v>818</v>
      </c>
      <c r="C95" s="71">
        <v>1329963</v>
      </c>
      <c r="D95" s="71"/>
      <c r="E95" s="72">
        <f t="shared" si="12"/>
        <v>1329963</v>
      </c>
    </row>
    <row r="96" spans="1:5" ht="15.6" thickBot="1" x14ac:dyDescent="0.35">
      <c r="A96" s="69" t="s">
        <v>819</v>
      </c>
      <c r="B96" s="70" t="s">
        <v>820</v>
      </c>
      <c r="C96" s="71">
        <v>229412</v>
      </c>
      <c r="D96" s="71"/>
      <c r="E96" s="72">
        <f>C96+D96</f>
        <v>229412</v>
      </c>
    </row>
    <row r="97" spans="1:5" ht="15.6" thickBot="1" x14ac:dyDescent="0.35">
      <c r="A97" s="69" t="s">
        <v>821</v>
      </c>
      <c r="B97" s="70" t="s">
        <v>822</v>
      </c>
      <c r="C97" s="71">
        <v>0</v>
      </c>
      <c r="D97" s="71"/>
      <c r="E97" s="72">
        <f t="shared" si="12"/>
        <v>0</v>
      </c>
    </row>
    <row r="98" spans="1:5" ht="15.6" thickBot="1" x14ac:dyDescent="0.35">
      <c r="A98" s="69" t="s">
        <v>823</v>
      </c>
      <c r="B98" s="70" t="s">
        <v>824</v>
      </c>
      <c r="C98" s="71">
        <v>0</v>
      </c>
      <c r="D98" s="71"/>
      <c r="E98" s="72">
        <f t="shared" si="12"/>
        <v>0</v>
      </c>
    </row>
    <row r="99" spans="1:5" ht="15.6" thickBot="1" x14ac:dyDescent="0.35">
      <c r="A99" s="69" t="s">
        <v>825</v>
      </c>
      <c r="B99" s="70" t="s">
        <v>826</v>
      </c>
      <c r="C99" s="71">
        <v>10261505</v>
      </c>
      <c r="D99" s="71"/>
      <c r="E99" s="72">
        <f t="shared" si="12"/>
        <v>10261505</v>
      </c>
    </row>
    <row r="100" spans="1:5" ht="15.6" thickBot="1" x14ac:dyDescent="0.35">
      <c r="A100" s="69" t="s">
        <v>827</v>
      </c>
      <c r="B100" s="70" t="s">
        <v>828</v>
      </c>
      <c r="C100" s="71">
        <v>22408562</v>
      </c>
      <c r="D100" s="71"/>
      <c r="E100" s="72">
        <f t="shared" si="12"/>
        <v>22408562</v>
      </c>
    </row>
    <row r="101" spans="1:5" ht="16.2" thickBot="1" x14ac:dyDescent="0.35">
      <c r="A101" s="65" t="s">
        <v>829</v>
      </c>
      <c r="B101" s="66" t="s">
        <v>830</v>
      </c>
      <c r="C101" s="67">
        <f>SUM(C102:C105)</f>
        <v>1329301</v>
      </c>
      <c r="D101" s="67">
        <f>SUM(D102:D105)</f>
        <v>0</v>
      </c>
      <c r="E101" s="68">
        <f>SUM(E102:E105)</f>
        <v>1329301</v>
      </c>
    </row>
    <row r="102" spans="1:5" ht="15.6" thickBot="1" x14ac:dyDescent="0.35">
      <c r="A102" s="69" t="s">
        <v>831</v>
      </c>
      <c r="B102" s="70" t="s">
        <v>832</v>
      </c>
      <c r="C102" s="71">
        <v>1039562</v>
      </c>
      <c r="D102" s="71"/>
      <c r="E102" s="72">
        <f t="shared" ref="E102:E105" si="13">C102+D102</f>
        <v>1039562</v>
      </c>
    </row>
    <row r="103" spans="1:5" ht="15.6" thickBot="1" x14ac:dyDescent="0.35">
      <c r="A103" s="69" t="s">
        <v>833</v>
      </c>
      <c r="B103" s="70" t="s">
        <v>834</v>
      </c>
      <c r="C103" s="71">
        <v>289739</v>
      </c>
      <c r="D103" s="71"/>
      <c r="E103" s="72">
        <f t="shared" si="13"/>
        <v>289739</v>
      </c>
    </row>
    <row r="104" spans="1:5" ht="15.6" thickBot="1" x14ac:dyDescent="0.35">
      <c r="A104" s="69" t="s">
        <v>835</v>
      </c>
      <c r="B104" s="70" t="s">
        <v>836</v>
      </c>
      <c r="C104" s="71">
        <v>0</v>
      </c>
      <c r="D104" s="71"/>
      <c r="E104" s="72">
        <f t="shared" si="13"/>
        <v>0</v>
      </c>
    </row>
    <row r="105" spans="1:5" ht="15.6" thickBot="1" x14ac:dyDescent="0.35">
      <c r="A105" s="69" t="s">
        <v>837</v>
      </c>
      <c r="B105" s="70" t="s">
        <v>838</v>
      </c>
      <c r="C105" s="71">
        <v>0</v>
      </c>
      <c r="D105" s="71"/>
      <c r="E105" s="72">
        <f t="shared" si="13"/>
        <v>0</v>
      </c>
    </row>
    <row r="106" spans="1:5" ht="16.2" thickBot="1" x14ac:dyDescent="0.35">
      <c r="A106" s="65" t="s">
        <v>839</v>
      </c>
      <c r="B106" s="66" t="s">
        <v>840</v>
      </c>
      <c r="C106" s="67">
        <f>SUM(C107:C111)</f>
        <v>81806363</v>
      </c>
      <c r="D106" s="67">
        <f>SUM(D107:D111)</f>
        <v>0</v>
      </c>
      <c r="E106" s="68">
        <f>SUM(E107:E111)</f>
        <v>81806363</v>
      </c>
    </row>
    <row r="107" spans="1:5" ht="15.6" thickBot="1" x14ac:dyDescent="0.35">
      <c r="A107" s="69" t="s">
        <v>841</v>
      </c>
      <c r="B107" s="70" t="s">
        <v>842</v>
      </c>
      <c r="C107" s="71">
        <v>2262963</v>
      </c>
      <c r="D107" s="71"/>
      <c r="E107" s="72">
        <f t="shared" ref="E107:E111" si="14">C107+D107</f>
        <v>2262963</v>
      </c>
    </row>
    <row r="108" spans="1:5" ht="15.6" thickBot="1" x14ac:dyDescent="0.35">
      <c r="A108" s="69" t="s">
        <v>843</v>
      </c>
      <c r="B108" s="70" t="s">
        <v>844</v>
      </c>
      <c r="C108" s="71">
        <v>74591235</v>
      </c>
      <c r="D108" s="71"/>
      <c r="E108" s="72">
        <f t="shared" si="14"/>
        <v>74591235</v>
      </c>
    </row>
    <row r="109" spans="1:5" ht="15.6" thickBot="1" x14ac:dyDescent="0.35">
      <c r="A109" s="69" t="s">
        <v>845</v>
      </c>
      <c r="B109" s="70" t="s">
        <v>846</v>
      </c>
      <c r="C109" s="71">
        <v>0</v>
      </c>
      <c r="D109" s="71"/>
      <c r="E109" s="72">
        <f t="shared" si="14"/>
        <v>0</v>
      </c>
    </row>
    <row r="110" spans="1:5" ht="15.6" thickBot="1" x14ac:dyDescent="0.35">
      <c r="A110" s="69" t="s">
        <v>847</v>
      </c>
      <c r="B110" s="70" t="s">
        <v>848</v>
      </c>
      <c r="C110" s="71">
        <v>3648246</v>
      </c>
      <c r="D110" s="71"/>
      <c r="E110" s="72">
        <f t="shared" si="14"/>
        <v>3648246</v>
      </c>
    </row>
    <row r="111" spans="1:5" ht="15.6" thickBot="1" x14ac:dyDescent="0.35">
      <c r="A111" s="69" t="s">
        <v>849</v>
      </c>
      <c r="B111" s="70" t="s">
        <v>850</v>
      </c>
      <c r="C111" s="71">
        <v>1303919</v>
      </c>
      <c r="D111" s="71"/>
      <c r="E111" s="72">
        <f t="shared" si="14"/>
        <v>1303919</v>
      </c>
    </row>
    <row r="112" spans="1:5" ht="16.2" thickBot="1" x14ac:dyDescent="0.35">
      <c r="A112" s="65" t="s">
        <v>851</v>
      </c>
      <c r="B112" s="66" t="s">
        <v>852</v>
      </c>
      <c r="C112" s="67">
        <f>SUM(C113:C115)</f>
        <v>38839</v>
      </c>
      <c r="D112" s="67">
        <f>SUM(D113:D115)</f>
        <v>0</v>
      </c>
      <c r="E112" s="68">
        <f>SUM(E113:E115)</f>
        <v>38839</v>
      </c>
    </row>
    <row r="113" spans="1:5" ht="15.6" thickBot="1" x14ac:dyDescent="0.35">
      <c r="A113" s="69" t="s">
        <v>853</v>
      </c>
      <c r="B113" s="70" t="s">
        <v>854</v>
      </c>
      <c r="C113" s="71">
        <v>0</v>
      </c>
      <c r="D113" s="71"/>
      <c r="E113" s="72">
        <f t="shared" ref="E113:E115" si="15">C113+D113</f>
        <v>0</v>
      </c>
    </row>
    <row r="114" spans="1:5" ht="15.6" thickBot="1" x14ac:dyDescent="0.35">
      <c r="A114" s="69" t="s">
        <v>855</v>
      </c>
      <c r="B114" s="70" t="s">
        <v>856</v>
      </c>
      <c r="C114" s="71">
        <v>38839</v>
      </c>
      <c r="D114" s="71"/>
      <c r="E114" s="72">
        <f t="shared" si="15"/>
        <v>38839</v>
      </c>
    </row>
    <row r="115" spans="1:5" ht="15.6" thickBot="1" x14ac:dyDescent="0.35">
      <c r="A115" s="69" t="s">
        <v>857</v>
      </c>
      <c r="B115" s="70" t="s">
        <v>858</v>
      </c>
      <c r="C115" s="71">
        <v>0</v>
      </c>
      <c r="D115" s="71"/>
      <c r="E115" s="72">
        <f t="shared" si="15"/>
        <v>0</v>
      </c>
    </row>
    <row r="116" spans="1:5" ht="16.2" thickBot="1" x14ac:dyDescent="0.35">
      <c r="A116" s="65" t="s">
        <v>859</v>
      </c>
      <c r="B116" s="66" t="s">
        <v>860</v>
      </c>
      <c r="C116" s="67">
        <f>SUM(C117:C119)</f>
        <v>0</v>
      </c>
      <c r="D116" s="67">
        <f>SUM(D117:D119)</f>
        <v>0</v>
      </c>
      <c r="E116" s="68">
        <f>SUM(E117:E119)</f>
        <v>0</v>
      </c>
    </row>
    <row r="117" spans="1:5" ht="30.6" thickBot="1" x14ac:dyDescent="0.35">
      <c r="A117" s="69" t="s">
        <v>861</v>
      </c>
      <c r="B117" s="70" t="s">
        <v>862</v>
      </c>
      <c r="C117" s="71">
        <v>0</v>
      </c>
      <c r="D117" s="71"/>
      <c r="E117" s="72">
        <f t="shared" ref="E117:E119" si="16">C117+D117</f>
        <v>0</v>
      </c>
    </row>
    <row r="118" spans="1:5" ht="30.6" thickBot="1" x14ac:dyDescent="0.35">
      <c r="A118" s="69" t="s">
        <v>863</v>
      </c>
      <c r="B118" s="70" t="s">
        <v>864</v>
      </c>
      <c r="C118" s="71">
        <v>0</v>
      </c>
      <c r="D118" s="71"/>
      <c r="E118" s="72">
        <f t="shared" si="16"/>
        <v>0</v>
      </c>
    </row>
    <row r="119" spans="1:5" ht="30.6" thickBot="1" x14ac:dyDescent="0.35">
      <c r="A119" s="69" t="s">
        <v>865</v>
      </c>
      <c r="B119" s="70" t="s">
        <v>866</v>
      </c>
      <c r="C119" s="71">
        <v>0</v>
      </c>
      <c r="D119" s="71"/>
      <c r="E119" s="72">
        <f t="shared" si="16"/>
        <v>0</v>
      </c>
    </row>
    <row r="120" spans="1:5" ht="16.2" thickBot="1" x14ac:dyDescent="0.35">
      <c r="A120" s="65" t="s">
        <v>867</v>
      </c>
      <c r="B120" s="66" t="s">
        <v>868</v>
      </c>
      <c r="C120" s="67">
        <f>SUM(C121:C124)</f>
        <v>120256</v>
      </c>
      <c r="D120" s="67">
        <f>SUM(D121:D124)</f>
        <v>0</v>
      </c>
      <c r="E120" s="68">
        <f>SUM(E121:E124)</f>
        <v>120256</v>
      </c>
    </row>
    <row r="121" spans="1:5" ht="15.6" thickBot="1" x14ac:dyDescent="0.35">
      <c r="A121" s="69" t="s">
        <v>869</v>
      </c>
      <c r="B121" s="70" t="s">
        <v>870</v>
      </c>
      <c r="C121" s="71">
        <v>114239</v>
      </c>
      <c r="D121" s="71"/>
      <c r="E121" s="72">
        <f t="shared" ref="E121:E124" si="17">C121+D121</f>
        <v>114239</v>
      </c>
    </row>
    <row r="122" spans="1:5" ht="15.6" thickBot="1" x14ac:dyDescent="0.35">
      <c r="A122" s="69" t="s">
        <v>871</v>
      </c>
      <c r="B122" s="70" t="s">
        <v>872</v>
      </c>
      <c r="C122" s="71">
        <v>916</v>
      </c>
      <c r="D122" s="71"/>
      <c r="E122" s="72">
        <f t="shared" si="17"/>
        <v>916</v>
      </c>
    </row>
    <row r="123" spans="1:5" ht="15.6" thickBot="1" x14ac:dyDescent="0.35">
      <c r="A123" s="69" t="s">
        <v>873</v>
      </c>
      <c r="B123" s="70" t="s">
        <v>874</v>
      </c>
      <c r="C123" s="71">
        <v>0</v>
      </c>
      <c r="D123" s="71"/>
      <c r="E123" s="72">
        <f t="shared" si="17"/>
        <v>0</v>
      </c>
    </row>
    <row r="124" spans="1:5" ht="15.6" thickBot="1" x14ac:dyDescent="0.35">
      <c r="A124" s="69" t="s">
        <v>875</v>
      </c>
      <c r="B124" s="70" t="s">
        <v>876</v>
      </c>
      <c r="C124" s="71">
        <v>5101</v>
      </c>
      <c r="D124" s="71"/>
      <c r="E124" s="72">
        <f t="shared" si="17"/>
        <v>5101</v>
      </c>
    </row>
    <row r="125" spans="1:5" ht="31.8" thickBot="1" x14ac:dyDescent="0.35">
      <c r="A125" s="65" t="s">
        <v>877</v>
      </c>
      <c r="B125" s="66" t="s">
        <v>878</v>
      </c>
      <c r="C125" s="67">
        <f>SUM(C126:C131)</f>
        <v>23806640</v>
      </c>
      <c r="D125" s="67">
        <f>SUM(D126:D131)</f>
        <v>0</v>
      </c>
      <c r="E125" s="68">
        <f>SUM(E126:E131)</f>
        <v>23806640</v>
      </c>
    </row>
    <row r="126" spans="1:5" ht="15.6" thickBot="1" x14ac:dyDescent="0.35">
      <c r="A126" s="69" t="s">
        <v>879</v>
      </c>
      <c r="B126" s="70" t="s">
        <v>880</v>
      </c>
      <c r="C126" s="71">
        <v>168507</v>
      </c>
      <c r="D126" s="71"/>
      <c r="E126" s="72">
        <f t="shared" ref="E126:E131" si="18">C126+D126</f>
        <v>168507</v>
      </c>
    </row>
    <row r="127" spans="1:5" ht="15.6" thickBot="1" x14ac:dyDescent="0.35">
      <c r="A127" s="69" t="s">
        <v>881</v>
      </c>
      <c r="B127" s="70" t="s">
        <v>882</v>
      </c>
      <c r="C127" s="71">
        <v>0</v>
      </c>
      <c r="D127" s="71"/>
      <c r="E127" s="72">
        <f t="shared" si="18"/>
        <v>0</v>
      </c>
    </row>
    <row r="128" spans="1:5" ht="15.6" thickBot="1" x14ac:dyDescent="0.35">
      <c r="A128" s="69" t="s">
        <v>883</v>
      </c>
      <c r="B128" s="70" t="s">
        <v>884</v>
      </c>
      <c r="C128" s="71">
        <v>0</v>
      </c>
      <c r="D128" s="71"/>
      <c r="E128" s="72">
        <f t="shared" si="18"/>
        <v>0</v>
      </c>
    </row>
    <row r="129" spans="1:5" ht="15.6" thickBot="1" x14ac:dyDescent="0.35">
      <c r="A129" s="69" t="s">
        <v>885</v>
      </c>
      <c r="B129" s="70" t="s">
        <v>886</v>
      </c>
      <c r="C129" s="71">
        <v>0</v>
      </c>
      <c r="D129" s="71"/>
      <c r="E129" s="72">
        <f t="shared" si="18"/>
        <v>0</v>
      </c>
    </row>
    <row r="130" spans="1:5" ht="15.6" thickBot="1" x14ac:dyDescent="0.35">
      <c r="A130" s="69" t="s">
        <v>887</v>
      </c>
      <c r="B130" s="70" t="s">
        <v>888</v>
      </c>
      <c r="C130" s="71">
        <v>40878</v>
      </c>
      <c r="D130" s="71"/>
      <c r="E130" s="72">
        <f t="shared" si="18"/>
        <v>40878</v>
      </c>
    </row>
    <row r="131" spans="1:5" ht="15.6" thickBot="1" x14ac:dyDescent="0.35">
      <c r="A131" s="69" t="s">
        <v>889</v>
      </c>
      <c r="B131" s="70" t="s">
        <v>838</v>
      </c>
      <c r="C131" s="71">
        <v>23597255</v>
      </c>
      <c r="D131" s="71"/>
      <c r="E131" s="72">
        <f t="shared" si="18"/>
        <v>23597255</v>
      </c>
    </row>
    <row r="132" spans="1:5" ht="16.2" thickBot="1" x14ac:dyDescent="0.35">
      <c r="A132" s="65" t="s">
        <v>890</v>
      </c>
      <c r="B132" s="66" t="s">
        <v>891</v>
      </c>
      <c r="C132" s="67">
        <f>SUM(C133:C141)</f>
        <v>530163142</v>
      </c>
      <c r="D132" s="67">
        <f>SUM(D133:D141)</f>
        <v>327894397.49000001</v>
      </c>
      <c r="E132" s="68">
        <f>SUM(E133:E141)</f>
        <v>858057539.49000001</v>
      </c>
    </row>
    <row r="133" spans="1:5" ht="15.6" thickBot="1" x14ac:dyDescent="0.35">
      <c r="A133" s="69" t="s">
        <v>892</v>
      </c>
      <c r="B133" s="70" t="s">
        <v>893</v>
      </c>
      <c r="C133" s="71">
        <v>173946362</v>
      </c>
      <c r="D133" s="71">
        <v>185523902.49000001</v>
      </c>
      <c r="E133" s="72">
        <f t="shared" ref="E133:E141" si="19">C133+D133</f>
        <v>359470264.49000001</v>
      </c>
    </row>
    <row r="134" spans="1:5" ht="15.6" thickBot="1" x14ac:dyDescent="0.35">
      <c r="A134" s="69" t="s">
        <v>894</v>
      </c>
      <c r="B134" s="70" t="s">
        <v>895</v>
      </c>
      <c r="C134" s="71">
        <v>36249352</v>
      </c>
      <c r="D134" s="71">
        <v>38662040</v>
      </c>
      <c r="E134" s="72">
        <f t="shared" si="19"/>
        <v>74911392</v>
      </c>
    </row>
    <row r="135" spans="1:5" ht="15.6" thickBot="1" x14ac:dyDescent="0.35">
      <c r="A135" s="69" t="s">
        <v>896</v>
      </c>
      <c r="B135" s="70" t="s">
        <v>897</v>
      </c>
      <c r="C135" s="71">
        <v>24012673</v>
      </c>
      <c r="D135" s="71">
        <v>25610911</v>
      </c>
      <c r="E135" s="72">
        <f t="shared" si="19"/>
        <v>49623584</v>
      </c>
    </row>
    <row r="136" spans="1:5" ht="15.6" thickBot="1" x14ac:dyDescent="0.35">
      <c r="A136" s="69" t="s">
        <v>898</v>
      </c>
      <c r="B136" s="70" t="s">
        <v>899</v>
      </c>
      <c r="C136" s="71">
        <v>6977153</v>
      </c>
      <c r="D136" s="71">
        <v>7441539</v>
      </c>
      <c r="E136" s="72">
        <f t="shared" si="19"/>
        <v>14418692</v>
      </c>
    </row>
    <row r="137" spans="1:5" ht="15.6" thickBot="1" x14ac:dyDescent="0.35">
      <c r="A137" s="69" t="s">
        <v>900</v>
      </c>
      <c r="B137" s="70" t="s">
        <v>901</v>
      </c>
      <c r="C137" s="71">
        <v>55214938</v>
      </c>
      <c r="D137" s="71">
        <v>58889939</v>
      </c>
      <c r="E137" s="72">
        <f t="shared" si="19"/>
        <v>114104877</v>
      </c>
    </row>
    <row r="138" spans="1:5" ht="15.6" thickBot="1" x14ac:dyDescent="0.35">
      <c r="A138" s="69" t="s">
        <v>902</v>
      </c>
      <c r="B138" s="70" t="s">
        <v>903</v>
      </c>
      <c r="C138" s="71">
        <v>11031810</v>
      </c>
      <c r="D138" s="71">
        <v>11766066</v>
      </c>
      <c r="E138" s="72">
        <f t="shared" si="19"/>
        <v>22797876</v>
      </c>
    </row>
    <row r="139" spans="1:5" ht="15.6" thickBot="1" x14ac:dyDescent="0.35">
      <c r="A139" s="69" t="s">
        <v>904</v>
      </c>
      <c r="B139" s="70" t="s">
        <v>905</v>
      </c>
      <c r="C139" s="71">
        <v>217202059</v>
      </c>
      <c r="D139" s="71"/>
      <c r="E139" s="72">
        <f t="shared" si="19"/>
        <v>217202059</v>
      </c>
    </row>
    <row r="140" spans="1:5" ht="15.6" thickBot="1" x14ac:dyDescent="0.35">
      <c r="A140" s="69" t="s">
        <v>906</v>
      </c>
      <c r="B140" s="70" t="s">
        <v>907</v>
      </c>
      <c r="C140" s="71">
        <v>5355700</v>
      </c>
      <c r="D140" s="71"/>
      <c r="E140" s="72">
        <f t="shared" si="19"/>
        <v>5355700</v>
      </c>
    </row>
    <row r="141" spans="1:5" ht="15.6" thickBot="1" x14ac:dyDescent="0.35">
      <c r="A141" s="69" t="s">
        <v>908</v>
      </c>
      <c r="B141" s="70" t="s">
        <v>909</v>
      </c>
      <c r="C141" s="71">
        <v>173095</v>
      </c>
      <c r="D141" s="71"/>
      <c r="E141" s="72">
        <f t="shared" si="19"/>
        <v>173095</v>
      </c>
    </row>
    <row r="142" spans="1:5" ht="16.2" thickBot="1" x14ac:dyDescent="0.35">
      <c r="A142" s="65" t="s">
        <v>910</v>
      </c>
      <c r="B142" s="66" t="s">
        <v>911</v>
      </c>
      <c r="C142" s="67">
        <f>SUM(C143:C150)</f>
        <v>1917605</v>
      </c>
      <c r="D142" s="67">
        <f>SUM(D143:D150)</f>
        <v>0</v>
      </c>
      <c r="E142" s="68">
        <f>SUM(E143:E150)</f>
        <v>1917605</v>
      </c>
    </row>
    <row r="143" spans="1:5" ht="15.6" thickBot="1" x14ac:dyDescent="0.35">
      <c r="A143" s="69" t="s">
        <v>912</v>
      </c>
      <c r="B143" s="70" t="s">
        <v>913</v>
      </c>
      <c r="C143" s="71">
        <v>260690</v>
      </c>
      <c r="D143" s="71"/>
      <c r="E143" s="72">
        <f t="shared" ref="E143:E150" si="20">C143+D143</f>
        <v>260690</v>
      </c>
    </row>
    <row r="144" spans="1:5" ht="15.6" thickBot="1" x14ac:dyDescent="0.35">
      <c r="A144" s="69" t="s">
        <v>914</v>
      </c>
      <c r="B144" s="70" t="s">
        <v>915</v>
      </c>
      <c r="C144" s="71">
        <v>15</v>
      </c>
      <c r="D144" s="71"/>
      <c r="E144" s="72">
        <f t="shared" si="20"/>
        <v>15</v>
      </c>
    </row>
    <row r="145" spans="1:5" ht="15.6" thickBot="1" x14ac:dyDescent="0.35">
      <c r="A145" s="69" t="s">
        <v>916</v>
      </c>
      <c r="B145" s="70" t="s">
        <v>917</v>
      </c>
      <c r="C145" s="71">
        <v>0</v>
      </c>
      <c r="D145" s="71"/>
      <c r="E145" s="72">
        <f t="shared" si="20"/>
        <v>0</v>
      </c>
    </row>
    <row r="146" spans="1:5" ht="15.6" thickBot="1" x14ac:dyDescent="0.35">
      <c r="A146" s="69" t="s">
        <v>918</v>
      </c>
      <c r="B146" s="70" t="s">
        <v>919</v>
      </c>
      <c r="C146" s="71">
        <v>0</v>
      </c>
      <c r="D146" s="71"/>
      <c r="E146" s="72">
        <f t="shared" si="20"/>
        <v>0</v>
      </c>
    </row>
    <row r="147" spans="1:5" ht="15.6" thickBot="1" x14ac:dyDescent="0.35">
      <c r="A147" s="69" t="s">
        <v>920</v>
      </c>
      <c r="B147" s="70" t="s">
        <v>921</v>
      </c>
      <c r="C147" s="71">
        <v>0</v>
      </c>
      <c r="D147" s="71"/>
      <c r="E147" s="72">
        <f t="shared" si="20"/>
        <v>0</v>
      </c>
    </row>
    <row r="148" spans="1:5" ht="15.6" thickBot="1" x14ac:dyDescent="0.35">
      <c r="A148" s="69" t="s">
        <v>922</v>
      </c>
      <c r="B148" s="70" t="s">
        <v>923</v>
      </c>
      <c r="C148" s="71">
        <v>1600696</v>
      </c>
      <c r="D148" s="71"/>
      <c r="E148" s="72">
        <f t="shared" si="20"/>
        <v>1600696</v>
      </c>
    </row>
    <row r="149" spans="1:5" ht="15.6" thickBot="1" x14ac:dyDescent="0.35">
      <c r="A149" s="69" t="s">
        <v>924</v>
      </c>
      <c r="B149" s="70" t="s">
        <v>925</v>
      </c>
      <c r="C149" s="71">
        <v>0</v>
      </c>
      <c r="D149" s="71"/>
      <c r="E149" s="72">
        <f t="shared" si="20"/>
        <v>0</v>
      </c>
    </row>
    <row r="150" spans="1:5" ht="15.6" thickBot="1" x14ac:dyDescent="0.35">
      <c r="A150" s="69" t="s">
        <v>926</v>
      </c>
      <c r="B150" s="70" t="s">
        <v>927</v>
      </c>
      <c r="C150" s="71">
        <v>56204</v>
      </c>
      <c r="D150" s="71"/>
      <c r="E150" s="72">
        <f t="shared" si="20"/>
        <v>56204</v>
      </c>
    </row>
    <row r="151" spans="1:5" ht="16.2" thickBot="1" x14ac:dyDescent="0.35">
      <c r="A151" s="65" t="s">
        <v>928</v>
      </c>
      <c r="B151" s="66" t="s">
        <v>929</v>
      </c>
      <c r="C151" s="67">
        <f>SUM(C152:C154)</f>
        <v>676357</v>
      </c>
      <c r="D151" s="67">
        <f>SUM(D152:D154)</f>
        <v>0</v>
      </c>
      <c r="E151" s="68">
        <f>SUM(E152:E154)</f>
        <v>676357</v>
      </c>
    </row>
    <row r="152" spans="1:5" ht="15.6" thickBot="1" x14ac:dyDescent="0.35">
      <c r="A152" s="69" t="s">
        <v>930</v>
      </c>
      <c r="B152" s="70" t="s">
        <v>931</v>
      </c>
      <c r="C152" s="71">
        <v>114670</v>
      </c>
      <c r="D152" s="71"/>
      <c r="E152" s="72">
        <f t="shared" ref="E152:E154" si="21">C152+D152</f>
        <v>114670</v>
      </c>
    </row>
    <row r="153" spans="1:5" ht="15.6" thickBot="1" x14ac:dyDescent="0.35">
      <c r="A153" s="69" t="s">
        <v>932</v>
      </c>
      <c r="B153" s="70" t="s">
        <v>933</v>
      </c>
      <c r="C153" s="71">
        <v>405634</v>
      </c>
      <c r="D153" s="71"/>
      <c r="E153" s="72">
        <f t="shared" si="21"/>
        <v>405634</v>
      </c>
    </row>
    <row r="154" spans="1:5" ht="15.6" thickBot="1" x14ac:dyDescent="0.35">
      <c r="A154" s="69" t="s">
        <v>934</v>
      </c>
      <c r="B154" s="70" t="s">
        <v>935</v>
      </c>
      <c r="C154" s="71">
        <v>156053</v>
      </c>
      <c r="D154" s="71"/>
      <c r="E154" s="72">
        <f t="shared" si="21"/>
        <v>156053</v>
      </c>
    </row>
    <row r="155" spans="1:5" ht="16.2" thickBot="1" x14ac:dyDescent="0.35">
      <c r="A155" s="65" t="s">
        <v>936</v>
      </c>
      <c r="B155" s="66" t="s">
        <v>937</v>
      </c>
      <c r="C155" s="67">
        <f>SUM(C156:C159)</f>
        <v>39850832</v>
      </c>
      <c r="D155" s="67">
        <f>SUM(D156:D159)</f>
        <v>0</v>
      </c>
      <c r="E155" s="68">
        <f>SUM(E156:E159)</f>
        <v>39850832</v>
      </c>
    </row>
    <row r="156" spans="1:5" ht="15.6" thickBot="1" x14ac:dyDescent="0.35">
      <c r="A156" s="69" t="s">
        <v>938</v>
      </c>
      <c r="B156" s="70" t="s">
        <v>939</v>
      </c>
      <c r="C156" s="71">
        <v>19154385</v>
      </c>
      <c r="D156" s="71"/>
      <c r="E156" s="72">
        <f t="shared" ref="E156:E159" si="22">C156+D156</f>
        <v>19154385</v>
      </c>
    </row>
    <row r="157" spans="1:5" ht="15.6" thickBot="1" x14ac:dyDescent="0.35">
      <c r="A157" s="69" t="s">
        <v>940</v>
      </c>
      <c r="B157" s="70" t="s">
        <v>941</v>
      </c>
      <c r="C157" s="71">
        <v>0</v>
      </c>
      <c r="D157" s="71"/>
      <c r="E157" s="72">
        <f t="shared" si="22"/>
        <v>0</v>
      </c>
    </row>
    <row r="158" spans="1:5" ht="15.6" thickBot="1" x14ac:dyDescent="0.35">
      <c r="A158" s="69" t="s">
        <v>942</v>
      </c>
      <c r="B158" s="70" t="s">
        <v>943</v>
      </c>
      <c r="C158" s="71">
        <v>2703671</v>
      </c>
      <c r="D158" s="71"/>
      <c r="E158" s="72">
        <f t="shared" si="22"/>
        <v>2703671</v>
      </c>
    </row>
    <row r="159" spans="1:5" ht="15.6" thickBot="1" x14ac:dyDescent="0.35">
      <c r="A159" s="69" t="s">
        <v>944</v>
      </c>
      <c r="B159" s="70" t="s">
        <v>945</v>
      </c>
      <c r="C159" s="71">
        <v>17992776</v>
      </c>
      <c r="D159" s="71"/>
      <c r="E159" s="72">
        <f t="shared" si="22"/>
        <v>17992776</v>
      </c>
    </row>
    <row r="160" spans="1:5" ht="16.2" thickBot="1" x14ac:dyDescent="0.35">
      <c r="A160" s="65" t="s">
        <v>946</v>
      </c>
      <c r="B160" s="66" t="s">
        <v>947</v>
      </c>
      <c r="C160" s="67">
        <f>SUM(C161:C166)</f>
        <v>7798645</v>
      </c>
      <c r="D160" s="67">
        <f>SUM(D161:D166)</f>
        <v>0</v>
      </c>
      <c r="E160" s="68">
        <f>SUM(E161:E166)</f>
        <v>7798645</v>
      </c>
    </row>
    <row r="161" spans="1:5" ht="15.6" thickBot="1" x14ac:dyDescent="0.35">
      <c r="A161" s="69" t="s">
        <v>948</v>
      </c>
      <c r="B161" s="70" t="s">
        <v>949</v>
      </c>
      <c r="C161" s="71">
        <v>31329</v>
      </c>
      <c r="D161" s="71"/>
      <c r="E161" s="72">
        <f t="shared" ref="E161:E166" si="23">C161+D161</f>
        <v>31329</v>
      </c>
    </row>
    <row r="162" spans="1:5" ht="15.6" thickBot="1" x14ac:dyDescent="0.35">
      <c r="A162" s="69" t="s">
        <v>950</v>
      </c>
      <c r="B162" s="70" t="s">
        <v>951</v>
      </c>
      <c r="C162" s="71">
        <v>330997</v>
      </c>
      <c r="D162" s="71"/>
      <c r="E162" s="72">
        <f t="shared" si="23"/>
        <v>330997</v>
      </c>
    </row>
    <row r="163" spans="1:5" ht="15.6" thickBot="1" x14ac:dyDescent="0.35">
      <c r="A163" s="69" t="s">
        <v>952</v>
      </c>
      <c r="B163" s="70" t="s">
        <v>953</v>
      </c>
      <c r="C163" s="71">
        <v>1751</v>
      </c>
      <c r="D163" s="71"/>
      <c r="E163" s="72">
        <f t="shared" si="23"/>
        <v>1751</v>
      </c>
    </row>
    <row r="164" spans="1:5" ht="15.6" thickBot="1" x14ac:dyDescent="0.35">
      <c r="A164" s="69" t="s">
        <v>954</v>
      </c>
      <c r="B164" s="70" t="s">
        <v>955</v>
      </c>
      <c r="C164" s="71">
        <v>0</v>
      </c>
      <c r="D164" s="71"/>
      <c r="E164" s="72">
        <f t="shared" si="23"/>
        <v>0</v>
      </c>
    </row>
    <row r="165" spans="1:5" ht="15.6" thickBot="1" x14ac:dyDescent="0.35">
      <c r="A165" s="69" t="s">
        <v>956</v>
      </c>
      <c r="B165" s="70" t="s">
        <v>957</v>
      </c>
      <c r="C165" s="71">
        <v>3188733</v>
      </c>
      <c r="D165" s="71"/>
      <c r="E165" s="72">
        <f t="shared" si="23"/>
        <v>3188733</v>
      </c>
    </row>
    <row r="166" spans="1:5" ht="15.6" thickBot="1" x14ac:dyDescent="0.35">
      <c r="A166" s="69" t="s">
        <v>958</v>
      </c>
      <c r="B166" s="70" t="s">
        <v>959</v>
      </c>
      <c r="C166" s="71">
        <v>4245835</v>
      </c>
      <c r="D166" s="71"/>
      <c r="E166" s="72">
        <f t="shared" si="23"/>
        <v>4245835</v>
      </c>
    </row>
    <row r="167" spans="1:5" ht="16.2" thickBot="1" x14ac:dyDescent="0.35">
      <c r="A167" s="61">
        <v>4.4000000000000004</v>
      </c>
      <c r="B167" s="73" t="s">
        <v>960</v>
      </c>
      <c r="C167" s="63">
        <f>SUM(C168)</f>
        <v>15797604</v>
      </c>
      <c r="D167" s="63">
        <f>SUM(D168)</f>
        <v>0</v>
      </c>
      <c r="E167" s="64">
        <f>SUM(E168)</f>
        <v>15797604</v>
      </c>
    </row>
    <row r="168" spans="1:5" ht="16.2" thickBot="1" x14ac:dyDescent="0.35">
      <c r="A168" s="65" t="s">
        <v>961</v>
      </c>
      <c r="B168" s="66" t="s">
        <v>962</v>
      </c>
      <c r="C168" s="67">
        <f>SUM(C169:C173)</f>
        <v>15797604</v>
      </c>
      <c r="D168" s="67">
        <f>SUM(D169:D173)</f>
        <v>0</v>
      </c>
      <c r="E168" s="68">
        <f>SUM(E169:E173)</f>
        <v>15797604</v>
      </c>
    </row>
    <row r="169" spans="1:5" ht="15.6" thickBot="1" x14ac:dyDescent="0.35">
      <c r="A169" s="69" t="s">
        <v>963</v>
      </c>
      <c r="B169" s="70" t="s">
        <v>964</v>
      </c>
      <c r="C169" s="71">
        <v>13796</v>
      </c>
      <c r="D169" s="71"/>
      <c r="E169" s="72">
        <f t="shared" ref="E169:E173" si="24">C169+D169</f>
        <v>13796</v>
      </c>
    </row>
    <row r="170" spans="1:5" ht="15.6" thickBot="1" x14ac:dyDescent="0.35">
      <c r="A170" s="69" t="s">
        <v>965</v>
      </c>
      <c r="B170" s="70" t="s">
        <v>966</v>
      </c>
      <c r="C170" s="71">
        <v>548828</v>
      </c>
      <c r="D170" s="71"/>
      <c r="E170" s="72">
        <f t="shared" si="24"/>
        <v>548828</v>
      </c>
    </row>
    <row r="171" spans="1:5" ht="15.6" thickBot="1" x14ac:dyDescent="0.35">
      <c r="A171" s="69" t="s">
        <v>967</v>
      </c>
      <c r="B171" s="70" t="s">
        <v>968</v>
      </c>
      <c r="C171" s="71">
        <v>0</v>
      </c>
      <c r="D171" s="71"/>
      <c r="E171" s="72">
        <f t="shared" si="24"/>
        <v>0</v>
      </c>
    </row>
    <row r="172" spans="1:5" ht="15.6" thickBot="1" x14ac:dyDescent="0.35">
      <c r="A172" s="69" t="s">
        <v>969</v>
      </c>
      <c r="B172" s="70" t="s">
        <v>970</v>
      </c>
      <c r="C172" s="71">
        <v>12365661</v>
      </c>
      <c r="D172" s="71"/>
      <c r="E172" s="72">
        <f t="shared" si="24"/>
        <v>12365661</v>
      </c>
    </row>
    <row r="173" spans="1:5" ht="15.6" thickBot="1" x14ac:dyDescent="0.35">
      <c r="A173" s="69" t="s">
        <v>971</v>
      </c>
      <c r="B173" s="70" t="s">
        <v>972</v>
      </c>
      <c r="C173" s="71">
        <v>2869319</v>
      </c>
      <c r="D173" s="71"/>
      <c r="E173" s="72">
        <f t="shared" si="24"/>
        <v>2869319</v>
      </c>
    </row>
    <row r="174" spans="1:5" ht="16.2" thickBot="1" x14ac:dyDescent="0.35">
      <c r="A174" s="61">
        <v>4.5</v>
      </c>
      <c r="B174" s="73" t="s">
        <v>973</v>
      </c>
      <c r="C174" s="63">
        <f>SUM(C175+C177+C179+C181+C185+C187)</f>
        <v>87713826</v>
      </c>
      <c r="D174" s="63">
        <f>SUM(D175+D177+D179+D181+D185+D187)</f>
        <v>0</v>
      </c>
      <c r="E174" s="64">
        <f>SUM(E175+E177+E179+E181+E185+E187)</f>
        <v>87713826</v>
      </c>
    </row>
    <row r="175" spans="1:5" ht="16.2" thickBot="1" x14ac:dyDescent="0.35">
      <c r="A175" s="65" t="s">
        <v>974</v>
      </c>
      <c r="B175" s="66" t="s">
        <v>709</v>
      </c>
      <c r="C175" s="67">
        <f>SUM(C176)</f>
        <v>21770454</v>
      </c>
      <c r="D175" s="67">
        <f>SUM(D176)</f>
        <v>0</v>
      </c>
      <c r="E175" s="68">
        <f>SUM(E176)</f>
        <v>21770454</v>
      </c>
    </row>
    <row r="176" spans="1:5" ht="15.6" thickBot="1" x14ac:dyDescent="0.35">
      <c r="A176" s="69" t="s">
        <v>975</v>
      </c>
      <c r="B176" s="70" t="s">
        <v>711</v>
      </c>
      <c r="C176" s="71">
        <v>21770454</v>
      </c>
      <c r="D176" s="71"/>
      <c r="E176" s="72">
        <f>C176+D176</f>
        <v>21770454</v>
      </c>
    </row>
    <row r="177" spans="1:5" ht="16.2" thickBot="1" x14ac:dyDescent="0.35">
      <c r="A177" s="65" t="s">
        <v>976</v>
      </c>
      <c r="B177" s="66" t="s">
        <v>712</v>
      </c>
      <c r="C177" s="67">
        <f>SUM(C178)</f>
        <v>29818884</v>
      </c>
      <c r="D177" s="67">
        <f>SUM(D178)</f>
        <v>0</v>
      </c>
      <c r="E177" s="68">
        <f>SUM(E178)</f>
        <v>29818884</v>
      </c>
    </row>
    <row r="178" spans="1:5" ht="15.6" thickBot="1" x14ac:dyDescent="0.35">
      <c r="A178" s="69" t="s">
        <v>977</v>
      </c>
      <c r="B178" s="70" t="s">
        <v>714</v>
      </c>
      <c r="C178" s="71">
        <v>29818884</v>
      </c>
      <c r="D178" s="71"/>
      <c r="E178" s="72">
        <f>C178+D178</f>
        <v>29818884</v>
      </c>
    </row>
    <row r="179" spans="1:5" ht="16.2" thickBot="1" x14ac:dyDescent="0.35">
      <c r="A179" s="65" t="s">
        <v>978</v>
      </c>
      <c r="B179" s="66" t="s">
        <v>716</v>
      </c>
      <c r="C179" s="67">
        <f>SUM(C180)</f>
        <v>4313166</v>
      </c>
      <c r="D179" s="67">
        <f>SUM(D180)</f>
        <v>0</v>
      </c>
      <c r="E179" s="68">
        <f>SUM(E180)</f>
        <v>4313166</v>
      </c>
    </row>
    <row r="180" spans="1:5" ht="15.6" thickBot="1" x14ac:dyDescent="0.35">
      <c r="A180" s="69" t="s">
        <v>979</v>
      </c>
      <c r="B180" s="70" t="s">
        <v>718</v>
      </c>
      <c r="C180" s="71">
        <v>4313166</v>
      </c>
      <c r="D180" s="71"/>
      <c r="E180" s="72">
        <f>C180+D180</f>
        <v>4313166</v>
      </c>
    </row>
    <row r="181" spans="1:5" ht="16.2" thickBot="1" x14ac:dyDescent="0.35">
      <c r="A181" s="65" t="s">
        <v>980</v>
      </c>
      <c r="B181" s="66" t="s">
        <v>720</v>
      </c>
      <c r="C181" s="67">
        <f>SUM(C182:C184)</f>
        <v>10191550</v>
      </c>
      <c r="D181" s="67">
        <f>SUM(D182:D184)</f>
        <v>0</v>
      </c>
      <c r="E181" s="68">
        <f>SUM(E182:E184)</f>
        <v>10191550</v>
      </c>
    </row>
    <row r="182" spans="1:5" ht="15.6" thickBot="1" x14ac:dyDescent="0.35">
      <c r="A182" s="69" t="s">
        <v>981</v>
      </c>
      <c r="B182" s="70" t="s">
        <v>722</v>
      </c>
      <c r="C182" s="71">
        <v>10191550</v>
      </c>
      <c r="D182" s="71"/>
      <c r="E182" s="72">
        <f t="shared" ref="E182:E184" si="25">C182+D182</f>
        <v>10191550</v>
      </c>
    </row>
    <row r="183" spans="1:5" ht="15.6" thickBot="1" x14ac:dyDescent="0.35">
      <c r="A183" s="69" t="s">
        <v>982</v>
      </c>
      <c r="B183" s="70" t="s">
        <v>724</v>
      </c>
      <c r="C183" s="71">
        <v>0</v>
      </c>
      <c r="D183" s="71"/>
      <c r="E183" s="72">
        <f t="shared" si="25"/>
        <v>0</v>
      </c>
    </row>
    <row r="184" spans="1:5" ht="15.6" thickBot="1" x14ac:dyDescent="0.35">
      <c r="A184" s="69" t="s">
        <v>983</v>
      </c>
      <c r="B184" s="70" t="s">
        <v>726</v>
      </c>
      <c r="C184" s="71">
        <v>0</v>
      </c>
      <c r="D184" s="71"/>
      <c r="E184" s="72">
        <f t="shared" si="25"/>
        <v>0</v>
      </c>
    </row>
    <row r="185" spans="1:5" ht="16.2" thickBot="1" x14ac:dyDescent="0.35">
      <c r="A185" s="65" t="s">
        <v>984</v>
      </c>
      <c r="B185" s="66" t="s">
        <v>728</v>
      </c>
      <c r="C185" s="67">
        <f>SUM(C186)</f>
        <v>21619772</v>
      </c>
      <c r="D185" s="67">
        <f>SUM(D186)</f>
        <v>0</v>
      </c>
      <c r="E185" s="68">
        <f>SUM(E186)</f>
        <v>21619772</v>
      </c>
    </row>
    <row r="186" spans="1:5" ht="15.6" thickBot="1" x14ac:dyDescent="0.35">
      <c r="A186" s="69" t="s">
        <v>985</v>
      </c>
      <c r="B186" s="70" t="s">
        <v>728</v>
      </c>
      <c r="C186" s="71">
        <v>21619772</v>
      </c>
      <c r="D186" s="71"/>
      <c r="E186" s="72">
        <f>C186+D186</f>
        <v>21619772</v>
      </c>
    </row>
    <row r="187" spans="1:5" ht="16.2" thickBot="1" x14ac:dyDescent="0.35">
      <c r="A187" s="65" t="s">
        <v>986</v>
      </c>
      <c r="B187" s="66" t="s">
        <v>731</v>
      </c>
      <c r="C187" s="67">
        <f>SUM(C188)</f>
        <v>0</v>
      </c>
      <c r="D187" s="67">
        <f>SUM(D188)</f>
        <v>0</v>
      </c>
      <c r="E187" s="68">
        <f>SUM(E188)</f>
        <v>0</v>
      </c>
    </row>
    <row r="188" spans="1:5" ht="15.6" thickBot="1" x14ac:dyDescent="0.35">
      <c r="A188" s="69" t="s">
        <v>987</v>
      </c>
      <c r="B188" s="70" t="s">
        <v>733</v>
      </c>
      <c r="C188" s="71">
        <v>0</v>
      </c>
      <c r="D188" s="71"/>
      <c r="E188" s="72">
        <f>C188+D188</f>
        <v>0</v>
      </c>
    </row>
    <row r="189" spans="1:5" ht="47.4" thickBot="1" x14ac:dyDescent="0.35">
      <c r="A189" s="61">
        <v>4.9000000000000004</v>
      </c>
      <c r="B189" s="73" t="s">
        <v>988</v>
      </c>
      <c r="C189" s="63">
        <f t="shared" ref="C189:E190" si="26">SUM(C190)</f>
        <v>0</v>
      </c>
      <c r="D189" s="63">
        <f t="shared" si="26"/>
        <v>0</v>
      </c>
      <c r="E189" s="64">
        <f t="shared" si="26"/>
        <v>0</v>
      </c>
    </row>
    <row r="190" spans="1:5" ht="31.8" thickBot="1" x14ac:dyDescent="0.35">
      <c r="A190" s="65" t="s">
        <v>989</v>
      </c>
      <c r="B190" s="66" t="s">
        <v>990</v>
      </c>
      <c r="C190" s="67">
        <f t="shared" si="26"/>
        <v>0</v>
      </c>
      <c r="D190" s="67">
        <f t="shared" si="26"/>
        <v>0</v>
      </c>
      <c r="E190" s="68">
        <f t="shared" si="26"/>
        <v>0</v>
      </c>
    </row>
    <row r="191" spans="1:5" ht="30.6" thickBot="1" x14ac:dyDescent="0.35">
      <c r="A191" s="69" t="s">
        <v>991</v>
      </c>
      <c r="B191" s="70" t="s">
        <v>992</v>
      </c>
      <c r="C191" s="71">
        <v>0</v>
      </c>
      <c r="D191" s="71"/>
      <c r="E191" s="72">
        <f>C191+D191</f>
        <v>0</v>
      </c>
    </row>
    <row r="192" spans="1:5" ht="16.2" thickBot="1" x14ac:dyDescent="0.35">
      <c r="A192" s="74">
        <v>5</v>
      </c>
      <c r="B192" s="75" t="s">
        <v>993</v>
      </c>
      <c r="C192" s="76">
        <f>SUM(C193+C215)</f>
        <v>82833350</v>
      </c>
      <c r="D192" s="76">
        <f>SUM(D193+D215)</f>
        <v>0</v>
      </c>
      <c r="E192" s="77">
        <f>SUM(E193+E215)</f>
        <v>82833350</v>
      </c>
    </row>
    <row r="193" spans="1:5" ht="16.2" thickBot="1" x14ac:dyDescent="0.35">
      <c r="A193" s="61">
        <v>5.0999999999999996</v>
      </c>
      <c r="B193" s="73" t="s">
        <v>993</v>
      </c>
      <c r="C193" s="63">
        <f>SUM(C194+C200+C205)</f>
        <v>82833350</v>
      </c>
      <c r="D193" s="63">
        <f>SUM(D194+D200+D205)</f>
        <v>0</v>
      </c>
      <c r="E193" s="64">
        <f>SUM(E194+E200+E205)</f>
        <v>82833350</v>
      </c>
    </row>
    <row r="194" spans="1:5" ht="16.2" thickBot="1" x14ac:dyDescent="0.35">
      <c r="A194" s="65" t="s">
        <v>994</v>
      </c>
      <c r="B194" s="66" t="s">
        <v>995</v>
      </c>
      <c r="C194" s="67">
        <f>SUM(C195:C199)</f>
        <v>1387921</v>
      </c>
      <c r="D194" s="67">
        <f>SUM(D195:D199)</f>
        <v>0</v>
      </c>
      <c r="E194" s="68">
        <f>SUM(E195:E199)</f>
        <v>1387921</v>
      </c>
    </row>
    <row r="195" spans="1:5" ht="15.6" thickBot="1" x14ac:dyDescent="0.35">
      <c r="A195" s="69" t="s">
        <v>996</v>
      </c>
      <c r="B195" s="70" t="s">
        <v>785</v>
      </c>
      <c r="C195" s="71">
        <v>0</v>
      </c>
      <c r="D195" s="71"/>
      <c r="E195" s="72">
        <f t="shared" ref="E195:E199" si="27">C195+D195</f>
        <v>0</v>
      </c>
    </row>
    <row r="196" spans="1:5" ht="15.6" thickBot="1" x14ac:dyDescent="0.35">
      <c r="A196" s="69" t="s">
        <v>997</v>
      </c>
      <c r="B196" s="70" t="s">
        <v>787</v>
      </c>
      <c r="C196" s="71">
        <v>0</v>
      </c>
      <c r="D196" s="71"/>
      <c r="E196" s="72">
        <f t="shared" si="27"/>
        <v>0</v>
      </c>
    </row>
    <row r="197" spans="1:5" ht="15.6" thickBot="1" x14ac:dyDescent="0.35">
      <c r="A197" s="69" t="s">
        <v>998</v>
      </c>
      <c r="B197" s="70" t="s">
        <v>789</v>
      </c>
      <c r="C197" s="71">
        <v>0</v>
      </c>
      <c r="D197" s="71"/>
      <c r="E197" s="72">
        <f t="shared" si="27"/>
        <v>0</v>
      </c>
    </row>
    <row r="198" spans="1:5" ht="15.6" thickBot="1" x14ac:dyDescent="0.35">
      <c r="A198" s="69" t="s">
        <v>999</v>
      </c>
      <c r="B198" s="70" t="s">
        <v>791</v>
      </c>
      <c r="C198" s="71">
        <v>0</v>
      </c>
      <c r="D198" s="71"/>
      <c r="E198" s="72">
        <f t="shared" si="27"/>
        <v>0</v>
      </c>
    </row>
    <row r="199" spans="1:5" ht="15.6" thickBot="1" x14ac:dyDescent="0.35">
      <c r="A199" s="69" t="s">
        <v>1000</v>
      </c>
      <c r="B199" s="70" t="s">
        <v>793</v>
      </c>
      <c r="C199" s="71">
        <v>1387921</v>
      </c>
      <c r="D199" s="71"/>
      <c r="E199" s="72">
        <f t="shared" si="27"/>
        <v>1387921</v>
      </c>
    </row>
    <row r="200" spans="1:5" ht="16.2" thickBot="1" x14ac:dyDescent="0.35">
      <c r="A200" s="65" t="s">
        <v>1001</v>
      </c>
      <c r="B200" s="66" t="s">
        <v>1002</v>
      </c>
      <c r="C200" s="67">
        <f>SUM(C201:C204)</f>
        <v>0</v>
      </c>
      <c r="D200" s="67">
        <f>SUM(D201:D204)</f>
        <v>0</v>
      </c>
      <c r="E200" s="68">
        <f>SUM(E201:E204)</f>
        <v>0</v>
      </c>
    </row>
    <row r="201" spans="1:5" ht="15.6" thickBot="1" x14ac:dyDescent="0.35">
      <c r="A201" s="69" t="s">
        <v>1003</v>
      </c>
      <c r="B201" s="70" t="s">
        <v>775</v>
      </c>
      <c r="C201" s="71">
        <v>0</v>
      </c>
      <c r="D201" s="71"/>
      <c r="E201" s="72">
        <f t="shared" ref="E201:E204" si="28">C201+D201</f>
        <v>0</v>
      </c>
    </row>
    <row r="202" spans="1:5" ht="15.6" thickBot="1" x14ac:dyDescent="0.35">
      <c r="A202" s="69" t="s">
        <v>1004</v>
      </c>
      <c r="B202" s="70" t="s">
        <v>777</v>
      </c>
      <c r="C202" s="71">
        <v>0</v>
      </c>
      <c r="D202" s="71"/>
      <c r="E202" s="72">
        <f t="shared" si="28"/>
        <v>0</v>
      </c>
    </row>
    <row r="203" spans="1:5" ht="15.6" thickBot="1" x14ac:dyDescent="0.35">
      <c r="A203" s="69" t="s">
        <v>1005</v>
      </c>
      <c r="B203" s="70" t="s">
        <v>779</v>
      </c>
      <c r="C203" s="71">
        <v>0</v>
      </c>
      <c r="D203" s="71"/>
      <c r="E203" s="72">
        <f t="shared" si="28"/>
        <v>0</v>
      </c>
    </row>
    <row r="204" spans="1:5" ht="15.6" thickBot="1" x14ac:dyDescent="0.35">
      <c r="A204" s="69" t="s">
        <v>1006</v>
      </c>
      <c r="B204" s="70" t="s">
        <v>1007</v>
      </c>
      <c r="C204" s="71">
        <v>0</v>
      </c>
      <c r="D204" s="71"/>
      <c r="E204" s="72">
        <f t="shared" si="28"/>
        <v>0</v>
      </c>
    </row>
    <row r="205" spans="1:5" ht="16.2" thickBot="1" x14ac:dyDescent="0.35">
      <c r="A205" s="65" t="s">
        <v>1008</v>
      </c>
      <c r="B205" s="66" t="s">
        <v>1009</v>
      </c>
      <c r="C205" s="67">
        <f>SUM(C206:C214)</f>
        <v>81445429</v>
      </c>
      <c r="D205" s="67">
        <f>SUM(D206:D214)</f>
        <v>0</v>
      </c>
      <c r="E205" s="68">
        <f>SUM(E206:E214)</f>
        <v>81445429</v>
      </c>
    </row>
    <row r="206" spans="1:5" ht="15.6" thickBot="1" x14ac:dyDescent="0.35">
      <c r="A206" s="69" t="s">
        <v>1010</v>
      </c>
      <c r="B206" s="70" t="s">
        <v>1011</v>
      </c>
      <c r="C206" s="71">
        <v>6955990</v>
      </c>
      <c r="D206" s="71"/>
      <c r="E206" s="72">
        <f t="shared" ref="E206:E214" si="29">C206+D206</f>
        <v>6955990</v>
      </c>
    </row>
    <row r="207" spans="1:5" ht="15.6" thickBot="1" x14ac:dyDescent="0.35">
      <c r="A207" s="69" t="s">
        <v>1012</v>
      </c>
      <c r="B207" s="70" t="s">
        <v>1013</v>
      </c>
      <c r="C207" s="71">
        <v>45440</v>
      </c>
      <c r="D207" s="71"/>
      <c r="E207" s="72">
        <f t="shared" si="29"/>
        <v>45440</v>
      </c>
    </row>
    <row r="208" spans="1:5" ht="15.6" thickBot="1" x14ac:dyDescent="0.35">
      <c r="A208" s="69" t="s">
        <v>1014</v>
      </c>
      <c r="B208" s="70" t="s">
        <v>1015</v>
      </c>
      <c r="C208" s="71">
        <v>0</v>
      </c>
      <c r="D208" s="71"/>
      <c r="E208" s="72">
        <f t="shared" si="29"/>
        <v>0</v>
      </c>
    </row>
    <row r="209" spans="1:5" ht="15.6" thickBot="1" x14ac:dyDescent="0.35">
      <c r="A209" s="69" t="s">
        <v>1016</v>
      </c>
      <c r="B209" s="70" t="s">
        <v>1017</v>
      </c>
      <c r="C209" s="71">
        <v>0</v>
      </c>
      <c r="D209" s="71"/>
      <c r="E209" s="72">
        <f t="shared" si="29"/>
        <v>0</v>
      </c>
    </row>
    <row r="210" spans="1:5" ht="15.6" thickBot="1" x14ac:dyDescent="0.35">
      <c r="A210" s="69" t="s">
        <v>1018</v>
      </c>
      <c r="B210" s="70" t="s">
        <v>1019</v>
      </c>
      <c r="C210" s="71">
        <v>0</v>
      </c>
      <c r="D210" s="71"/>
      <c r="E210" s="72">
        <f t="shared" si="29"/>
        <v>0</v>
      </c>
    </row>
    <row r="211" spans="1:5" ht="15.6" thickBot="1" x14ac:dyDescent="0.35">
      <c r="A211" s="69" t="s">
        <v>1020</v>
      </c>
      <c r="B211" s="70" t="s">
        <v>1021</v>
      </c>
      <c r="C211" s="71">
        <v>0</v>
      </c>
      <c r="D211" s="71"/>
      <c r="E211" s="72">
        <f t="shared" si="29"/>
        <v>0</v>
      </c>
    </row>
    <row r="212" spans="1:5" ht="15.6" thickBot="1" x14ac:dyDescent="0.35">
      <c r="A212" s="69" t="s">
        <v>1022</v>
      </c>
      <c r="B212" s="70" t="s">
        <v>1023</v>
      </c>
      <c r="C212" s="71">
        <v>0</v>
      </c>
      <c r="D212" s="71"/>
      <c r="E212" s="72">
        <f t="shared" si="29"/>
        <v>0</v>
      </c>
    </row>
    <row r="213" spans="1:5" ht="15.6" thickBot="1" x14ac:dyDescent="0.35">
      <c r="A213" s="69" t="s">
        <v>1024</v>
      </c>
      <c r="B213" s="70" t="s">
        <v>1025</v>
      </c>
      <c r="C213" s="71">
        <v>32163</v>
      </c>
      <c r="D213" s="71"/>
      <c r="E213" s="72">
        <f t="shared" si="29"/>
        <v>32163</v>
      </c>
    </row>
    <row r="214" spans="1:5" ht="15.6" thickBot="1" x14ac:dyDescent="0.35">
      <c r="A214" s="69" t="s">
        <v>1026</v>
      </c>
      <c r="B214" s="70" t="s">
        <v>1027</v>
      </c>
      <c r="C214" s="71">
        <v>74411836</v>
      </c>
      <c r="D214" s="71"/>
      <c r="E214" s="72">
        <f t="shared" si="29"/>
        <v>74411836</v>
      </c>
    </row>
    <row r="215" spans="1:5" ht="47.4" thickBot="1" x14ac:dyDescent="0.35">
      <c r="A215" s="61">
        <v>5.9</v>
      </c>
      <c r="B215" s="73" t="s">
        <v>1028</v>
      </c>
      <c r="C215" s="63">
        <v>0</v>
      </c>
      <c r="D215" s="63">
        <v>0</v>
      </c>
      <c r="E215" s="64">
        <v>0</v>
      </c>
    </row>
    <row r="216" spans="1:5" ht="16.2" thickBot="1" x14ac:dyDescent="0.35">
      <c r="A216" s="74">
        <v>6</v>
      </c>
      <c r="B216" s="75" t="s">
        <v>1029</v>
      </c>
      <c r="C216" s="76">
        <f>SUM(C217+C232+C233+C236)</f>
        <v>81635377</v>
      </c>
      <c r="D216" s="76">
        <f>SUM(D217+D232+D233+D236)</f>
        <v>5999634.4500000002</v>
      </c>
      <c r="E216" s="77">
        <f>SUM(E217+E232+E233+E236)</f>
        <v>87635011.450000003</v>
      </c>
    </row>
    <row r="217" spans="1:5" ht="16.2" thickBot="1" x14ac:dyDescent="0.35">
      <c r="A217" s="61">
        <v>6.1</v>
      </c>
      <c r="B217" s="73" t="s">
        <v>1029</v>
      </c>
      <c r="C217" s="63">
        <f>SUM(C218+C220+C222+C224+C226+C228+C230)</f>
        <v>81096979</v>
      </c>
      <c r="D217" s="63">
        <f>SUM(D218+D220+D222+D224+D226+D228+D230)</f>
        <v>5999634.4500000002</v>
      </c>
      <c r="E217" s="64">
        <f>SUM(E218+E220+E222+E224+E226+E228+E230)</f>
        <v>87096613.450000003</v>
      </c>
    </row>
    <row r="218" spans="1:5" ht="16.2" thickBot="1" x14ac:dyDescent="0.35">
      <c r="A218" s="65" t="s">
        <v>1030</v>
      </c>
      <c r="B218" s="66" t="s">
        <v>712</v>
      </c>
      <c r="C218" s="67">
        <f>SUM(C219)</f>
        <v>8675928</v>
      </c>
      <c r="D218" s="67">
        <f>SUM(D219)</f>
        <v>0</v>
      </c>
      <c r="E218" s="68">
        <f>SUM(E219)</f>
        <v>8675928</v>
      </c>
    </row>
    <row r="219" spans="1:5" ht="15.6" thickBot="1" x14ac:dyDescent="0.35">
      <c r="A219" s="69" t="s">
        <v>1031</v>
      </c>
      <c r="B219" s="70" t="s">
        <v>714</v>
      </c>
      <c r="C219" s="71">
        <v>8675928</v>
      </c>
      <c r="D219" s="71"/>
      <c r="E219" s="72">
        <f>C219+D219</f>
        <v>8675928</v>
      </c>
    </row>
    <row r="220" spans="1:5" ht="16.2" thickBot="1" x14ac:dyDescent="0.35">
      <c r="A220" s="65" t="s">
        <v>1032</v>
      </c>
      <c r="B220" s="66" t="s">
        <v>1033</v>
      </c>
      <c r="C220" s="67">
        <f>SUM(C221)</f>
        <v>917738</v>
      </c>
      <c r="D220" s="67">
        <f>SUM(D221)</f>
        <v>0</v>
      </c>
      <c r="E220" s="68">
        <f>SUM(E221)</f>
        <v>917738</v>
      </c>
    </row>
    <row r="221" spans="1:5" ht="15.6" thickBot="1" x14ac:dyDescent="0.35">
      <c r="A221" s="69" t="s">
        <v>1034</v>
      </c>
      <c r="B221" s="70" t="s">
        <v>1033</v>
      </c>
      <c r="C221" s="71">
        <v>917738</v>
      </c>
      <c r="D221" s="71"/>
      <c r="E221" s="72">
        <f>C221+D221</f>
        <v>917738</v>
      </c>
    </row>
    <row r="222" spans="1:5" ht="16.2" thickBot="1" x14ac:dyDescent="0.35">
      <c r="A222" s="65" t="s">
        <v>1035</v>
      </c>
      <c r="B222" s="66" t="s">
        <v>1036</v>
      </c>
      <c r="C222" s="67">
        <f>SUM(C223)</f>
        <v>0</v>
      </c>
      <c r="D222" s="67">
        <f>SUM(D223)</f>
        <v>5999634.4500000002</v>
      </c>
      <c r="E222" s="68">
        <f>SUM(E223)</f>
        <v>5999634.4500000002</v>
      </c>
    </row>
    <row r="223" spans="1:5" ht="15.6" thickBot="1" x14ac:dyDescent="0.35">
      <c r="A223" s="69" t="s">
        <v>1037</v>
      </c>
      <c r="B223" s="70" t="s">
        <v>1036</v>
      </c>
      <c r="C223" s="71">
        <v>0</v>
      </c>
      <c r="D223" s="71">
        <v>5999634.4500000002</v>
      </c>
      <c r="E223" s="72">
        <f>C223+D223</f>
        <v>5999634.4500000002</v>
      </c>
    </row>
    <row r="224" spans="1:5" ht="16.2" thickBot="1" x14ac:dyDescent="0.35">
      <c r="A224" s="65" t="s">
        <v>1038</v>
      </c>
      <c r="B224" s="66" t="s">
        <v>1039</v>
      </c>
      <c r="C224" s="67">
        <f>SUM(C225)</f>
        <v>0</v>
      </c>
      <c r="D224" s="67">
        <f>SUM(D225)</f>
        <v>0</v>
      </c>
      <c r="E224" s="68">
        <f>SUM(E225)</f>
        <v>0</v>
      </c>
    </row>
    <row r="225" spans="1:5" ht="15.6" thickBot="1" x14ac:dyDescent="0.35">
      <c r="A225" s="69" t="s">
        <v>1040</v>
      </c>
      <c r="B225" s="70" t="s">
        <v>1041</v>
      </c>
      <c r="C225" s="71">
        <v>0</v>
      </c>
      <c r="D225" s="71"/>
      <c r="E225" s="72">
        <f>C225+D225</f>
        <v>0</v>
      </c>
    </row>
    <row r="226" spans="1:5" ht="16.2" thickBot="1" x14ac:dyDescent="0.35">
      <c r="A226" s="65" t="s">
        <v>1042</v>
      </c>
      <c r="B226" s="66" t="s">
        <v>1043</v>
      </c>
      <c r="C226" s="67">
        <f>SUM(C227)</f>
        <v>0</v>
      </c>
      <c r="D226" s="67">
        <f>SUM(D227)</f>
        <v>0</v>
      </c>
      <c r="E226" s="68">
        <f>SUM(E227)</f>
        <v>0</v>
      </c>
    </row>
    <row r="227" spans="1:5" ht="15.6" thickBot="1" x14ac:dyDescent="0.35">
      <c r="A227" s="69" t="s">
        <v>1044</v>
      </c>
      <c r="B227" s="70" t="s">
        <v>1043</v>
      </c>
      <c r="C227" s="71">
        <v>0</v>
      </c>
      <c r="D227" s="71"/>
      <c r="E227" s="72">
        <f>C227+D227</f>
        <v>0</v>
      </c>
    </row>
    <row r="228" spans="1:5" ht="16.2" thickBot="1" x14ac:dyDescent="0.35">
      <c r="A228" s="65" t="s">
        <v>1045</v>
      </c>
      <c r="B228" s="66" t="s">
        <v>1046</v>
      </c>
      <c r="C228" s="67">
        <f>SUM(C229)</f>
        <v>0</v>
      </c>
      <c r="D228" s="67">
        <f>SUM(D229)</f>
        <v>0</v>
      </c>
      <c r="E228" s="68">
        <f>SUM(E229)</f>
        <v>0</v>
      </c>
    </row>
    <row r="229" spans="1:5" ht="15.6" thickBot="1" x14ac:dyDescent="0.35">
      <c r="A229" s="69" t="s">
        <v>1047</v>
      </c>
      <c r="B229" s="70" t="s">
        <v>1046</v>
      </c>
      <c r="C229" s="71">
        <v>0</v>
      </c>
      <c r="D229" s="71"/>
      <c r="E229" s="72">
        <f>C229+D229</f>
        <v>0</v>
      </c>
    </row>
    <row r="230" spans="1:5" ht="16.2" thickBot="1" x14ac:dyDescent="0.35">
      <c r="A230" s="65" t="s">
        <v>1048</v>
      </c>
      <c r="B230" s="66" t="s">
        <v>1049</v>
      </c>
      <c r="C230" s="67">
        <f>SUM(C231)</f>
        <v>71503313</v>
      </c>
      <c r="D230" s="67">
        <f>SUM(D231)</f>
        <v>0</v>
      </c>
      <c r="E230" s="68">
        <f>SUM(E231)</f>
        <v>71503313</v>
      </c>
    </row>
    <row r="231" spans="1:5" ht="15.6" thickBot="1" x14ac:dyDescent="0.35">
      <c r="A231" s="69" t="s">
        <v>1050</v>
      </c>
      <c r="B231" s="70" t="s">
        <v>1051</v>
      </c>
      <c r="C231" s="71">
        <v>71503313</v>
      </c>
      <c r="D231" s="71"/>
      <c r="E231" s="72">
        <f>C231+D231</f>
        <v>71503313</v>
      </c>
    </row>
    <row r="232" spans="1:5" ht="16.2" thickBot="1" x14ac:dyDescent="0.35">
      <c r="A232" s="61">
        <v>6.2</v>
      </c>
      <c r="B232" s="73" t="s">
        <v>1052</v>
      </c>
      <c r="C232" s="63">
        <v>0</v>
      </c>
      <c r="D232" s="63">
        <v>0</v>
      </c>
      <c r="E232" s="64">
        <v>0</v>
      </c>
    </row>
    <row r="233" spans="1:5" ht="16.2" thickBot="1" x14ac:dyDescent="0.35">
      <c r="A233" s="61">
        <v>6.3</v>
      </c>
      <c r="B233" s="73" t="s">
        <v>1053</v>
      </c>
      <c r="C233" s="63">
        <f t="shared" ref="C233:E234" si="30">SUM(C234)</f>
        <v>538398</v>
      </c>
      <c r="D233" s="63">
        <f t="shared" si="30"/>
        <v>0</v>
      </c>
      <c r="E233" s="64">
        <f t="shared" si="30"/>
        <v>538398</v>
      </c>
    </row>
    <row r="234" spans="1:5" ht="16.2" thickBot="1" x14ac:dyDescent="0.35">
      <c r="A234" s="65" t="s">
        <v>1054</v>
      </c>
      <c r="B234" s="66" t="s">
        <v>731</v>
      </c>
      <c r="C234" s="67">
        <f t="shared" si="30"/>
        <v>538398</v>
      </c>
      <c r="D234" s="67">
        <f t="shared" si="30"/>
        <v>0</v>
      </c>
      <c r="E234" s="68">
        <f t="shared" si="30"/>
        <v>538398</v>
      </c>
    </row>
    <row r="235" spans="1:5" ht="15.6" thickBot="1" x14ac:dyDescent="0.35">
      <c r="A235" s="69" t="s">
        <v>1055</v>
      </c>
      <c r="B235" s="70" t="s">
        <v>1056</v>
      </c>
      <c r="C235" s="71">
        <v>538398</v>
      </c>
      <c r="D235" s="71"/>
      <c r="E235" s="72">
        <f>C235+D235</f>
        <v>538398</v>
      </c>
    </row>
    <row r="236" spans="1:5" ht="47.4" thickBot="1" x14ac:dyDescent="0.35">
      <c r="A236" s="61">
        <v>6.9</v>
      </c>
      <c r="B236" s="73" t="s">
        <v>1057</v>
      </c>
      <c r="C236" s="63">
        <f t="shared" ref="C236:E237" si="31">SUM(C237)</f>
        <v>0</v>
      </c>
      <c r="D236" s="63">
        <f t="shared" si="31"/>
        <v>0</v>
      </c>
      <c r="E236" s="64">
        <f t="shared" si="31"/>
        <v>0</v>
      </c>
    </row>
    <row r="237" spans="1:5" ht="31.8" thickBot="1" x14ac:dyDescent="0.35">
      <c r="A237" s="61" t="s">
        <v>1058</v>
      </c>
      <c r="B237" s="73" t="s">
        <v>1059</v>
      </c>
      <c r="C237" s="63">
        <f t="shared" si="31"/>
        <v>0</v>
      </c>
      <c r="D237" s="63">
        <f t="shared" si="31"/>
        <v>0</v>
      </c>
      <c r="E237" s="64">
        <f t="shared" si="31"/>
        <v>0</v>
      </c>
    </row>
    <row r="238" spans="1:5" ht="30.6" thickBot="1" x14ac:dyDescent="0.35">
      <c r="A238" s="69" t="s">
        <v>1060</v>
      </c>
      <c r="B238" s="70" t="s">
        <v>1061</v>
      </c>
      <c r="C238" s="71">
        <v>0</v>
      </c>
      <c r="D238" s="71"/>
      <c r="E238" s="72">
        <f>C238+D238</f>
        <v>0</v>
      </c>
    </row>
    <row r="239" spans="1:5" ht="31.8" thickBot="1" x14ac:dyDescent="0.35">
      <c r="A239" s="74">
        <v>7</v>
      </c>
      <c r="B239" s="75" t="s">
        <v>1062</v>
      </c>
      <c r="C239" s="76">
        <f>SUM(C240+C241+C242+C243+C244+C245+C246+C247+C248+C249)</f>
        <v>0</v>
      </c>
      <c r="D239" s="76">
        <f>SUM(D240+D241+D242+D243+D244+D245+D246+D247+D248+D249)</f>
        <v>0</v>
      </c>
      <c r="E239" s="77">
        <f>SUM(E240+E241+E242+E243+E244+E245+E246+E247+E248+E249)</f>
        <v>0</v>
      </c>
    </row>
    <row r="240" spans="1:5" ht="31.8" thickBot="1" x14ac:dyDescent="0.35">
      <c r="A240" s="61">
        <v>7.1</v>
      </c>
      <c r="B240" s="73" t="s">
        <v>1063</v>
      </c>
      <c r="C240" s="63">
        <v>0</v>
      </c>
      <c r="D240" s="63">
        <v>0</v>
      </c>
      <c r="E240" s="64">
        <v>0</v>
      </c>
    </row>
    <row r="241" spans="1:5" ht="31.8" thickBot="1" x14ac:dyDescent="0.35">
      <c r="A241" s="61">
        <v>7.2</v>
      </c>
      <c r="B241" s="73" t="s">
        <v>1064</v>
      </c>
      <c r="C241" s="63">
        <v>0</v>
      </c>
      <c r="D241" s="63">
        <v>0</v>
      </c>
      <c r="E241" s="64">
        <v>0</v>
      </c>
    </row>
    <row r="242" spans="1:5" ht="47.4" thickBot="1" x14ac:dyDescent="0.35">
      <c r="A242" s="61">
        <v>7.3</v>
      </c>
      <c r="B242" s="73" t="s">
        <v>1065</v>
      </c>
      <c r="C242" s="63">
        <v>0</v>
      </c>
      <c r="D242" s="63">
        <v>0</v>
      </c>
      <c r="E242" s="64">
        <v>0</v>
      </c>
    </row>
    <row r="243" spans="1:5" ht="47.4" thickBot="1" x14ac:dyDescent="0.35">
      <c r="A243" s="61">
        <v>7.4</v>
      </c>
      <c r="B243" s="73" t="s">
        <v>1066</v>
      </c>
      <c r="C243" s="63">
        <v>0</v>
      </c>
      <c r="D243" s="63">
        <v>0</v>
      </c>
      <c r="E243" s="64">
        <v>0</v>
      </c>
    </row>
    <row r="244" spans="1:5" ht="47.4" thickBot="1" x14ac:dyDescent="0.35">
      <c r="A244" s="61">
        <v>7.5</v>
      </c>
      <c r="B244" s="73" t="s">
        <v>1067</v>
      </c>
      <c r="C244" s="63">
        <v>0</v>
      </c>
      <c r="D244" s="63">
        <v>0</v>
      </c>
      <c r="E244" s="64">
        <v>0</v>
      </c>
    </row>
    <row r="245" spans="1:5" ht="47.4" thickBot="1" x14ac:dyDescent="0.35">
      <c r="A245" s="61">
        <v>7.6</v>
      </c>
      <c r="B245" s="73" t="s">
        <v>1068</v>
      </c>
      <c r="C245" s="63">
        <v>0</v>
      </c>
      <c r="D245" s="63">
        <v>0</v>
      </c>
      <c r="E245" s="64">
        <v>0</v>
      </c>
    </row>
    <row r="246" spans="1:5" ht="47.4" thickBot="1" x14ac:dyDescent="0.35">
      <c r="A246" s="61">
        <v>7.7</v>
      </c>
      <c r="B246" s="73" t="s">
        <v>1069</v>
      </c>
      <c r="C246" s="63">
        <v>0</v>
      </c>
      <c r="D246" s="63">
        <v>0</v>
      </c>
      <c r="E246" s="64">
        <v>0</v>
      </c>
    </row>
    <row r="247" spans="1:5" ht="47.4" thickBot="1" x14ac:dyDescent="0.35">
      <c r="A247" s="61">
        <v>7.8</v>
      </c>
      <c r="B247" s="73" t="s">
        <v>1070</v>
      </c>
      <c r="C247" s="63">
        <v>0</v>
      </c>
      <c r="D247" s="63">
        <v>0</v>
      </c>
      <c r="E247" s="64">
        <v>0</v>
      </c>
    </row>
    <row r="248" spans="1:5" ht="16.2" thickBot="1" x14ac:dyDescent="0.35">
      <c r="A248" s="61">
        <v>7.9</v>
      </c>
      <c r="B248" s="73" t="s">
        <v>1071</v>
      </c>
      <c r="C248" s="63">
        <f t="shared" ref="C248:E249" si="32">SUM(C249)</f>
        <v>0</v>
      </c>
      <c r="D248" s="63">
        <f t="shared" si="32"/>
        <v>0</v>
      </c>
      <c r="E248" s="64">
        <f t="shared" si="32"/>
        <v>0</v>
      </c>
    </row>
    <row r="249" spans="1:5" ht="16.2" thickBot="1" x14ac:dyDescent="0.35">
      <c r="A249" s="79" t="s">
        <v>1072</v>
      </c>
      <c r="B249" s="66" t="s">
        <v>1073</v>
      </c>
      <c r="C249" s="67">
        <f t="shared" si="32"/>
        <v>0</v>
      </c>
      <c r="D249" s="67">
        <f t="shared" si="32"/>
        <v>0</v>
      </c>
      <c r="E249" s="68">
        <f t="shared" si="32"/>
        <v>0</v>
      </c>
    </row>
    <row r="250" spans="1:5" ht="15.6" thickBot="1" x14ac:dyDescent="0.35">
      <c r="A250" s="69" t="s">
        <v>1074</v>
      </c>
      <c r="B250" s="70" t="s">
        <v>1075</v>
      </c>
      <c r="C250" s="71">
        <v>0</v>
      </c>
      <c r="D250" s="71"/>
      <c r="E250" s="72">
        <f>C250+D250</f>
        <v>0</v>
      </c>
    </row>
    <row r="251" spans="1:5" ht="47.4" thickBot="1" x14ac:dyDescent="0.35">
      <c r="A251" s="74">
        <v>8</v>
      </c>
      <c r="B251" s="75" t="s">
        <v>1076</v>
      </c>
      <c r="C251" s="76">
        <f>SUM(C252+C267+C273+C278+C285)</f>
        <v>2458301035</v>
      </c>
      <c r="D251" s="76">
        <f>SUM(D252+D267+D273+D278+D285)</f>
        <v>94094240.390000001</v>
      </c>
      <c r="E251" s="77">
        <f>SUM(E252+E267+E273+E278+E285)</f>
        <v>2552395275.3899999</v>
      </c>
    </row>
    <row r="252" spans="1:5" ht="16.2" thickBot="1" x14ac:dyDescent="0.35">
      <c r="A252" s="61">
        <v>8.1</v>
      </c>
      <c r="B252" s="73" t="s">
        <v>1077</v>
      </c>
      <c r="C252" s="63">
        <f>SUM(C253+C265)</f>
        <v>1601401150</v>
      </c>
      <c r="D252" s="63">
        <f>SUM(D253+D265)</f>
        <v>30607511.390000001</v>
      </c>
      <c r="E252" s="64">
        <f>SUM(E253+E265)</f>
        <v>1632008661.3899999</v>
      </c>
    </row>
    <row r="253" spans="1:5" ht="16.2" thickBot="1" x14ac:dyDescent="0.35">
      <c r="A253" s="65" t="s">
        <v>1078</v>
      </c>
      <c r="B253" s="66" t="s">
        <v>1079</v>
      </c>
      <c r="C253" s="67">
        <f>SUM(C254:C264)</f>
        <v>1371580171</v>
      </c>
      <c r="D253" s="67">
        <f>SUM(D254:D264)</f>
        <v>30607511.390000001</v>
      </c>
      <c r="E253" s="68">
        <f>SUM(E254:E264)</f>
        <v>1402187682.3899999</v>
      </c>
    </row>
    <row r="254" spans="1:5" ht="15.6" thickBot="1" x14ac:dyDescent="0.35">
      <c r="A254" s="69" t="s">
        <v>1080</v>
      </c>
      <c r="B254" s="70" t="s">
        <v>1081</v>
      </c>
      <c r="C254" s="71">
        <v>863737933</v>
      </c>
      <c r="D254" s="71">
        <v>19274753.390000001</v>
      </c>
      <c r="E254" s="72">
        <f t="shared" ref="E254:E264" si="33">C254+D254</f>
        <v>883012686.38999999</v>
      </c>
    </row>
    <row r="255" spans="1:5" ht="15.6" thickBot="1" x14ac:dyDescent="0.35">
      <c r="A255" s="69" t="s">
        <v>1082</v>
      </c>
      <c r="B255" s="70" t="s">
        <v>1083</v>
      </c>
      <c r="C255" s="71">
        <v>199224965</v>
      </c>
      <c r="D255" s="71">
        <v>4445807</v>
      </c>
      <c r="E255" s="72">
        <f t="shared" si="33"/>
        <v>203670772</v>
      </c>
    </row>
    <row r="256" spans="1:5" ht="15.6" thickBot="1" x14ac:dyDescent="0.35">
      <c r="A256" s="69" t="s">
        <v>1084</v>
      </c>
      <c r="B256" s="70" t="s">
        <v>1085</v>
      </c>
      <c r="C256" s="71">
        <v>82968947</v>
      </c>
      <c r="D256" s="71">
        <v>1851494</v>
      </c>
      <c r="E256" s="72">
        <f t="shared" si="33"/>
        <v>84820441</v>
      </c>
    </row>
    <row r="257" spans="1:7" ht="15.6" thickBot="1" x14ac:dyDescent="0.35">
      <c r="A257" s="69" t="s">
        <v>1086</v>
      </c>
      <c r="B257" s="70" t="s">
        <v>1087</v>
      </c>
      <c r="C257" s="71">
        <v>0</v>
      </c>
      <c r="D257" s="71">
        <v>0</v>
      </c>
      <c r="E257" s="72">
        <f t="shared" si="33"/>
        <v>0</v>
      </c>
    </row>
    <row r="258" spans="1:7" ht="15.6" thickBot="1" x14ac:dyDescent="0.35">
      <c r="A258" s="69" t="s">
        <v>1088</v>
      </c>
      <c r="B258" s="70" t="s">
        <v>1089</v>
      </c>
      <c r="C258" s="71">
        <v>0</v>
      </c>
      <c r="D258" s="71">
        <v>0</v>
      </c>
      <c r="E258" s="72">
        <f t="shared" si="33"/>
        <v>0</v>
      </c>
    </row>
    <row r="259" spans="1:7" ht="15.6" thickBot="1" x14ac:dyDescent="0.35">
      <c r="A259" s="69" t="s">
        <v>1090</v>
      </c>
      <c r="B259" s="70" t="s">
        <v>1091</v>
      </c>
      <c r="C259" s="71">
        <v>19974905</v>
      </c>
      <c r="D259" s="71">
        <v>445750</v>
      </c>
      <c r="E259" s="72">
        <f t="shared" si="33"/>
        <v>20420655</v>
      </c>
    </row>
    <row r="260" spans="1:7" ht="15.6" thickBot="1" x14ac:dyDescent="0.35">
      <c r="A260" s="69" t="s">
        <v>1092</v>
      </c>
      <c r="B260" s="70" t="s">
        <v>1093</v>
      </c>
      <c r="C260" s="71">
        <v>0</v>
      </c>
      <c r="D260" s="71">
        <v>0</v>
      </c>
      <c r="E260" s="72">
        <f t="shared" si="33"/>
        <v>0</v>
      </c>
    </row>
    <row r="261" spans="1:7" ht="15.6" thickBot="1" x14ac:dyDescent="0.35">
      <c r="A261" s="69" t="s">
        <v>1094</v>
      </c>
      <c r="B261" s="70" t="s">
        <v>1095</v>
      </c>
      <c r="C261" s="71">
        <v>0</v>
      </c>
      <c r="D261" s="71">
        <v>0</v>
      </c>
      <c r="E261" s="72">
        <f t="shared" si="33"/>
        <v>0</v>
      </c>
    </row>
    <row r="262" spans="1:7" ht="15.6" thickBot="1" x14ac:dyDescent="0.35">
      <c r="A262" s="69" t="s">
        <v>1096</v>
      </c>
      <c r="B262" s="70" t="s">
        <v>1097</v>
      </c>
      <c r="C262" s="71">
        <v>30209080</v>
      </c>
      <c r="D262" s="71">
        <v>674131</v>
      </c>
      <c r="E262" s="72">
        <f t="shared" si="33"/>
        <v>30883211</v>
      </c>
    </row>
    <row r="263" spans="1:7" ht="15.6" thickBot="1" x14ac:dyDescent="0.35">
      <c r="A263" s="69" t="s">
        <v>1098</v>
      </c>
      <c r="B263" s="70" t="s">
        <v>1099</v>
      </c>
      <c r="C263" s="71">
        <v>175464341</v>
      </c>
      <c r="D263" s="71">
        <v>3915576</v>
      </c>
      <c r="E263" s="72">
        <f t="shared" si="33"/>
        <v>179379917</v>
      </c>
    </row>
    <row r="264" spans="1:7" ht="15.6" thickBot="1" x14ac:dyDescent="0.35">
      <c r="A264" s="69" t="s">
        <v>1100</v>
      </c>
      <c r="B264" s="70" t="s">
        <v>1101</v>
      </c>
      <c r="C264" s="71">
        <v>0</v>
      </c>
      <c r="D264" s="71">
        <v>0</v>
      </c>
      <c r="E264" s="72">
        <f t="shared" si="33"/>
        <v>0</v>
      </c>
    </row>
    <row r="265" spans="1:7" ht="16.2" thickBot="1" x14ac:dyDescent="0.35">
      <c r="A265" s="65" t="s">
        <v>1102</v>
      </c>
      <c r="B265" s="66" t="s">
        <v>1103</v>
      </c>
      <c r="C265" s="67">
        <f>SUM(C266)</f>
        <v>229820979</v>
      </c>
      <c r="D265" s="67">
        <f>SUM(D266)</f>
        <v>0</v>
      </c>
      <c r="E265" s="68">
        <f>SUM(E266)</f>
        <v>229820979</v>
      </c>
    </row>
    <row r="266" spans="1:7" ht="15.6" thickBot="1" x14ac:dyDescent="0.35">
      <c r="A266" s="69" t="s">
        <v>1104</v>
      </c>
      <c r="B266" s="70" t="s">
        <v>1105</v>
      </c>
      <c r="C266" s="71">
        <v>229820979</v>
      </c>
      <c r="D266" s="71">
        <v>0</v>
      </c>
      <c r="E266" s="72">
        <f>C266+D266</f>
        <v>229820979</v>
      </c>
    </row>
    <row r="267" spans="1:7" ht="16.2" thickBot="1" x14ac:dyDescent="0.35">
      <c r="A267" s="61">
        <v>8.1999999999999993</v>
      </c>
      <c r="B267" s="73" t="s">
        <v>1106</v>
      </c>
      <c r="C267" s="63">
        <f>SUM(C268)</f>
        <v>827865348</v>
      </c>
      <c r="D267" s="63">
        <f>SUM(D268)</f>
        <v>63486729</v>
      </c>
      <c r="E267" s="64">
        <f>SUM(E268)</f>
        <v>891352077</v>
      </c>
    </row>
    <row r="268" spans="1:7" ht="16.2" thickBot="1" x14ac:dyDescent="0.35">
      <c r="A268" s="65" t="s">
        <v>1107</v>
      </c>
      <c r="B268" s="66" t="s">
        <v>1108</v>
      </c>
      <c r="C268" s="67">
        <f>SUM(C269:C272)</f>
        <v>827865348</v>
      </c>
      <c r="D268" s="67">
        <f>SUM(D269:D272)</f>
        <v>63486729</v>
      </c>
      <c r="E268" s="68">
        <f>SUM(E269:E272)</f>
        <v>891352077</v>
      </c>
    </row>
    <row r="269" spans="1:7" ht="15.6" thickBot="1" x14ac:dyDescent="0.35">
      <c r="A269" s="69" t="s">
        <v>1109</v>
      </c>
      <c r="B269" s="70" t="s">
        <v>1110</v>
      </c>
      <c r="C269" s="71">
        <v>104705670</v>
      </c>
      <c r="D269" s="71">
        <v>-1065939</v>
      </c>
      <c r="E269" s="72">
        <f t="shared" ref="E269:E272" si="34">C269+D269</f>
        <v>103639731</v>
      </c>
    </row>
    <row r="270" spans="1:7" ht="30.6" thickBot="1" x14ac:dyDescent="0.35">
      <c r="A270" s="69" t="s">
        <v>1111</v>
      </c>
      <c r="B270" s="70" t="s">
        <v>1112</v>
      </c>
      <c r="C270" s="71">
        <v>0</v>
      </c>
      <c r="D270" s="71">
        <v>1065939</v>
      </c>
      <c r="E270" s="72">
        <f t="shared" si="34"/>
        <v>1065939</v>
      </c>
    </row>
    <row r="271" spans="1:7" ht="15.6" thickBot="1" x14ac:dyDescent="0.35">
      <c r="A271" s="69" t="s">
        <v>1113</v>
      </c>
      <c r="B271" s="70" t="s">
        <v>1114</v>
      </c>
      <c r="C271" s="71">
        <v>723159678</v>
      </c>
      <c r="D271" s="71">
        <v>63486729</v>
      </c>
      <c r="E271" s="72">
        <f t="shared" si="34"/>
        <v>786646407</v>
      </c>
      <c r="G271" s="59"/>
    </row>
    <row r="272" spans="1:7" ht="30.6" thickBot="1" x14ac:dyDescent="0.35">
      <c r="A272" s="69" t="s">
        <v>1115</v>
      </c>
      <c r="B272" s="70" t="s">
        <v>1116</v>
      </c>
      <c r="C272" s="71">
        <v>0</v>
      </c>
      <c r="D272" s="71"/>
      <c r="E272" s="72">
        <f t="shared" si="34"/>
        <v>0</v>
      </c>
    </row>
    <row r="273" spans="1:5" ht="16.2" thickBot="1" x14ac:dyDescent="0.35">
      <c r="A273" s="61">
        <v>8.3000000000000007</v>
      </c>
      <c r="B273" s="73" t="s">
        <v>1117</v>
      </c>
      <c r="C273" s="63">
        <f>SUM(C274)</f>
        <v>0</v>
      </c>
      <c r="D273" s="63">
        <f>SUM(D274)</f>
        <v>0</v>
      </c>
      <c r="E273" s="64">
        <f>SUM(E274)</f>
        <v>0</v>
      </c>
    </row>
    <row r="274" spans="1:5" ht="16.2" thickBot="1" x14ac:dyDescent="0.35">
      <c r="A274" s="65" t="s">
        <v>1118</v>
      </c>
      <c r="B274" s="66" t="s">
        <v>1119</v>
      </c>
      <c r="C274" s="67">
        <f>SUM(C275:C277)</f>
        <v>0</v>
      </c>
      <c r="D274" s="67">
        <f>SUM(D275:D277)</f>
        <v>0</v>
      </c>
      <c r="E274" s="68">
        <f>SUM(E275:E277)</f>
        <v>0</v>
      </c>
    </row>
    <row r="275" spans="1:5" ht="15.6" thickBot="1" x14ac:dyDescent="0.35">
      <c r="A275" s="69" t="s">
        <v>1120</v>
      </c>
      <c r="B275" s="70" t="s">
        <v>1121</v>
      </c>
      <c r="C275" s="71">
        <v>0</v>
      </c>
      <c r="D275" s="71"/>
      <c r="E275" s="72">
        <f t="shared" ref="E275:E277" si="35">C275+D275</f>
        <v>0</v>
      </c>
    </row>
    <row r="276" spans="1:5" ht="15.6" thickBot="1" x14ac:dyDescent="0.35">
      <c r="A276" s="69" t="s">
        <v>1122</v>
      </c>
      <c r="B276" s="70" t="s">
        <v>1123</v>
      </c>
      <c r="C276" s="71">
        <v>0</v>
      </c>
      <c r="D276" s="71"/>
      <c r="E276" s="72">
        <f t="shared" si="35"/>
        <v>0</v>
      </c>
    </row>
    <row r="277" spans="1:5" ht="15.6" thickBot="1" x14ac:dyDescent="0.35">
      <c r="A277" s="69" t="s">
        <v>1124</v>
      </c>
      <c r="B277" s="70" t="s">
        <v>1125</v>
      </c>
      <c r="C277" s="71">
        <v>0</v>
      </c>
      <c r="D277" s="71"/>
      <c r="E277" s="72">
        <f t="shared" si="35"/>
        <v>0</v>
      </c>
    </row>
    <row r="278" spans="1:5" ht="16.2" thickBot="1" x14ac:dyDescent="0.35">
      <c r="A278" s="61">
        <v>8.4</v>
      </c>
      <c r="B278" s="73" t="s">
        <v>1126</v>
      </c>
      <c r="C278" s="67">
        <f>SUM(C279)</f>
        <v>29034537</v>
      </c>
      <c r="D278" s="67">
        <f>SUM(D279)</f>
        <v>0</v>
      </c>
      <c r="E278" s="68">
        <f>SUM(E279)</f>
        <v>29034537</v>
      </c>
    </row>
    <row r="279" spans="1:5" ht="16.2" thickBot="1" x14ac:dyDescent="0.35">
      <c r="A279" s="61" t="s">
        <v>1127</v>
      </c>
      <c r="B279" s="73" t="s">
        <v>1128</v>
      </c>
      <c r="C279" s="67">
        <f>SUM(C280:C284)</f>
        <v>29034537</v>
      </c>
      <c r="D279" s="67">
        <f>SUM(D280:D284)</f>
        <v>0</v>
      </c>
      <c r="E279" s="68">
        <f>SUM(E280:E284)</f>
        <v>29034537</v>
      </c>
    </row>
    <row r="280" spans="1:5" ht="15.6" thickBot="1" x14ac:dyDescent="0.35">
      <c r="A280" s="69" t="s">
        <v>1129</v>
      </c>
      <c r="B280" s="70" t="s">
        <v>1130</v>
      </c>
      <c r="C280" s="71">
        <v>0</v>
      </c>
      <c r="D280" s="71"/>
      <c r="E280" s="72">
        <f t="shared" ref="E280:E284" si="36">C280+D280</f>
        <v>0</v>
      </c>
    </row>
    <row r="281" spans="1:5" ht="15.6" thickBot="1" x14ac:dyDescent="0.35">
      <c r="A281" s="69" t="s">
        <v>1131</v>
      </c>
      <c r="B281" s="70" t="s">
        <v>1132</v>
      </c>
      <c r="C281" s="71">
        <v>4849966</v>
      </c>
      <c r="D281" s="71"/>
      <c r="E281" s="72">
        <f t="shared" si="36"/>
        <v>4849966</v>
      </c>
    </row>
    <row r="282" spans="1:5" ht="15.6" thickBot="1" x14ac:dyDescent="0.35">
      <c r="A282" s="69" t="s">
        <v>1133</v>
      </c>
      <c r="B282" s="70" t="s">
        <v>1134</v>
      </c>
      <c r="C282" s="71">
        <v>24184571</v>
      </c>
      <c r="D282" s="71"/>
      <c r="E282" s="72">
        <f t="shared" si="36"/>
        <v>24184571</v>
      </c>
    </row>
    <row r="283" spans="1:5" ht="15.6" thickBot="1" x14ac:dyDescent="0.35">
      <c r="A283" s="69" t="s">
        <v>1135</v>
      </c>
      <c r="B283" s="70" t="s">
        <v>1136</v>
      </c>
      <c r="C283" s="71">
        <v>0</v>
      </c>
      <c r="D283" s="71"/>
      <c r="E283" s="72">
        <f t="shared" si="36"/>
        <v>0</v>
      </c>
    </row>
    <row r="284" spans="1:5" ht="15.6" thickBot="1" x14ac:dyDescent="0.35">
      <c r="A284" s="69" t="s">
        <v>1137</v>
      </c>
      <c r="B284" s="70" t="s">
        <v>1138</v>
      </c>
      <c r="C284" s="71">
        <v>0</v>
      </c>
      <c r="D284" s="71"/>
      <c r="E284" s="72">
        <f t="shared" si="36"/>
        <v>0</v>
      </c>
    </row>
    <row r="285" spans="1:5" ht="16.2" thickBot="1" x14ac:dyDescent="0.35">
      <c r="A285" s="61">
        <v>8.5</v>
      </c>
      <c r="B285" s="73" t="s">
        <v>1139</v>
      </c>
      <c r="C285" s="63">
        <v>0</v>
      </c>
      <c r="D285" s="63">
        <v>0</v>
      </c>
      <c r="E285" s="64">
        <v>0</v>
      </c>
    </row>
    <row r="286" spans="1:5" ht="31.8" thickBot="1" x14ac:dyDescent="0.35">
      <c r="A286" s="74">
        <v>9</v>
      </c>
      <c r="B286" s="75" t="s">
        <v>1140</v>
      </c>
      <c r="C286" s="76">
        <f>SUM(C287+C290+C295+C296)</f>
        <v>0</v>
      </c>
      <c r="D286" s="76">
        <f>SUM(D287+D290+D295+D296)</f>
        <v>25688400</v>
      </c>
      <c r="E286" s="77">
        <f>SUM(E287+E290+E295+E296)</f>
        <v>25688400</v>
      </c>
    </row>
    <row r="287" spans="1:5" ht="16.2" thickBot="1" x14ac:dyDescent="0.35">
      <c r="A287" s="61">
        <v>9.1</v>
      </c>
      <c r="B287" s="73" t="s">
        <v>1141</v>
      </c>
      <c r="C287" s="63">
        <f t="shared" ref="C287:E288" si="37">SUM(C288)</f>
        <v>0</v>
      </c>
      <c r="D287" s="63">
        <f t="shared" si="37"/>
        <v>0</v>
      </c>
      <c r="E287" s="64">
        <f t="shared" si="37"/>
        <v>0</v>
      </c>
    </row>
    <row r="288" spans="1:5" ht="16.2" thickBot="1" x14ac:dyDescent="0.35">
      <c r="A288" s="65" t="s">
        <v>1142</v>
      </c>
      <c r="B288" s="66" t="s">
        <v>1143</v>
      </c>
      <c r="C288" s="67">
        <f t="shared" si="37"/>
        <v>0</v>
      </c>
      <c r="D288" s="67">
        <f t="shared" si="37"/>
        <v>0</v>
      </c>
      <c r="E288" s="68">
        <f t="shared" si="37"/>
        <v>0</v>
      </c>
    </row>
    <row r="289" spans="1:5" ht="15.6" thickBot="1" x14ac:dyDescent="0.35">
      <c r="A289" s="69" t="s">
        <v>1144</v>
      </c>
      <c r="B289" s="70" t="s">
        <v>1143</v>
      </c>
      <c r="C289" s="71">
        <v>0</v>
      </c>
      <c r="D289" s="71"/>
      <c r="E289" s="72">
        <f>C289+D289</f>
        <v>0</v>
      </c>
    </row>
    <row r="290" spans="1:5" ht="16.2" thickBot="1" x14ac:dyDescent="0.35">
      <c r="A290" s="61">
        <v>9.3000000000000007</v>
      </c>
      <c r="B290" s="73" t="s">
        <v>1145</v>
      </c>
      <c r="C290" s="63">
        <f t="shared" ref="C290:E291" si="38">SUM(C291)</f>
        <v>0</v>
      </c>
      <c r="D290" s="63">
        <f t="shared" si="38"/>
        <v>25688400</v>
      </c>
      <c r="E290" s="64">
        <f t="shared" si="38"/>
        <v>25688400</v>
      </c>
    </row>
    <row r="291" spans="1:5" ht="16.2" thickBot="1" x14ac:dyDescent="0.35">
      <c r="A291" s="65" t="s">
        <v>1146</v>
      </c>
      <c r="B291" s="66" t="s">
        <v>1147</v>
      </c>
      <c r="C291" s="67">
        <f t="shared" si="38"/>
        <v>0</v>
      </c>
      <c r="D291" s="67">
        <f t="shared" si="38"/>
        <v>25688400</v>
      </c>
      <c r="E291" s="68">
        <f t="shared" si="38"/>
        <v>25688400</v>
      </c>
    </row>
    <row r="292" spans="1:5" ht="15.6" thickBot="1" x14ac:dyDescent="0.35">
      <c r="A292" s="69" t="s">
        <v>1148</v>
      </c>
      <c r="B292" s="70" t="s">
        <v>1147</v>
      </c>
      <c r="C292" s="71">
        <v>0</v>
      </c>
      <c r="D292" s="71">
        <v>25688400</v>
      </c>
      <c r="E292" s="72">
        <f>C292+D292</f>
        <v>25688400</v>
      </c>
    </row>
    <row r="293" spans="1:5" ht="16.2" thickBot="1" x14ac:dyDescent="0.35">
      <c r="A293" s="65" t="s">
        <v>1149</v>
      </c>
      <c r="B293" s="66" t="s">
        <v>1150</v>
      </c>
      <c r="C293" s="67">
        <v>0</v>
      </c>
      <c r="D293" s="67">
        <v>0</v>
      </c>
      <c r="E293" s="68">
        <v>0</v>
      </c>
    </row>
    <row r="294" spans="1:5" ht="15.6" thickBot="1" x14ac:dyDescent="0.35">
      <c r="A294" s="69" t="s">
        <v>1151</v>
      </c>
      <c r="B294" s="70" t="s">
        <v>1150</v>
      </c>
      <c r="C294" s="71">
        <v>0</v>
      </c>
      <c r="D294" s="71"/>
      <c r="E294" s="72">
        <f>C294+D294</f>
        <v>0</v>
      </c>
    </row>
    <row r="295" spans="1:5" ht="16.2" thickBot="1" x14ac:dyDescent="0.35">
      <c r="A295" s="61">
        <v>9.5</v>
      </c>
      <c r="B295" s="73" t="s">
        <v>1152</v>
      </c>
      <c r="C295" s="63">
        <v>0</v>
      </c>
      <c r="D295" s="63">
        <v>0</v>
      </c>
      <c r="E295" s="64">
        <v>0</v>
      </c>
    </row>
    <row r="296" spans="1:5" ht="31.8" thickBot="1" x14ac:dyDescent="0.35">
      <c r="A296" s="61">
        <v>9.6999999999999993</v>
      </c>
      <c r="B296" s="73" t="s">
        <v>1153</v>
      </c>
      <c r="C296" s="63">
        <v>0</v>
      </c>
      <c r="D296" s="63">
        <v>0</v>
      </c>
      <c r="E296" s="64">
        <v>0</v>
      </c>
    </row>
    <row r="297" spans="1:5" ht="16.2" thickBot="1" x14ac:dyDescent="0.35">
      <c r="A297" s="74">
        <v>10</v>
      </c>
      <c r="B297" s="75" t="s">
        <v>1154</v>
      </c>
      <c r="C297" s="76">
        <f>SUM(C298+C304+C305)</f>
        <v>0</v>
      </c>
      <c r="D297" s="76">
        <f>SUM(D298+D304+D305)</f>
        <v>0</v>
      </c>
      <c r="E297" s="77">
        <f>SUM(E298+E304+E305)</f>
        <v>0</v>
      </c>
    </row>
    <row r="298" spans="1:5" ht="16.2" thickBot="1" x14ac:dyDescent="0.35">
      <c r="A298" s="61">
        <v>10.1</v>
      </c>
      <c r="B298" s="73" t="s">
        <v>1155</v>
      </c>
      <c r="C298" s="63">
        <f>SUM(C299)</f>
        <v>0</v>
      </c>
      <c r="D298" s="63">
        <f>SUM(D299)</f>
        <v>0</v>
      </c>
      <c r="E298" s="64">
        <f>SUM(E299)</f>
        <v>0</v>
      </c>
    </row>
    <row r="299" spans="1:5" ht="16.2" thickBot="1" x14ac:dyDescent="0.35">
      <c r="A299" s="65" t="s">
        <v>1156</v>
      </c>
      <c r="B299" s="66" t="s">
        <v>1157</v>
      </c>
      <c r="C299" s="67">
        <f>SUM(C300:C303)</f>
        <v>0</v>
      </c>
      <c r="D299" s="67">
        <f>SUM(D300:D303)</f>
        <v>0</v>
      </c>
      <c r="E299" s="68">
        <f>SUM(E300:E303)</f>
        <v>0</v>
      </c>
    </row>
    <row r="300" spans="1:5" ht="15.6" thickBot="1" x14ac:dyDescent="0.35">
      <c r="A300" s="69" t="s">
        <v>1158</v>
      </c>
      <c r="B300" s="70" t="s">
        <v>1159</v>
      </c>
      <c r="C300" s="71">
        <v>0</v>
      </c>
      <c r="D300" s="71"/>
      <c r="E300" s="72">
        <f t="shared" ref="E300:E303" si="39">C300+D300</f>
        <v>0</v>
      </c>
    </row>
    <row r="301" spans="1:5" ht="15.6" thickBot="1" x14ac:dyDescent="0.35">
      <c r="A301" s="69" t="s">
        <v>1160</v>
      </c>
      <c r="B301" s="70" t="s">
        <v>1161</v>
      </c>
      <c r="C301" s="71">
        <v>0</v>
      </c>
      <c r="D301" s="71"/>
      <c r="E301" s="72">
        <f t="shared" si="39"/>
        <v>0</v>
      </c>
    </row>
    <row r="302" spans="1:5" ht="15.6" thickBot="1" x14ac:dyDescent="0.35">
      <c r="A302" s="69" t="s">
        <v>1162</v>
      </c>
      <c r="B302" s="70" t="s">
        <v>1163</v>
      </c>
      <c r="C302" s="71">
        <v>0</v>
      </c>
      <c r="D302" s="71"/>
      <c r="E302" s="72">
        <f t="shared" si="39"/>
        <v>0</v>
      </c>
    </row>
    <row r="303" spans="1:5" ht="15.6" thickBot="1" x14ac:dyDescent="0.35">
      <c r="A303" s="69" t="s">
        <v>1164</v>
      </c>
      <c r="B303" s="70" t="s">
        <v>1165</v>
      </c>
      <c r="C303" s="71">
        <v>0</v>
      </c>
      <c r="D303" s="71"/>
      <c r="E303" s="72">
        <f t="shared" si="39"/>
        <v>0</v>
      </c>
    </row>
    <row r="304" spans="1:5" ht="16.2" thickBot="1" x14ac:dyDescent="0.35">
      <c r="A304" s="61">
        <v>10.199999999999999</v>
      </c>
      <c r="B304" s="73" t="s">
        <v>1166</v>
      </c>
      <c r="C304" s="63">
        <v>0</v>
      </c>
      <c r="D304" s="63">
        <v>0</v>
      </c>
      <c r="E304" s="64">
        <v>0</v>
      </c>
    </row>
    <row r="305" spans="1:5" ht="16.2" thickBot="1" x14ac:dyDescent="0.35">
      <c r="A305" s="80">
        <v>10.3</v>
      </c>
      <c r="B305" s="81" t="s">
        <v>1167</v>
      </c>
      <c r="C305" s="82">
        <v>0</v>
      </c>
      <c r="D305" s="82">
        <v>0</v>
      </c>
      <c r="E305" s="83">
        <v>0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pageMargins left="0.70866141732283472" right="0.70866141732283472" top="0.74803149606299213" bottom="0.74803149606299213" header="0.31496062992125984" footer="0.31496062992125984"/>
  <pageSetup scale="50" fitToHeight="0" orientation="portrait" r:id="rId1"/>
  <headerFooter>
    <oddFooter>&amp;C&amp;P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1481C-0918-4339-8FC5-40B992BA3252}">
  <dimension ref="A4:D78"/>
  <sheetViews>
    <sheetView topLeftCell="A40" workbookViewId="0">
      <selection activeCell="D16" sqref="D16"/>
    </sheetView>
  </sheetViews>
  <sheetFormatPr baseColWidth="10" defaultRowHeight="14.4" x14ac:dyDescent="0.3"/>
  <cols>
    <col min="1" max="1" width="18.88671875" bestFit="1" customWidth="1"/>
    <col min="2" max="2" width="43.5546875" bestFit="1" customWidth="1"/>
    <col min="3" max="3" width="17" bestFit="1" customWidth="1"/>
    <col min="4" max="4" width="83" bestFit="1" customWidth="1"/>
  </cols>
  <sheetData>
    <row r="4" spans="1:4" x14ac:dyDescent="0.3">
      <c r="A4" s="7" t="s">
        <v>12</v>
      </c>
      <c r="B4" s="7" t="s">
        <v>13</v>
      </c>
      <c r="C4" s="7" t="s">
        <v>10</v>
      </c>
      <c r="D4" s="7" t="s">
        <v>11</v>
      </c>
    </row>
    <row r="5" spans="1:4" x14ac:dyDescent="0.3">
      <c r="A5" t="s">
        <v>180</v>
      </c>
      <c r="B5" t="s">
        <v>181</v>
      </c>
      <c r="C5">
        <v>1</v>
      </c>
      <c r="D5" t="s">
        <v>179</v>
      </c>
    </row>
    <row r="6" spans="1:4" x14ac:dyDescent="0.3">
      <c r="A6" t="s">
        <v>190</v>
      </c>
      <c r="B6" t="s">
        <v>191</v>
      </c>
      <c r="C6">
        <v>2</v>
      </c>
      <c r="D6" t="s">
        <v>189</v>
      </c>
    </row>
    <row r="7" spans="1:4" x14ac:dyDescent="0.3">
      <c r="C7">
        <v>3</v>
      </c>
      <c r="D7" t="s">
        <v>335</v>
      </c>
    </row>
    <row r="8" spans="1:4" x14ac:dyDescent="0.3">
      <c r="A8" t="s">
        <v>65</v>
      </c>
      <c r="B8" t="s">
        <v>66</v>
      </c>
      <c r="C8">
        <v>4</v>
      </c>
      <c r="D8" t="s">
        <v>64</v>
      </c>
    </row>
    <row r="9" spans="1:4" x14ac:dyDescent="0.3">
      <c r="A9" t="s">
        <v>195</v>
      </c>
      <c r="B9" t="s">
        <v>196</v>
      </c>
      <c r="C9">
        <v>5</v>
      </c>
      <c r="D9" t="s">
        <v>194</v>
      </c>
    </row>
    <row r="10" spans="1:4" x14ac:dyDescent="0.3">
      <c r="A10" t="s">
        <v>199</v>
      </c>
      <c r="B10" t="s">
        <v>200</v>
      </c>
      <c r="C10">
        <v>6</v>
      </c>
      <c r="D10" t="s">
        <v>198</v>
      </c>
    </row>
    <row r="11" spans="1:4" x14ac:dyDescent="0.3">
      <c r="C11">
        <v>7</v>
      </c>
      <c r="D11" t="s">
        <v>220</v>
      </c>
    </row>
    <row r="12" spans="1:4" x14ac:dyDescent="0.3">
      <c r="A12" t="s">
        <v>222</v>
      </c>
      <c r="B12" t="s">
        <v>223</v>
      </c>
      <c r="C12">
        <v>8</v>
      </c>
      <c r="D12" t="s">
        <v>221</v>
      </c>
    </row>
    <row r="13" spans="1:4" x14ac:dyDescent="0.3">
      <c r="A13" t="s">
        <v>227</v>
      </c>
      <c r="B13" t="s">
        <v>228</v>
      </c>
      <c r="C13">
        <v>9</v>
      </c>
      <c r="D13" t="s">
        <v>226</v>
      </c>
    </row>
    <row r="14" spans="1:4" x14ac:dyDescent="0.3">
      <c r="C14">
        <v>10</v>
      </c>
      <c r="D14" t="s">
        <v>352</v>
      </c>
    </row>
    <row r="15" spans="1:4" x14ac:dyDescent="0.3">
      <c r="C15">
        <v>11</v>
      </c>
      <c r="D15" t="s">
        <v>249</v>
      </c>
    </row>
    <row r="16" spans="1:4" x14ac:dyDescent="0.3">
      <c r="A16" t="s">
        <v>353</v>
      </c>
      <c r="B16" t="s">
        <v>354</v>
      </c>
      <c r="C16">
        <v>12</v>
      </c>
      <c r="D16" t="s">
        <v>355</v>
      </c>
    </row>
    <row r="17" spans="1:4" x14ac:dyDescent="0.3">
      <c r="C17">
        <v>13</v>
      </c>
      <c r="D17" t="s">
        <v>352</v>
      </c>
    </row>
    <row r="18" spans="1:4" x14ac:dyDescent="0.3">
      <c r="A18" t="s">
        <v>253</v>
      </c>
      <c r="B18" t="s">
        <v>254</v>
      </c>
      <c r="C18">
        <v>14</v>
      </c>
      <c r="D18" t="s">
        <v>252</v>
      </c>
    </row>
    <row r="19" spans="1:4" x14ac:dyDescent="0.3">
      <c r="A19" t="s">
        <v>256</v>
      </c>
      <c r="B19" t="s">
        <v>257</v>
      </c>
      <c r="C19">
        <v>15</v>
      </c>
      <c r="D19" t="s">
        <v>255</v>
      </c>
    </row>
    <row r="20" spans="1:4" x14ac:dyDescent="0.3">
      <c r="A20" t="s">
        <v>264</v>
      </c>
      <c r="B20" t="s">
        <v>265</v>
      </c>
      <c r="C20">
        <v>16</v>
      </c>
      <c r="D20" t="s">
        <v>263</v>
      </c>
    </row>
    <row r="21" spans="1:4" x14ac:dyDescent="0.3">
      <c r="A21" t="s">
        <v>267</v>
      </c>
      <c r="B21" t="s">
        <v>268</v>
      </c>
      <c r="C21">
        <v>17</v>
      </c>
      <c r="D21" t="s">
        <v>266</v>
      </c>
    </row>
    <row r="22" spans="1:4" x14ac:dyDescent="0.3">
      <c r="A22" t="s">
        <v>271</v>
      </c>
      <c r="B22" t="s">
        <v>272</v>
      </c>
      <c r="C22">
        <v>18</v>
      </c>
      <c r="D22" t="s">
        <v>270</v>
      </c>
    </row>
    <row r="23" spans="1:4" x14ac:dyDescent="0.3">
      <c r="A23" t="s">
        <v>278</v>
      </c>
      <c r="B23" t="s">
        <v>279</v>
      </c>
      <c r="C23">
        <v>19</v>
      </c>
      <c r="D23" t="s">
        <v>277</v>
      </c>
    </row>
    <row r="24" spans="1:4" x14ac:dyDescent="0.3">
      <c r="A24" t="s">
        <v>125</v>
      </c>
      <c r="B24" t="s">
        <v>126</v>
      </c>
      <c r="C24">
        <v>20</v>
      </c>
      <c r="D24" t="s">
        <v>124</v>
      </c>
    </row>
    <row r="25" spans="1:4" x14ac:dyDescent="0.3">
      <c r="C25">
        <v>21</v>
      </c>
      <c r="D25" t="s">
        <v>127</v>
      </c>
    </row>
    <row r="26" spans="1:4" x14ac:dyDescent="0.3">
      <c r="A26" t="s">
        <v>135</v>
      </c>
      <c r="B26" t="s">
        <v>136</v>
      </c>
      <c r="C26">
        <v>22</v>
      </c>
      <c r="D26" t="s">
        <v>134</v>
      </c>
    </row>
    <row r="27" spans="1:4" x14ac:dyDescent="0.3">
      <c r="A27" t="s">
        <v>42</v>
      </c>
      <c r="B27" t="s">
        <v>43</v>
      </c>
      <c r="C27">
        <v>23</v>
      </c>
      <c r="D27" t="s">
        <v>41</v>
      </c>
    </row>
    <row r="28" spans="1:4" x14ac:dyDescent="0.3">
      <c r="A28" t="s">
        <v>104</v>
      </c>
      <c r="B28" t="s">
        <v>105</v>
      </c>
      <c r="C28">
        <v>24</v>
      </c>
      <c r="D28" t="s">
        <v>103</v>
      </c>
    </row>
    <row r="29" spans="1:4" x14ac:dyDescent="0.3">
      <c r="A29" t="s">
        <v>286</v>
      </c>
      <c r="B29" t="s">
        <v>287</v>
      </c>
      <c r="C29">
        <v>25</v>
      </c>
      <c r="D29" t="s">
        <v>285</v>
      </c>
    </row>
    <row r="30" spans="1:4" x14ac:dyDescent="0.3">
      <c r="A30" t="s">
        <v>407</v>
      </c>
      <c r="B30" t="s">
        <v>408</v>
      </c>
      <c r="C30">
        <v>26</v>
      </c>
      <c r="D30" t="s">
        <v>406</v>
      </c>
    </row>
    <row r="31" spans="1:4" x14ac:dyDescent="0.3">
      <c r="A31" t="s">
        <v>119</v>
      </c>
      <c r="B31" t="s">
        <v>120</v>
      </c>
      <c r="C31">
        <v>27</v>
      </c>
      <c r="D31" t="s">
        <v>118</v>
      </c>
    </row>
    <row r="32" spans="1:4" x14ac:dyDescent="0.3">
      <c r="A32" t="s">
        <v>168</v>
      </c>
      <c r="B32" t="s">
        <v>169</v>
      </c>
      <c r="C32">
        <v>28</v>
      </c>
      <c r="D32" t="s">
        <v>167</v>
      </c>
    </row>
    <row r="33" spans="1:4" x14ac:dyDescent="0.3">
      <c r="A33" t="s">
        <v>289</v>
      </c>
      <c r="B33" t="s">
        <v>290</v>
      </c>
      <c r="C33">
        <v>29</v>
      </c>
      <c r="D33" t="s">
        <v>288</v>
      </c>
    </row>
    <row r="34" spans="1:4" x14ac:dyDescent="0.3">
      <c r="A34" t="s">
        <v>173</v>
      </c>
      <c r="B34" t="s">
        <v>174</v>
      </c>
      <c r="C34">
        <v>30</v>
      </c>
      <c r="D34" t="s">
        <v>172</v>
      </c>
    </row>
    <row r="35" spans="1:4" x14ac:dyDescent="0.3">
      <c r="A35" t="s">
        <v>318</v>
      </c>
      <c r="B35" t="s">
        <v>319</v>
      </c>
      <c r="C35">
        <v>31</v>
      </c>
      <c r="D35" t="s">
        <v>317</v>
      </c>
    </row>
    <row r="36" spans="1:4" x14ac:dyDescent="0.3">
      <c r="C36">
        <v>32</v>
      </c>
      <c r="D36" t="s">
        <v>322</v>
      </c>
    </row>
    <row r="37" spans="1:4" x14ac:dyDescent="0.3">
      <c r="A37" t="s">
        <v>414</v>
      </c>
      <c r="B37" t="s">
        <v>415</v>
      </c>
      <c r="C37">
        <v>33</v>
      </c>
      <c r="D37" t="s">
        <v>413</v>
      </c>
    </row>
    <row r="38" spans="1:4" x14ac:dyDescent="0.3">
      <c r="A38" t="s">
        <v>295</v>
      </c>
      <c r="B38" t="s">
        <v>296</v>
      </c>
      <c r="C38">
        <v>34</v>
      </c>
      <c r="D38" t="s">
        <v>294</v>
      </c>
    </row>
    <row r="39" spans="1:4" x14ac:dyDescent="0.3">
      <c r="C39">
        <v>35</v>
      </c>
      <c r="D39" t="s">
        <v>297</v>
      </c>
    </row>
    <row r="40" spans="1:4" x14ac:dyDescent="0.3">
      <c r="A40" t="s">
        <v>303</v>
      </c>
      <c r="B40" t="s">
        <v>304</v>
      </c>
      <c r="C40">
        <v>36</v>
      </c>
      <c r="D40" t="s">
        <v>302</v>
      </c>
    </row>
    <row r="41" spans="1:4" x14ac:dyDescent="0.3">
      <c r="A41" t="s">
        <v>324</v>
      </c>
      <c r="B41" t="s">
        <v>325</v>
      </c>
      <c r="C41">
        <v>37</v>
      </c>
      <c r="D41" t="s">
        <v>323</v>
      </c>
    </row>
    <row r="42" spans="1:4" x14ac:dyDescent="0.3">
      <c r="C42">
        <v>38</v>
      </c>
      <c r="D42" t="s">
        <v>326</v>
      </c>
    </row>
    <row r="43" spans="1:4" x14ac:dyDescent="0.3">
      <c r="C43">
        <v>39</v>
      </c>
      <c r="D43" t="s">
        <v>329</v>
      </c>
    </row>
    <row r="44" spans="1:4" x14ac:dyDescent="0.3">
      <c r="C44">
        <v>40</v>
      </c>
      <c r="D44" t="s">
        <v>330</v>
      </c>
    </row>
    <row r="45" spans="1:4" x14ac:dyDescent="0.3">
      <c r="C45">
        <v>41</v>
      </c>
      <c r="D45" t="s">
        <v>332</v>
      </c>
    </row>
    <row r="46" spans="1:4" x14ac:dyDescent="0.3">
      <c r="A46" t="s">
        <v>299</v>
      </c>
      <c r="B46" t="s">
        <v>300</v>
      </c>
      <c r="C46">
        <v>42</v>
      </c>
      <c r="D46" t="s">
        <v>298</v>
      </c>
    </row>
    <row r="47" spans="1:4" x14ac:dyDescent="0.3">
      <c r="A47" t="s">
        <v>384</v>
      </c>
      <c r="B47" t="s">
        <v>385</v>
      </c>
      <c r="C47">
        <v>43</v>
      </c>
      <c r="D47" t="s">
        <v>383</v>
      </c>
    </row>
    <row r="48" spans="1:4" x14ac:dyDescent="0.3">
      <c r="A48" t="s">
        <v>310</v>
      </c>
      <c r="B48" t="s">
        <v>311</v>
      </c>
      <c r="C48">
        <v>44</v>
      </c>
      <c r="D48" t="s">
        <v>309</v>
      </c>
    </row>
    <row r="49" spans="1:4" x14ac:dyDescent="0.3">
      <c r="C49">
        <v>45</v>
      </c>
      <c r="D49" t="s">
        <v>313</v>
      </c>
    </row>
    <row r="50" spans="1:4" x14ac:dyDescent="0.3">
      <c r="A50" t="s">
        <v>342</v>
      </c>
      <c r="B50" t="s">
        <v>343</v>
      </c>
      <c r="C50">
        <v>46</v>
      </c>
      <c r="D50" t="s">
        <v>341</v>
      </c>
    </row>
    <row r="51" spans="1:4" x14ac:dyDescent="0.3">
      <c r="C51">
        <v>47</v>
      </c>
      <c r="D51" t="s">
        <v>348</v>
      </c>
    </row>
    <row r="52" spans="1:4" x14ac:dyDescent="0.3">
      <c r="C52">
        <v>48</v>
      </c>
      <c r="D52" t="s">
        <v>349</v>
      </c>
    </row>
    <row r="53" spans="1:4" x14ac:dyDescent="0.3">
      <c r="A53" t="s">
        <v>394</v>
      </c>
      <c r="B53" t="s">
        <v>395</v>
      </c>
      <c r="C53">
        <v>49</v>
      </c>
      <c r="D53" t="s">
        <v>393</v>
      </c>
    </row>
    <row r="54" spans="1:4" x14ac:dyDescent="0.3">
      <c r="A54" t="s">
        <v>364</v>
      </c>
      <c r="B54" t="s">
        <v>365</v>
      </c>
      <c r="C54">
        <v>50</v>
      </c>
      <c r="D54" t="s">
        <v>372</v>
      </c>
    </row>
    <row r="55" spans="1:4" x14ac:dyDescent="0.3">
      <c r="C55">
        <v>51</v>
      </c>
      <c r="D55" t="s">
        <v>374</v>
      </c>
    </row>
    <row r="56" spans="1:4" x14ac:dyDescent="0.3">
      <c r="C56">
        <v>52</v>
      </c>
      <c r="D56" t="s">
        <v>376</v>
      </c>
    </row>
    <row r="57" spans="1:4" x14ac:dyDescent="0.3">
      <c r="C57">
        <v>53</v>
      </c>
      <c r="D57" t="s">
        <v>378</v>
      </c>
    </row>
    <row r="58" spans="1:4" x14ac:dyDescent="0.3">
      <c r="C58">
        <v>54</v>
      </c>
      <c r="D58" t="s">
        <v>363</v>
      </c>
    </row>
    <row r="59" spans="1:4" x14ac:dyDescent="0.3">
      <c r="C59">
        <v>55</v>
      </c>
      <c r="D59" t="s">
        <v>367</v>
      </c>
    </row>
    <row r="60" spans="1:4" x14ac:dyDescent="0.3">
      <c r="C60">
        <v>56</v>
      </c>
      <c r="D60" t="s">
        <v>369</v>
      </c>
    </row>
    <row r="61" spans="1:4" x14ac:dyDescent="0.3">
      <c r="C61">
        <v>57</v>
      </c>
      <c r="D61" t="s">
        <v>370</v>
      </c>
    </row>
    <row r="62" spans="1:4" x14ac:dyDescent="0.3">
      <c r="C62">
        <v>58</v>
      </c>
      <c r="D62" t="s">
        <v>379</v>
      </c>
    </row>
    <row r="63" spans="1:4" x14ac:dyDescent="0.3">
      <c r="C63">
        <v>59</v>
      </c>
      <c r="D63" t="s">
        <v>371</v>
      </c>
    </row>
    <row r="64" spans="1:4" x14ac:dyDescent="0.3">
      <c r="A64" t="s">
        <v>399</v>
      </c>
      <c r="B64" t="s">
        <v>400</v>
      </c>
      <c r="C64">
        <v>60</v>
      </c>
      <c r="D64" t="s">
        <v>398</v>
      </c>
    </row>
    <row r="65" spans="1:4" x14ac:dyDescent="0.3">
      <c r="C65">
        <v>61</v>
      </c>
      <c r="D65" t="s">
        <v>403</v>
      </c>
    </row>
    <row r="66" spans="1:4" x14ac:dyDescent="0.3">
      <c r="A66" t="s">
        <v>143</v>
      </c>
      <c r="B66" t="s">
        <v>144</v>
      </c>
      <c r="C66">
        <v>62</v>
      </c>
      <c r="D66" t="s">
        <v>142</v>
      </c>
    </row>
    <row r="67" spans="1:4" x14ac:dyDescent="0.3">
      <c r="C67">
        <v>63</v>
      </c>
      <c r="D67" t="s">
        <v>147</v>
      </c>
    </row>
    <row r="68" spans="1:4" x14ac:dyDescent="0.3">
      <c r="C68">
        <v>64</v>
      </c>
      <c r="D68" t="s">
        <v>150</v>
      </c>
    </row>
    <row r="69" spans="1:4" x14ac:dyDescent="0.3">
      <c r="C69">
        <v>65</v>
      </c>
      <c r="D69" t="s">
        <v>151</v>
      </c>
    </row>
    <row r="70" spans="1:4" x14ac:dyDescent="0.3">
      <c r="A70" t="s">
        <v>80</v>
      </c>
      <c r="B70" t="s">
        <v>81</v>
      </c>
      <c r="C70">
        <v>66</v>
      </c>
      <c r="D70" t="s">
        <v>79</v>
      </c>
    </row>
    <row r="71" spans="1:4" x14ac:dyDescent="0.3">
      <c r="A71" t="s">
        <v>434</v>
      </c>
      <c r="B71" t="s">
        <v>435</v>
      </c>
      <c r="C71">
        <v>67</v>
      </c>
      <c r="D71" t="s">
        <v>433</v>
      </c>
    </row>
    <row r="72" spans="1:4" x14ac:dyDescent="0.3">
      <c r="A72" t="s">
        <v>422</v>
      </c>
      <c r="B72" t="s">
        <v>423</v>
      </c>
      <c r="C72">
        <v>68</v>
      </c>
      <c r="D72" t="s">
        <v>421</v>
      </c>
    </row>
    <row r="73" spans="1:4" x14ac:dyDescent="0.3">
      <c r="A73" t="s">
        <v>427</v>
      </c>
      <c r="B73" t="s">
        <v>428</v>
      </c>
      <c r="C73">
        <v>69</v>
      </c>
      <c r="D73" t="s">
        <v>426</v>
      </c>
    </row>
    <row r="74" spans="1:4" x14ac:dyDescent="0.3">
      <c r="A74" t="s">
        <v>439</v>
      </c>
      <c r="B74" t="s">
        <v>440</v>
      </c>
      <c r="C74">
        <v>70</v>
      </c>
      <c r="D74" t="s">
        <v>438</v>
      </c>
    </row>
    <row r="75" spans="1:4" x14ac:dyDescent="0.3">
      <c r="A75" t="s">
        <v>446</v>
      </c>
      <c r="B75" t="s">
        <v>447</v>
      </c>
      <c r="C75">
        <v>71</v>
      </c>
      <c r="D75" t="s">
        <v>445</v>
      </c>
    </row>
    <row r="76" spans="1:4" x14ac:dyDescent="0.3">
      <c r="A76" t="s">
        <v>515</v>
      </c>
      <c r="B76" t="s">
        <v>493</v>
      </c>
      <c r="C76">
        <v>72</v>
      </c>
      <c r="D76" t="s">
        <v>511</v>
      </c>
    </row>
    <row r="77" spans="1:4" x14ac:dyDescent="0.3">
      <c r="A77" t="s">
        <v>513</v>
      </c>
      <c r="B77" t="s">
        <v>500</v>
      </c>
      <c r="C77">
        <v>73</v>
      </c>
      <c r="D77" t="s">
        <v>167</v>
      </c>
    </row>
    <row r="78" spans="1:4" x14ac:dyDescent="0.3">
      <c r="A78" t="s">
        <v>497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4CFB69-475D-47F9-B1D7-8CC98C9473F8}">
  <dimension ref="A3:D46"/>
  <sheetViews>
    <sheetView workbookViewId="0">
      <selection activeCell="F18" sqref="F18"/>
    </sheetView>
  </sheetViews>
  <sheetFormatPr baseColWidth="10" defaultRowHeight="14.4" x14ac:dyDescent="0.3"/>
  <cols>
    <col min="1" max="1" width="16.5546875" bestFit="1" customWidth="1"/>
    <col min="2" max="2" width="23.88671875" style="2" bestFit="1" customWidth="1"/>
    <col min="3" max="3" width="22" style="2" bestFit="1" customWidth="1"/>
    <col min="4" max="4" width="26.88671875" style="2" bestFit="1" customWidth="1"/>
  </cols>
  <sheetData>
    <row r="3" spans="1:4" x14ac:dyDescent="0.3">
      <c r="A3" s="7" t="s">
        <v>496</v>
      </c>
      <c r="B3" t="s">
        <v>507</v>
      </c>
      <c r="C3" t="s">
        <v>502</v>
      </c>
      <c r="D3" t="s">
        <v>494</v>
      </c>
    </row>
    <row r="4" spans="1:4" x14ac:dyDescent="0.3">
      <c r="A4" s="8" t="s">
        <v>611</v>
      </c>
      <c r="B4">
        <v>931862248.87</v>
      </c>
      <c r="C4"/>
      <c r="D4">
        <v>931862248.87</v>
      </c>
    </row>
    <row r="5" spans="1:4" x14ac:dyDescent="0.3">
      <c r="A5" s="8" t="s">
        <v>612</v>
      </c>
      <c r="B5">
        <v>86839545.879999995</v>
      </c>
      <c r="C5"/>
      <c r="D5">
        <v>86839545.879999995</v>
      </c>
    </row>
    <row r="6" spans="1:4" x14ac:dyDescent="0.3">
      <c r="A6" s="8" t="s">
        <v>613</v>
      </c>
      <c r="B6">
        <v>156333185.31</v>
      </c>
      <c r="C6"/>
      <c r="D6">
        <v>156333185.31</v>
      </c>
    </row>
    <row r="7" spans="1:4" x14ac:dyDescent="0.3">
      <c r="A7" s="8" t="s">
        <v>614</v>
      </c>
      <c r="B7">
        <v>311972487.51999998</v>
      </c>
      <c r="C7"/>
      <c r="D7">
        <v>311972487.51999998</v>
      </c>
    </row>
    <row r="8" spans="1:4" x14ac:dyDescent="0.3">
      <c r="A8" s="8" t="s">
        <v>615</v>
      </c>
      <c r="B8">
        <v>126650141.78</v>
      </c>
      <c r="C8"/>
      <c r="D8">
        <v>126650141.78</v>
      </c>
    </row>
    <row r="9" spans="1:4" x14ac:dyDescent="0.3">
      <c r="A9" s="8" t="s">
        <v>616</v>
      </c>
      <c r="B9">
        <v>29832505.420000002</v>
      </c>
      <c r="C9"/>
      <c r="D9">
        <v>29832505.420000002</v>
      </c>
    </row>
    <row r="10" spans="1:4" x14ac:dyDescent="0.3">
      <c r="A10" s="8" t="s">
        <v>649</v>
      </c>
      <c r="B10">
        <v>0</v>
      </c>
      <c r="C10">
        <v>25688400</v>
      </c>
      <c r="D10">
        <v>25688400</v>
      </c>
    </row>
    <row r="11" spans="1:4" x14ac:dyDescent="0.3">
      <c r="A11" s="8" t="s">
        <v>617</v>
      </c>
      <c r="B11">
        <v>16314525</v>
      </c>
      <c r="C11"/>
      <c r="D11">
        <v>16314525</v>
      </c>
    </row>
    <row r="12" spans="1:4" x14ac:dyDescent="0.3">
      <c r="A12" s="8" t="s">
        <v>618</v>
      </c>
      <c r="B12">
        <v>3821260</v>
      </c>
      <c r="C12">
        <v>48740</v>
      </c>
      <c r="D12">
        <v>3870000</v>
      </c>
    </row>
    <row r="13" spans="1:4" x14ac:dyDescent="0.3">
      <c r="A13" s="8" t="s">
        <v>619</v>
      </c>
      <c r="B13">
        <v>1420000</v>
      </c>
      <c r="C13"/>
      <c r="D13">
        <v>1420000</v>
      </c>
    </row>
    <row r="14" spans="1:4" x14ac:dyDescent="0.3">
      <c r="A14" s="8" t="s">
        <v>620</v>
      </c>
      <c r="B14">
        <v>51233500</v>
      </c>
      <c r="C14"/>
      <c r="D14">
        <v>51233500</v>
      </c>
    </row>
    <row r="15" spans="1:4" x14ac:dyDescent="0.3">
      <c r="A15" s="8" t="s">
        <v>621</v>
      </c>
      <c r="B15">
        <v>21270000</v>
      </c>
      <c r="C15"/>
      <c r="D15">
        <v>21270000</v>
      </c>
    </row>
    <row r="16" spans="1:4" x14ac:dyDescent="0.3">
      <c r="A16" s="8" t="s">
        <v>622</v>
      </c>
      <c r="B16">
        <v>65100000</v>
      </c>
      <c r="C16">
        <v>10000000</v>
      </c>
      <c r="D16">
        <v>75100000</v>
      </c>
    </row>
    <row r="17" spans="1:4" x14ac:dyDescent="0.3">
      <c r="A17" s="8" t="s">
        <v>623</v>
      </c>
      <c r="B17">
        <v>12575000</v>
      </c>
      <c r="C17">
        <v>0</v>
      </c>
      <c r="D17">
        <v>12575000</v>
      </c>
    </row>
    <row r="18" spans="1:4" x14ac:dyDescent="0.3">
      <c r="A18" s="8" t="s">
        <v>624</v>
      </c>
      <c r="B18">
        <v>7700000</v>
      </c>
      <c r="C18">
        <v>5170884.4400000004</v>
      </c>
      <c r="D18">
        <v>12870884.440000001</v>
      </c>
    </row>
    <row r="19" spans="1:4" x14ac:dyDescent="0.3">
      <c r="A19" s="8" t="s">
        <v>625</v>
      </c>
      <c r="B19">
        <v>6130975</v>
      </c>
      <c r="C19"/>
      <c r="D19">
        <v>6130975</v>
      </c>
    </row>
    <row r="20" spans="1:4" x14ac:dyDescent="0.3">
      <c r="A20" s="8" t="s">
        <v>626</v>
      </c>
      <c r="B20">
        <v>328292759.06</v>
      </c>
      <c r="C20">
        <v>40081314.740000002</v>
      </c>
      <c r="D20">
        <v>368374073.80000001</v>
      </c>
    </row>
    <row r="21" spans="1:4" x14ac:dyDescent="0.3">
      <c r="A21" s="8" t="s">
        <v>628</v>
      </c>
      <c r="B21">
        <v>327279095.27999997</v>
      </c>
      <c r="C21">
        <v>39850771.920000002</v>
      </c>
      <c r="D21">
        <v>367129867.19999999</v>
      </c>
    </row>
    <row r="22" spans="1:4" x14ac:dyDescent="0.3">
      <c r="A22" s="8" t="s">
        <v>627</v>
      </c>
      <c r="B22">
        <v>151561589.88</v>
      </c>
      <c r="C22">
        <v>27000000</v>
      </c>
      <c r="D22">
        <v>178561589.88</v>
      </c>
    </row>
    <row r="23" spans="1:4" x14ac:dyDescent="0.3">
      <c r="A23" s="8" t="s">
        <v>630</v>
      </c>
      <c r="B23">
        <v>78818622.159999996</v>
      </c>
      <c r="C23">
        <v>500000</v>
      </c>
      <c r="D23">
        <v>79318622.159999996</v>
      </c>
    </row>
    <row r="24" spans="1:4" x14ac:dyDescent="0.3">
      <c r="A24" s="8" t="s">
        <v>629</v>
      </c>
      <c r="B24">
        <v>597997740</v>
      </c>
      <c r="C24">
        <v>92000000</v>
      </c>
      <c r="D24">
        <v>689997740</v>
      </c>
    </row>
    <row r="25" spans="1:4" x14ac:dyDescent="0.3">
      <c r="A25" s="8" t="s">
        <v>631</v>
      </c>
      <c r="B25">
        <v>49530130.879999995</v>
      </c>
      <c r="C25"/>
      <c r="D25">
        <v>49530130.879999995</v>
      </c>
    </row>
    <row r="26" spans="1:4" x14ac:dyDescent="0.3">
      <c r="A26" s="8" t="s">
        <v>632</v>
      </c>
      <c r="B26">
        <v>95000</v>
      </c>
      <c r="C26"/>
      <c r="D26">
        <v>95000</v>
      </c>
    </row>
    <row r="27" spans="1:4" x14ac:dyDescent="0.3">
      <c r="A27" s="8" t="s">
        <v>633</v>
      </c>
      <c r="B27">
        <v>22893000</v>
      </c>
      <c r="C27"/>
      <c r="D27">
        <v>22893000</v>
      </c>
    </row>
    <row r="28" spans="1:4" x14ac:dyDescent="0.3">
      <c r="A28" s="8" t="s">
        <v>634</v>
      </c>
      <c r="B28">
        <v>33845000</v>
      </c>
      <c r="C28">
        <v>5999634.4499999993</v>
      </c>
      <c r="D28">
        <v>39844634.450000003</v>
      </c>
    </row>
    <row r="29" spans="1:4" x14ac:dyDescent="0.3">
      <c r="A29" s="8" t="s">
        <v>636</v>
      </c>
      <c r="B29">
        <v>182399010.88999999</v>
      </c>
      <c r="C29"/>
      <c r="D29">
        <v>182399010.88999999</v>
      </c>
    </row>
    <row r="30" spans="1:4" x14ac:dyDescent="0.3">
      <c r="A30" s="8" t="s">
        <v>637</v>
      </c>
      <c r="B30">
        <v>8960000</v>
      </c>
      <c r="C30">
        <v>750000</v>
      </c>
      <c r="D30">
        <v>9710000</v>
      </c>
    </row>
    <row r="31" spans="1:4" x14ac:dyDescent="0.3">
      <c r="A31" s="8" t="s">
        <v>638</v>
      </c>
      <c r="B31">
        <v>157938501.97</v>
      </c>
      <c r="C31">
        <v>5320000</v>
      </c>
      <c r="D31">
        <v>163258501.97</v>
      </c>
    </row>
    <row r="32" spans="1:4" x14ac:dyDescent="0.3">
      <c r="A32" s="8" t="s">
        <v>639</v>
      </c>
      <c r="B32">
        <v>41196474</v>
      </c>
      <c r="C32">
        <v>-1762000</v>
      </c>
      <c r="D32">
        <v>39434474</v>
      </c>
    </row>
    <row r="33" spans="1:4" x14ac:dyDescent="0.3">
      <c r="A33" s="8" t="s">
        <v>641</v>
      </c>
      <c r="B33">
        <v>100000</v>
      </c>
      <c r="C33"/>
      <c r="D33">
        <v>100000</v>
      </c>
    </row>
    <row r="34" spans="1:4" x14ac:dyDescent="0.3">
      <c r="A34" s="8" t="s">
        <v>642</v>
      </c>
      <c r="B34">
        <v>13800000</v>
      </c>
      <c r="C34">
        <v>17000000</v>
      </c>
      <c r="D34">
        <v>30800000</v>
      </c>
    </row>
    <row r="35" spans="1:4" x14ac:dyDescent="0.3">
      <c r="A35" s="8" t="s">
        <v>640</v>
      </c>
      <c r="B35">
        <v>3000000</v>
      </c>
      <c r="C35">
        <v>30000000</v>
      </c>
      <c r="D35">
        <v>33000000</v>
      </c>
    </row>
    <row r="36" spans="1:4" x14ac:dyDescent="0.3">
      <c r="A36" s="8" t="s">
        <v>635</v>
      </c>
      <c r="B36">
        <v>157380000</v>
      </c>
      <c r="C36">
        <v>13500000</v>
      </c>
      <c r="D36">
        <v>170880000</v>
      </c>
    </row>
    <row r="37" spans="1:4" x14ac:dyDescent="0.3">
      <c r="A37" s="8" t="s">
        <v>644</v>
      </c>
      <c r="B37">
        <v>200000</v>
      </c>
      <c r="C37"/>
      <c r="D37">
        <v>200000</v>
      </c>
    </row>
    <row r="38" spans="1:4" x14ac:dyDescent="0.3">
      <c r="A38" s="8" t="s">
        <v>645</v>
      </c>
      <c r="B38">
        <v>5000000</v>
      </c>
      <c r="C38">
        <v>32500000</v>
      </c>
      <c r="D38">
        <v>37500000</v>
      </c>
    </row>
    <row r="39" spans="1:4" x14ac:dyDescent="0.3">
      <c r="A39" s="8" t="s">
        <v>643</v>
      </c>
      <c r="B39">
        <v>24068526</v>
      </c>
      <c r="C39">
        <v>7000000</v>
      </c>
      <c r="D39">
        <v>31068526</v>
      </c>
    </row>
    <row r="40" spans="1:4" x14ac:dyDescent="0.3">
      <c r="A40" s="8" t="s">
        <v>646</v>
      </c>
      <c r="B40">
        <v>835194952.21000004</v>
      </c>
      <c r="C40">
        <v>588028926.78000009</v>
      </c>
      <c r="D40">
        <v>1423223878.9900005</v>
      </c>
    </row>
    <row r="41" spans="1:4" x14ac:dyDescent="0.3">
      <c r="A41" s="8" t="s">
        <v>647</v>
      </c>
      <c r="B41">
        <v>118680360</v>
      </c>
      <c r="C41"/>
      <c r="D41">
        <v>118680360</v>
      </c>
    </row>
    <row r="42" spans="1:4" x14ac:dyDescent="0.3">
      <c r="A42" s="8" t="s">
        <v>648</v>
      </c>
      <c r="B42">
        <v>5000000</v>
      </c>
      <c r="C42">
        <v>15000000</v>
      </c>
      <c r="D42">
        <v>20000000</v>
      </c>
    </row>
    <row r="43" spans="1:4" x14ac:dyDescent="0.3">
      <c r="A43" s="8" t="s">
        <v>650</v>
      </c>
      <c r="B43">
        <v>24713862.890000001</v>
      </c>
      <c r="C43">
        <v>0</v>
      </c>
      <c r="D43">
        <v>24713862.890000001</v>
      </c>
    </row>
    <row r="44" spans="1:4" x14ac:dyDescent="0.3">
      <c r="A44" s="8" t="s">
        <v>651</v>
      </c>
      <c r="B44">
        <v>11000000</v>
      </c>
      <c r="C44">
        <v>0</v>
      </c>
      <c r="D44">
        <v>11000000</v>
      </c>
    </row>
    <row r="45" spans="1:4" x14ac:dyDescent="0.3">
      <c r="A45" s="8" t="s">
        <v>657</v>
      </c>
      <c r="B45">
        <v>5843194952.210001</v>
      </c>
      <c r="C45">
        <v>1547814767.99</v>
      </c>
      <c r="D45">
        <v>11638300014.300001</v>
      </c>
    </row>
    <row r="46" spans="1:4" x14ac:dyDescent="0.3">
      <c r="A46" s="8" t="s">
        <v>497</v>
      </c>
      <c r="B46">
        <v>10851194952.210001</v>
      </c>
      <c r="C46">
        <v>2501491440.3200002</v>
      </c>
      <c r="D46">
        <v>17599976686.630001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AT400"/>
  <sheetViews>
    <sheetView topLeftCell="T1" workbookViewId="0">
      <selection activeCell="AE198" sqref="AE198"/>
    </sheetView>
  </sheetViews>
  <sheetFormatPr baseColWidth="10" defaultRowHeight="14.4" x14ac:dyDescent="0.3"/>
  <cols>
    <col min="2" max="2" width="27.88671875" customWidth="1"/>
    <col min="4" max="4" width="37.88671875" customWidth="1"/>
    <col min="5" max="8" width="15.109375" customWidth="1"/>
    <col min="9" max="14" width="11.5546875" customWidth="1"/>
    <col min="15" max="15" width="58.88671875" customWidth="1"/>
    <col min="16" max="17" width="10.88671875" customWidth="1"/>
    <col min="19" max="19" width="23" customWidth="1"/>
    <col min="20" max="20" width="10.88671875" customWidth="1"/>
    <col min="21" max="21" width="35.88671875" customWidth="1"/>
    <col min="22" max="22" width="10.88671875" customWidth="1"/>
    <col min="23" max="23" width="31.109375" customWidth="1"/>
    <col min="24" max="24" width="21.44140625" customWidth="1"/>
    <col min="26" max="26" width="38" customWidth="1"/>
    <col min="28" max="28" width="23.5546875" customWidth="1"/>
    <col min="29" max="29" width="16.44140625" style="2" bestFit="1" customWidth="1"/>
    <col min="30" max="30" width="16.44140625" customWidth="1"/>
    <col min="31" max="31" width="19.88671875" customWidth="1"/>
    <col min="32" max="32" width="16.44140625" customWidth="1"/>
    <col min="33" max="33" width="4.5546875" customWidth="1"/>
    <col min="34" max="38" width="4.44140625" customWidth="1"/>
    <col min="39" max="39" width="16.44140625" customWidth="1"/>
    <col min="40" max="40" width="16.44140625" bestFit="1" customWidth="1"/>
    <col min="41" max="41" width="21.109375" bestFit="1" customWidth="1"/>
  </cols>
  <sheetData>
    <row r="1" spans="1:46" ht="13.65" customHeight="1" x14ac:dyDescent="0.3">
      <c r="A1" s="11" t="s">
        <v>1171</v>
      </c>
      <c r="B1" s="11" t="s">
        <v>1169</v>
      </c>
      <c r="C1" s="11" t="s">
        <v>0</v>
      </c>
      <c r="D1" s="11" t="s">
        <v>1</v>
      </c>
      <c r="E1" s="11" t="s">
        <v>521</v>
      </c>
      <c r="F1" s="11" t="s">
        <v>524</v>
      </c>
      <c r="G1" s="11" t="s">
        <v>522</v>
      </c>
      <c r="H1" s="11" t="s">
        <v>523</v>
      </c>
      <c r="I1" s="11" t="s">
        <v>2</v>
      </c>
      <c r="J1" s="11" t="s">
        <v>3</v>
      </c>
      <c r="K1" s="11" t="s">
        <v>4</v>
      </c>
      <c r="L1" s="11" t="s">
        <v>5</v>
      </c>
      <c r="M1" s="11" t="s">
        <v>537</v>
      </c>
      <c r="N1" s="11" t="s">
        <v>6</v>
      </c>
      <c r="O1" s="11" t="s">
        <v>7</v>
      </c>
      <c r="P1" s="11" t="s">
        <v>8</v>
      </c>
      <c r="Q1" s="11" t="s">
        <v>9</v>
      </c>
      <c r="R1" s="11" t="s">
        <v>10</v>
      </c>
      <c r="S1" s="11" t="s">
        <v>11</v>
      </c>
      <c r="T1" s="11" t="s">
        <v>12</v>
      </c>
      <c r="U1" s="11" t="s">
        <v>13</v>
      </c>
      <c r="V1" s="11" t="s">
        <v>14</v>
      </c>
      <c r="W1" s="11" t="s">
        <v>15</v>
      </c>
      <c r="X1" s="11" t="s">
        <v>652</v>
      </c>
      <c r="Y1" s="11" t="s">
        <v>16</v>
      </c>
      <c r="Z1" s="11" t="s">
        <v>17</v>
      </c>
      <c r="AA1" s="11" t="s">
        <v>18</v>
      </c>
      <c r="AB1" s="11" t="s">
        <v>19</v>
      </c>
      <c r="AC1" s="20" t="s">
        <v>20</v>
      </c>
      <c r="AD1" s="11" t="s">
        <v>21</v>
      </c>
      <c r="AE1" s="11" t="s">
        <v>22</v>
      </c>
      <c r="AF1" s="21" t="s">
        <v>23</v>
      </c>
      <c r="AG1" s="22" t="s">
        <v>491</v>
      </c>
      <c r="AH1" s="11" t="s">
        <v>24</v>
      </c>
      <c r="AI1" s="22" t="s">
        <v>490</v>
      </c>
      <c r="AJ1" s="11" t="s">
        <v>25</v>
      </c>
      <c r="AK1" s="22" t="s">
        <v>489</v>
      </c>
      <c r="AL1" s="11" t="s">
        <v>26</v>
      </c>
      <c r="AM1" s="21" t="s">
        <v>488</v>
      </c>
      <c r="AN1" s="21" t="s">
        <v>499</v>
      </c>
      <c r="AO1" s="21" t="s">
        <v>492</v>
      </c>
      <c r="AP1" s="11" t="s">
        <v>27</v>
      </c>
      <c r="AQ1" s="11" t="s">
        <v>28</v>
      </c>
      <c r="AR1" s="11" t="s">
        <v>29</v>
      </c>
      <c r="AS1" s="11" t="s">
        <v>30</v>
      </c>
      <c r="AT1" s="11" t="s">
        <v>31</v>
      </c>
    </row>
    <row r="2" spans="1:46" hidden="1" x14ac:dyDescent="0.3">
      <c r="A2" t="s">
        <v>1172</v>
      </c>
      <c r="B2" t="str">
        <f>CONCATENATE(C2,N2,P2,R2,T2,Y2,AA2)</f>
        <v>1.5-01-2605_26412008_2611111</v>
      </c>
      <c r="C2" t="s">
        <v>484</v>
      </c>
      <c r="D2" t="s">
        <v>485</v>
      </c>
      <c r="E2">
        <v>1</v>
      </c>
      <c r="F2" t="s">
        <v>525</v>
      </c>
      <c r="G2">
        <v>1.3</v>
      </c>
      <c r="H2" t="s">
        <v>528</v>
      </c>
      <c r="I2" t="s">
        <v>175</v>
      </c>
      <c r="J2" t="s">
        <v>176</v>
      </c>
      <c r="K2" t="s">
        <v>350</v>
      </c>
      <c r="L2" t="s">
        <v>351</v>
      </c>
      <c r="M2" t="s">
        <v>540</v>
      </c>
      <c r="N2" t="s">
        <v>224</v>
      </c>
      <c r="O2" t="s">
        <v>225</v>
      </c>
      <c r="P2">
        <v>4</v>
      </c>
      <c r="Q2" t="s">
        <v>78</v>
      </c>
      <c r="R2">
        <v>12</v>
      </c>
      <c r="S2" t="s">
        <v>355</v>
      </c>
      <c r="T2" t="s">
        <v>353</v>
      </c>
      <c r="U2" t="s">
        <v>354</v>
      </c>
      <c r="V2">
        <v>1000</v>
      </c>
      <c r="W2" t="s">
        <v>355</v>
      </c>
      <c r="X2" t="s">
        <v>611</v>
      </c>
      <c r="Y2">
        <v>1111</v>
      </c>
      <c r="Z2" t="s">
        <v>487</v>
      </c>
      <c r="AA2">
        <v>1</v>
      </c>
      <c r="AB2" t="s">
        <v>463</v>
      </c>
      <c r="AC2" s="2">
        <v>14346960</v>
      </c>
      <c r="AD2" s="1">
        <v>14346960</v>
      </c>
      <c r="AE2" s="1">
        <v>1793367.45</v>
      </c>
      <c r="AF2" s="1">
        <v>1793367.45</v>
      </c>
      <c r="AG2">
        <f t="shared" ref="AG2:AG33" si="0">AF2-AH2</f>
        <v>0</v>
      </c>
      <c r="AH2" s="1">
        <v>1793367.45</v>
      </c>
      <c r="AI2">
        <f t="shared" ref="AI2:AI33" si="1">AH2-AJ2</f>
        <v>0</v>
      </c>
      <c r="AJ2" s="1">
        <v>1793367.45</v>
      </c>
      <c r="AK2">
        <f t="shared" ref="AK2:AK33" si="2">AJ2-AL2</f>
        <v>0</v>
      </c>
      <c r="AL2" s="1">
        <v>1793367.45</v>
      </c>
      <c r="AM2" s="1">
        <f t="shared" ref="AM2:AM33" si="3">AC2-AE2</f>
        <v>12553592.550000001</v>
      </c>
      <c r="AN2" s="1"/>
      <c r="AO2" s="1">
        <f t="shared" ref="AO2:AO55" si="4">AC2+AN2</f>
        <v>14346960</v>
      </c>
      <c r="AP2">
        <v>0</v>
      </c>
      <c r="AQ2">
        <v>0</v>
      </c>
      <c r="AR2">
        <v>0</v>
      </c>
      <c r="AS2">
        <v>0</v>
      </c>
      <c r="AT2">
        <v>0</v>
      </c>
    </row>
    <row r="3" spans="1:46" hidden="1" x14ac:dyDescent="0.3">
      <c r="A3" t="s">
        <v>1173</v>
      </c>
      <c r="B3" t="str">
        <f t="shared" ref="B3:B55" si="5">CONCATENATE(C3,N3,P3,R3,T3,Y3,AA3)</f>
        <v>1.5-01-2605_26113008_2611313</v>
      </c>
      <c r="C3" t="s">
        <v>484</v>
      </c>
      <c r="D3" t="s">
        <v>485</v>
      </c>
      <c r="E3">
        <v>1</v>
      </c>
      <c r="F3" t="s">
        <v>525</v>
      </c>
      <c r="G3">
        <v>1.3</v>
      </c>
      <c r="H3" t="s">
        <v>528</v>
      </c>
      <c r="I3" t="s">
        <v>175</v>
      </c>
      <c r="J3" t="s">
        <v>176</v>
      </c>
      <c r="K3" t="s">
        <v>350</v>
      </c>
      <c r="L3" t="s">
        <v>351</v>
      </c>
      <c r="M3" t="s">
        <v>540</v>
      </c>
      <c r="N3" t="s">
        <v>224</v>
      </c>
      <c r="O3" t="s">
        <v>225</v>
      </c>
      <c r="P3">
        <v>1</v>
      </c>
      <c r="Q3" t="s">
        <v>123</v>
      </c>
      <c r="R3">
        <v>13</v>
      </c>
      <c r="S3" t="s">
        <v>352</v>
      </c>
      <c r="T3" t="s">
        <v>353</v>
      </c>
      <c r="U3" t="s">
        <v>354</v>
      </c>
      <c r="V3">
        <v>1000</v>
      </c>
      <c r="W3" t="s">
        <v>355</v>
      </c>
      <c r="X3" t="s">
        <v>611</v>
      </c>
      <c r="Y3">
        <v>1131</v>
      </c>
      <c r="Z3" t="s">
        <v>486</v>
      </c>
      <c r="AA3">
        <v>3</v>
      </c>
      <c r="AB3" t="s">
        <v>358</v>
      </c>
      <c r="AC3" s="2">
        <v>212353767.59999999</v>
      </c>
      <c r="AD3" s="1">
        <v>212353767.59999999</v>
      </c>
      <c r="AE3" s="1">
        <v>22370899</v>
      </c>
      <c r="AF3" s="1">
        <v>22370899</v>
      </c>
      <c r="AG3">
        <f t="shared" si="0"/>
        <v>0</v>
      </c>
      <c r="AH3" s="1">
        <v>22370899</v>
      </c>
      <c r="AI3">
        <f t="shared" si="1"/>
        <v>0</v>
      </c>
      <c r="AJ3" s="1">
        <v>22370899</v>
      </c>
      <c r="AK3">
        <f t="shared" si="2"/>
        <v>0</v>
      </c>
      <c r="AL3" s="1">
        <v>22370899</v>
      </c>
      <c r="AM3" s="1">
        <f t="shared" si="3"/>
        <v>189982868.59999999</v>
      </c>
      <c r="AN3" s="1"/>
      <c r="AO3" s="1">
        <f t="shared" si="4"/>
        <v>212353767.59999999</v>
      </c>
      <c r="AP3">
        <v>0</v>
      </c>
      <c r="AQ3">
        <v>0</v>
      </c>
      <c r="AR3">
        <v>0</v>
      </c>
      <c r="AS3">
        <v>0</v>
      </c>
      <c r="AT3">
        <v>0</v>
      </c>
    </row>
    <row r="4" spans="1:46" hidden="1" x14ac:dyDescent="0.3">
      <c r="A4" t="s">
        <v>1174</v>
      </c>
      <c r="B4" t="str">
        <f t="shared" si="5"/>
        <v>1.5-01-2605_26412008_2611311</v>
      </c>
      <c r="C4" t="s">
        <v>484</v>
      </c>
      <c r="D4" t="s">
        <v>485</v>
      </c>
      <c r="E4">
        <v>1</v>
      </c>
      <c r="F4" t="s">
        <v>525</v>
      </c>
      <c r="G4">
        <v>1.3</v>
      </c>
      <c r="H4" t="s">
        <v>528</v>
      </c>
      <c r="I4" t="s">
        <v>175</v>
      </c>
      <c r="J4" t="s">
        <v>176</v>
      </c>
      <c r="K4" t="s">
        <v>350</v>
      </c>
      <c r="L4" t="s">
        <v>351</v>
      </c>
      <c r="M4" t="s">
        <v>540</v>
      </c>
      <c r="N4" t="s">
        <v>224</v>
      </c>
      <c r="O4" t="s">
        <v>225</v>
      </c>
      <c r="P4">
        <v>4</v>
      </c>
      <c r="Q4" t="s">
        <v>78</v>
      </c>
      <c r="R4">
        <v>12</v>
      </c>
      <c r="S4" t="s">
        <v>355</v>
      </c>
      <c r="T4" t="s">
        <v>353</v>
      </c>
      <c r="U4" t="s">
        <v>354</v>
      </c>
      <c r="V4">
        <v>1000</v>
      </c>
      <c r="W4" t="s">
        <v>355</v>
      </c>
      <c r="X4" t="s">
        <v>611</v>
      </c>
      <c r="Y4">
        <v>1131</v>
      </c>
      <c r="Z4" t="s">
        <v>486</v>
      </c>
      <c r="AA4">
        <v>1</v>
      </c>
      <c r="AB4" t="s">
        <v>463</v>
      </c>
      <c r="AC4" s="2">
        <v>705161521.26999998</v>
      </c>
      <c r="AD4" s="1">
        <v>705161521.26999998</v>
      </c>
      <c r="AE4" s="1">
        <v>83220490.549999997</v>
      </c>
      <c r="AF4" s="1">
        <v>83220490.549999997</v>
      </c>
      <c r="AG4">
        <f t="shared" si="0"/>
        <v>0</v>
      </c>
      <c r="AH4" s="1">
        <v>83220490.549999997</v>
      </c>
      <c r="AI4">
        <f t="shared" si="1"/>
        <v>0</v>
      </c>
      <c r="AJ4" s="1">
        <v>83220490.549999997</v>
      </c>
      <c r="AK4">
        <f t="shared" si="2"/>
        <v>0</v>
      </c>
      <c r="AL4" s="1">
        <v>83220490.549999997</v>
      </c>
      <c r="AM4" s="1">
        <f t="shared" si="3"/>
        <v>621941030.72000003</v>
      </c>
      <c r="AN4" s="1"/>
      <c r="AO4" s="1">
        <f t="shared" si="4"/>
        <v>705161521.26999998</v>
      </c>
      <c r="AP4">
        <v>0</v>
      </c>
      <c r="AQ4">
        <v>0</v>
      </c>
      <c r="AR4">
        <v>0</v>
      </c>
      <c r="AS4">
        <v>0</v>
      </c>
      <c r="AT4">
        <v>0</v>
      </c>
    </row>
    <row r="5" spans="1:46" hidden="1" x14ac:dyDescent="0.3">
      <c r="A5" t="s">
        <v>1175</v>
      </c>
      <c r="B5" t="str">
        <f t="shared" si="5"/>
        <v>1.1-00-2605_26412008_2612110</v>
      </c>
      <c r="C5" t="s">
        <v>32</v>
      </c>
      <c r="D5" t="s">
        <v>33</v>
      </c>
      <c r="E5">
        <v>1</v>
      </c>
      <c r="F5" t="s">
        <v>525</v>
      </c>
      <c r="G5">
        <v>1.3</v>
      </c>
      <c r="H5" t="s">
        <v>528</v>
      </c>
      <c r="I5" t="s">
        <v>175</v>
      </c>
      <c r="J5" t="s">
        <v>176</v>
      </c>
      <c r="K5" t="s">
        <v>350</v>
      </c>
      <c r="L5" t="s">
        <v>351</v>
      </c>
      <c r="M5" t="s">
        <v>540</v>
      </c>
      <c r="N5" t="s">
        <v>224</v>
      </c>
      <c r="O5" t="s">
        <v>225</v>
      </c>
      <c r="P5">
        <v>4</v>
      </c>
      <c r="Q5" t="s">
        <v>78</v>
      </c>
      <c r="R5">
        <v>12</v>
      </c>
      <c r="S5" t="s">
        <v>355</v>
      </c>
      <c r="T5" t="s">
        <v>353</v>
      </c>
      <c r="U5" t="s">
        <v>354</v>
      </c>
      <c r="V5">
        <v>1000</v>
      </c>
      <c r="W5" t="s">
        <v>355</v>
      </c>
      <c r="X5" t="s">
        <v>612</v>
      </c>
      <c r="Y5">
        <v>1211</v>
      </c>
      <c r="Z5" t="s">
        <v>359</v>
      </c>
      <c r="AA5">
        <v>0</v>
      </c>
      <c r="AB5" t="s">
        <v>46</v>
      </c>
      <c r="AC5" s="2">
        <v>10000000</v>
      </c>
      <c r="AD5" s="1">
        <v>10000000</v>
      </c>
      <c r="AE5" s="1">
        <v>703246.63</v>
      </c>
      <c r="AF5" s="1">
        <v>703246.63</v>
      </c>
      <c r="AG5">
        <f t="shared" si="0"/>
        <v>0</v>
      </c>
      <c r="AH5" s="1">
        <v>703246.63</v>
      </c>
      <c r="AI5">
        <f t="shared" si="1"/>
        <v>0</v>
      </c>
      <c r="AJ5" s="1">
        <v>703246.63</v>
      </c>
      <c r="AK5">
        <f t="shared" si="2"/>
        <v>0</v>
      </c>
      <c r="AL5" s="1">
        <v>703246.63</v>
      </c>
      <c r="AM5" s="1">
        <f t="shared" si="3"/>
        <v>9296753.3699999992</v>
      </c>
      <c r="AN5" s="1"/>
      <c r="AO5" s="1">
        <f t="shared" si="4"/>
        <v>10000000</v>
      </c>
      <c r="AP5">
        <v>0</v>
      </c>
      <c r="AQ5">
        <v>0</v>
      </c>
      <c r="AR5">
        <v>0</v>
      </c>
      <c r="AS5">
        <v>0</v>
      </c>
      <c r="AT5">
        <v>0</v>
      </c>
    </row>
    <row r="6" spans="1:46" hidden="1" x14ac:dyDescent="0.3">
      <c r="A6" t="s">
        <v>1176</v>
      </c>
      <c r="B6" t="str">
        <f t="shared" si="5"/>
        <v>1.6-01-2605_26412008_2612212</v>
      </c>
      <c r="C6" t="s">
        <v>448</v>
      </c>
      <c r="D6" t="s">
        <v>449</v>
      </c>
      <c r="E6">
        <v>1</v>
      </c>
      <c r="F6" t="s">
        <v>525</v>
      </c>
      <c r="G6">
        <v>1.3</v>
      </c>
      <c r="H6" t="s">
        <v>528</v>
      </c>
      <c r="I6" t="s">
        <v>175</v>
      </c>
      <c r="J6" t="s">
        <v>176</v>
      </c>
      <c r="K6" t="s">
        <v>350</v>
      </c>
      <c r="L6" t="s">
        <v>351</v>
      </c>
      <c r="M6" t="s">
        <v>540</v>
      </c>
      <c r="N6" t="s">
        <v>224</v>
      </c>
      <c r="O6" t="s">
        <v>225</v>
      </c>
      <c r="P6">
        <v>4</v>
      </c>
      <c r="Q6" t="s">
        <v>78</v>
      </c>
      <c r="R6">
        <v>12</v>
      </c>
      <c r="S6" t="s">
        <v>355</v>
      </c>
      <c r="T6" t="s">
        <v>353</v>
      </c>
      <c r="U6" t="s">
        <v>354</v>
      </c>
      <c r="V6">
        <v>1000</v>
      </c>
      <c r="W6" t="s">
        <v>355</v>
      </c>
      <c r="X6" t="s">
        <v>612</v>
      </c>
      <c r="Y6">
        <v>1221</v>
      </c>
      <c r="Z6" t="s">
        <v>451</v>
      </c>
      <c r="AA6">
        <v>2</v>
      </c>
      <c r="AB6" t="s">
        <v>452</v>
      </c>
      <c r="AC6" s="2">
        <v>76813145.879999995</v>
      </c>
      <c r="AD6" s="1">
        <v>76813145.879999995</v>
      </c>
      <c r="AE6" s="1">
        <v>10147151.85</v>
      </c>
      <c r="AF6" s="1">
        <v>10147151.85</v>
      </c>
      <c r="AG6">
        <f t="shared" si="0"/>
        <v>0</v>
      </c>
      <c r="AH6" s="1">
        <v>10147151.85</v>
      </c>
      <c r="AI6">
        <f t="shared" si="1"/>
        <v>0</v>
      </c>
      <c r="AJ6" s="1">
        <v>10147151.85</v>
      </c>
      <c r="AK6">
        <f t="shared" si="2"/>
        <v>0</v>
      </c>
      <c r="AL6" s="1">
        <v>10147151.85</v>
      </c>
      <c r="AM6" s="1">
        <f t="shared" si="3"/>
        <v>66665994.029999994</v>
      </c>
      <c r="AN6" s="1"/>
      <c r="AO6" s="1">
        <f t="shared" si="4"/>
        <v>76813145.879999995</v>
      </c>
      <c r="AP6">
        <v>0</v>
      </c>
      <c r="AQ6">
        <v>0</v>
      </c>
      <c r="AR6">
        <v>0</v>
      </c>
      <c r="AS6">
        <v>0</v>
      </c>
      <c r="AT6">
        <v>0</v>
      </c>
    </row>
    <row r="7" spans="1:46" hidden="1" x14ac:dyDescent="0.3">
      <c r="A7" t="s">
        <v>1177</v>
      </c>
      <c r="B7" t="str">
        <f t="shared" si="5"/>
        <v>1.6-01-2605_26412008_2612310</v>
      </c>
      <c r="C7" t="s">
        <v>448</v>
      </c>
      <c r="D7" t="s">
        <v>449</v>
      </c>
      <c r="E7">
        <v>1</v>
      </c>
      <c r="F7" t="s">
        <v>525</v>
      </c>
      <c r="G7">
        <v>1.3</v>
      </c>
      <c r="H7" t="s">
        <v>528</v>
      </c>
      <c r="I7" t="s">
        <v>175</v>
      </c>
      <c r="J7" t="s">
        <v>176</v>
      </c>
      <c r="K7" t="s">
        <v>350</v>
      </c>
      <c r="L7" t="s">
        <v>351</v>
      </c>
      <c r="M7" t="s">
        <v>540</v>
      </c>
      <c r="N7" t="s">
        <v>224</v>
      </c>
      <c r="O7" t="s">
        <v>225</v>
      </c>
      <c r="P7">
        <v>4</v>
      </c>
      <c r="Q7" t="s">
        <v>78</v>
      </c>
      <c r="R7">
        <v>12</v>
      </c>
      <c r="S7" t="s">
        <v>355</v>
      </c>
      <c r="T7" t="s">
        <v>353</v>
      </c>
      <c r="U7" t="s">
        <v>354</v>
      </c>
      <c r="V7">
        <v>1000</v>
      </c>
      <c r="W7" t="s">
        <v>355</v>
      </c>
      <c r="X7" t="s">
        <v>612</v>
      </c>
      <c r="Y7">
        <v>1231</v>
      </c>
      <c r="Z7" t="s">
        <v>453</v>
      </c>
      <c r="AA7">
        <v>0</v>
      </c>
      <c r="AB7" t="s">
        <v>46</v>
      </c>
      <c r="AC7" s="2">
        <v>26400</v>
      </c>
      <c r="AD7" s="1">
        <v>26400</v>
      </c>
      <c r="AE7">
        <v>0</v>
      </c>
      <c r="AF7">
        <v>0</v>
      </c>
      <c r="AG7">
        <f t="shared" si="0"/>
        <v>0</v>
      </c>
      <c r="AH7">
        <v>0</v>
      </c>
      <c r="AI7">
        <f t="shared" si="1"/>
        <v>0</v>
      </c>
      <c r="AJ7">
        <v>0</v>
      </c>
      <c r="AK7">
        <f t="shared" si="2"/>
        <v>0</v>
      </c>
      <c r="AL7">
        <v>0</v>
      </c>
      <c r="AM7" s="1">
        <f t="shared" si="3"/>
        <v>26400</v>
      </c>
      <c r="AN7" s="1"/>
      <c r="AO7" s="1">
        <f t="shared" si="4"/>
        <v>26400</v>
      </c>
      <c r="AP7">
        <v>0</v>
      </c>
      <c r="AQ7">
        <v>0</v>
      </c>
      <c r="AR7">
        <v>0</v>
      </c>
      <c r="AS7">
        <v>0</v>
      </c>
      <c r="AT7">
        <v>0</v>
      </c>
    </row>
    <row r="8" spans="1:46" hidden="1" x14ac:dyDescent="0.3">
      <c r="A8" t="s">
        <v>1178</v>
      </c>
      <c r="B8" t="str">
        <f t="shared" si="5"/>
        <v>1.6-01-2605_26412008_2613212</v>
      </c>
      <c r="C8" t="s">
        <v>448</v>
      </c>
      <c r="D8" t="s">
        <v>449</v>
      </c>
      <c r="E8">
        <v>1</v>
      </c>
      <c r="F8" t="s">
        <v>525</v>
      </c>
      <c r="G8">
        <v>1.3</v>
      </c>
      <c r="H8" t="s">
        <v>528</v>
      </c>
      <c r="I8" t="s">
        <v>175</v>
      </c>
      <c r="J8" t="s">
        <v>176</v>
      </c>
      <c r="K8" t="s">
        <v>350</v>
      </c>
      <c r="L8" t="s">
        <v>351</v>
      </c>
      <c r="M8" t="s">
        <v>540</v>
      </c>
      <c r="N8" t="s">
        <v>224</v>
      </c>
      <c r="O8" t="s">
        <v>225</v>
      </c>
      <c r="P8">
        <v>4</v>
      </c>
      <c r="Q8" t="s">
        <v>78</v>
      </c>
      <c r="R8">
        <v>12</v>
      </c>
      <c r="S8" t="s">
        <v>355</v>
      </c>
      <c r="T8" t="s">
        <v>353</v>
      </c>
      <c r="U8" t="s">
        <v>354</v>
      </c>
      <c r="V8">
        <v>1000</v>
      </c>
      <c r="W8" t="s">
        <v>355</v>
      </c>
      <c r="X8" t="s">
        <v>613</v>
      </c>
      <c r="Y8">
        <v>1321</v>
      </c>
      <c r="Z8" t="s">
        <v>454</v>
      </c>
      <c r="AA8">
        <v>2</v>
      </c>
      <c r="AB8" t="s">
        <v>452</v>
      </c>
      <c r="AC8" s="2">
        <v>1066849.25</v>
      </c>
      <c r="AD8" s="1">
        <v>1066862.1000000001</v>
      </c>
      <c r="AE8" s="1">
        <v>1222.81</v>
      </c>
      <c r="AF8" s="1">
        <v>1222.81</v>
      </c>
      <c r="AG8">
        <f t="shared" si="0"/>
        <v>0</v>
      </c>
      <c r="AH8" s="1">
        <v>1222.81</v>
      </c>
      <c r="AI8">
        <f t="shared" si="1"/>
        <v>1222.81</v>
      </c>
      <c r="AJ8">
        <v>0</v>
      </c>
      <c r="AK8">
        <f t="shared" si="2"/>
        <v>0</v>
      </c>
      <c r="AL8">
        <v>0</v>
      </c>
      <c r="AM8" s="1">
        <f t="shared" si="3"/>
        <v>1065626.44</v>
      </c>
      <c r="AN8" s="1"/>
      <c r="AO8" s="1">
        <f t="shared" si="4"/>
        <v>1066849.25</v>
      </c>
      <c r="AP8">
        <v>0</v>
      </c>
      <c r="AQ8">
        <v>0</v>
      </c>
      <c r="AR8">
        <v>0</v>
      </c>
      <c r="AS8">
        <v>12.85</v>
      </c>
      <c r="AT8">
        <v>-12.85</v>
      </c>
    </row>
    <row r="9" spans="1:46" hidden="1" x14ac:dyDescent="0.3">
      <c r="A9" t="s">
        <v>1179</v>
      </c>
      <c r="B9" t="str">
        <f t="shared" si="5"/>
        <v>1.5-01-2605_26113008_2613213</v>
      </c>
      <c r="C9" t="s">
        <v>484</v>
      </c>
      <c r="D9" t="s">
        <v>485</v>
      </c>
      <c r="E9">
        <v>1</v>
      </c>
      <c r="F9" t="s">
        <v>525</v>
      </c>
      <c r="G9">
        <v>1.3</v>
      </c>
      <c r="H9" t="s">
        <v>528</v>
      </c>
      <c r="I9" t="s">
        <v>175</v>
      </c>
      <c r="J9" t="s">
        <v>176</v>
      </c>
      <c r="K9" t="s">
        <v>350</v>
      </c>
      <c r="L9" t="s">
        <v>351</v>
      </c>
      <c r="M9" t="s">
        <v>540</v>
      </c>
      <c r="N9" t="s">
        <v>224</v>
      </c>
      <c r="O9" t="s">
        <v>225</v>
      </c>
      <c r="P9">
        <v>1</v>
      </c>
      <c r="Q9" t="s">
        <v>123</v>
      </c>
      <c r="R9">
        <v>13</v>
      </c>
      <c r="S9" t="s">
        <v>352</v>
      </c>
      <c r="T9" t="s">
        <v>353</v>
      </c>
      <c r="U9" t="s">
        <v>354</v>
      </c>
      <c r="V9">
        <v>1000</v>
      </c>
      <c r="W9" t="s">
        <v>355</v>
      </c>
      <c r="X9" t="s">
        <v>613</v>
      </c>
      <c r="Y9">
        <v>1321</v>
      </c>
      <c r="Z9" t="s">
        <v>454</v>
      </c>
      <c r="AA9">
        <v>3</v>
      </c>
      <c r="AB9" t="s">
        <v>358</v>
      </c>
      <c r="AC9" s="2">
        <v>2949357.88</v>
      </c>
      <c r="AD9" s="1">
        <v>2949357.88</v>
      </c>
      <c r="AE9">
        <v>0</v>
      </c>
      <c r="AF9">
        <v>0</v>
      </c>
      <c r="AG9">
        <f t="shared" si="0"/>
        <v>0</v>
      </c>
      <c r="AH9">
        <v>0</v>
      </c>
      <c r="AI9">
        <f t="shared" si="1"/>
        <v>0</v>
      </c>
      <c r="AJ9">
        <v>0</v>
      </c>
      <c r="AK9">
        <f t="shared" si="2"/>
        <v>0</v>
      </c>
      <c r="AL9">
        <v>0</v>
      </c>
      <c r="AM9" s="1">
        <f t="shared" si="3"/>
        <v>2949357.88</v>
      </c>
      <c r="AN9" s="1"/>
      <c r="AO9" s="1">
        <f t="shared" si="4"/>
        <v>2949357.88</v>
      </c>
      <c r="AP9">
        <v>0</v>
      </c>
      <c r="AQ9">
        <v>0</v>
      </c>
      <c r="AR9">
        <v>0</v>
      </c>
      <c r="AS9">
        <v>0</v>
      </c>
      <c r="AT9">
        <v>0</v>
      </c>
    </row>
    <row r="10" spans="1:46" hidden="1" x14ac:dyDescent="0.3">
      <c r="A10" t="s">
        <v>1180</v>
      </c>
      <c r="B10" t="str">
        <f t="shared" si="5"/>
        <v>1.5-01-2605_26412008_2613211</v>
      </c>
      <c r="C10" t="s">
        <v>484</v>
      </c>
      <c r="D10" t="s">
        <v>485</v>
      </c>
      <c r="E10">
        <v>1</v>
      </c>
      <c r="F10" t="s">
        <v>525</v>
      </c>
      <c r="G10">
        <v>1.3</v>
      </c>
      <c r="H10" t="s">
        <v>528</v>
      </c>
      <c r="I10" t="s">
        <v>175</v>
      </c>
      <c r="J10" t="s">
        <v>176</v>
      </c>
      <c r="K10" t="s">
        <v>350</v>
      </c>
      <c r="L10" t="s">
        <v>351</v>
      </c>
      <c r="M10" t="s">
        <v>540</v>
      </c>
      <c r="N10" t="s">
        <v>224</v>
      </c>
      <c r="O10" t="s">
        <v>225</v>
      </c>
      <c r="P10">
        <v>4</v>
      </c>
      <c r="Q10" t="s">
        <v>78</v>
      </c>
      <c r="R10">
        <v>12</v>
      </c>
      <c r="S10" t="s">
        <v>355</v>
      </c>
      <c r="T10" t="s">
        <v>353</v>
      </c>
      <c r="U10" t="s">
        <v>354</v>
      </c>
      <c r="V10">
        <v>1000</v>
      </c>
      <c r="W10" t="s">
        <v>355</v>
      </c>
      <c r="X10" t="s">
        <v>613</v>
      </c>
      <c r="Y10">
        <v>1321</v>
      </c>
      <c r="Z10" t="s">
        <v>454</v>
      </c>
      <c r="AA10">
        <v>1</v>
      </c>
      <c r="AB10" t="s">
        <v>463</v>
      </c>
      <c r="AC10" s="2">
        <v>9993173.3499999996</v>
      </c>
      <c r="AD10" s="1">
        <v>9993160.5</v>
      </c>
      <c r="AE10" s="1">
        <v>4530.49</v>
      </c>
      <c r="AF10" s="1">
        <v>4530.49</v>
      </c>
      <c r="AG10">
        <f t="shared" si="0"/>
        <v>0</v>
      </c>
      <c r="AH10" s="1">
        <v>4530.49</v>
      </c>
      <c r="AI10">
        <f t="shared" si="1"/>
        <v>4530.49</v>
      </c>
      <c r="AJ10">
        <v>0</v>
      </c>
      <c r="AK10">
        <f t="shared" si="2"/>
        <v>0</v>
      </c>
      <c r="AL10">
        <v>0</v>
      </c>
      <c r="AM10" s="1">
        <f t="shared" si="3"/>
        <v>9988642.8599999994</v>
      </c>
      <c r="AN10" s="1"/>
      <c r="AO10" s="1">
        <f t="shared" si="4"/>
        <v>9993173.3499999996</v>
      </c>
      <c r="AP10">
        <v>0</v>
      </c>
      <c r="AQ10">
        <v>12.85</v>
      </c>
      <c r="AR10">
        <v>0</v>
      </c>
      <c r="AS10">
        <v>0</v>
      </c>
      <c r="AT10">
        <v>12.85</v>
      </c>
    </row>
    <row r="11" spans="1:46" hidden="1" x14ac:dyDescent="0.3">
      <c r="A11" t="s">
        <v>1181</v>
      </c>
      <c r="B11" t="str">
        <f t="shared" si="5"/>
        <v>1.6-01-2605_26412008_2613222</v>
      </c>
      <c r="C11" t="s">
        <v>448</v>
      </c>
      <c r="D11" t="s">
        <v>449</v>
      </c>
      <c r="E11">
        <v>1</v>
      </c>
      <c r="F11" t="s">
        <v>525</v>
      </c>
      <c r="G11">
        <v>1.3</v>
      </c>
      <c r="H11" t="s">
        <v>528</v>
      </c>
      <c r="I11" t="s">
        <v>175</v>
      </c>
      <c r="J11" t="s">
        <v>176</v>
      </c>
      <c r="K11" t="s">
        <v>350</v>
      </c>
      <c r="L11" t="s">
        <v>351</v>
      </c>
      <c r="M11" t="s">
        <v>540</v>
      </c>
      <c r="N11" t="s">
        <v>224</v>
      </c>
      <c r="O11" t="s">
        <v>225</v>
      </c>
      <c r="P11">
        <v>4</v>
      </c>
      <c r="Q11" t="s">
        <v>78</v>
      </c>
      <c r="R11">
        <v>12</v>
      </c>
      <c r="S11" t="s">
        <v>355</v>
      </c>
      <c r="T11" t="s">
        <v>353</v>
      </c>
      <c r="U11" t="s">
        <v>354</v>
      </c>
      <c r="V11">
        <v>1000</v>
      </c>
      <c r="W11" t="s">
        <v>355</v>
      </c>
      <c r="X11" t="s">
        <v>613</v>
      </c>
      <c r="Y11">
        <v>1322</v>
      </c>
      <c r="Z11" t="s">
        <v>455</v>
      </c>
      <c r="AA11">
        <v>2</v>
      </c>
      <c r="AB11" t="s">
        <v>452</v>
      </c>
      <c r="AC11" s="2">
        <v>10668492.49</v>
      </c>
      <c r="AD11" s="1">
        <v>2537713.6</v>
      </c>
      <c r="AE11" s="1">
        <v>45819.57</v>
      </c>
      <c r="AF11" s="1">
        <v>45819.57</v>
      </c>
      <c r="AG11">
        <f t="shared" si="0"/>
        <v>0</v>
      </c>
      <c r="AH11" s="1">
        <v>45819.57</v>
      </c>
      <c r="AI11">
        <f t="shared" si="1"/>
        <v>17119.38</v>
      </c>
      <c r="AJ11" s="1">
        <v>28700.19</v>
      </c>
      <c r="AK11">
        <f t="shared" si="2"/>
        <v>0</v>
      </c>
      <c r="AL11" s="1">
        <v>28700.19</v>
      </c>
      <c r="AM11" s="1">
        <f t="shared" si="3"/>
        <v>10622672.92</v>
      </c>
      <c r="AN11" s="1"/>
      <c r="AO11" s="1">
        <f t="shared" si="4"/>
        <v>10668492.49</v>
      </c>
      <c r="AP11">
        <v>0</v>
      </c>
      <c r="AQ11" s="1">
        <v>8130778.8899999997</v>
      </c>
      <c r="AR11">
        <v>0</v>
      </c>
      <c r="AS11">
        <v>0</v>
      </c>
      <c r="AT11" s="1">
        <v>8130778.8899999997</v>
      </c>
    </row>
    <row r="12" spans="1:46" hidden="1" x14ac:dyDescent="0.3">
      <c r="A12" t="s">
        <v>1182</v>
      </c>
      <c r="B12" t="str">
        <f t="shared" si="5"/>
        <v>1.5-01-2605_26113008_2613223</v>
      </c>
      <c r="C12" t="s">
        <v>484</v>
      </c>
      <c r="D12" t="s">
        <v>485</v>
      </c>
      <c r="E12">
        <v>1</v>
      </c>
      <c r="F12" t="s">
        <v>525</v>
      </c>
      <c r="G12">
        <v>1.3</v>
      </c>
      <c r="H12" t="s">
        <v>528</v>
      </c>
      <c r="I12" t="s">
        <v>175</v>
      </c>
      <c r="J12" t="s">
        <v>176</v>
      </c>
      <c r="K12" t="s">
        <v>350</v>
      </c>
      <c r="L12" t="s">
        <v>351</v>
      </c>
      <c r="M12" t="s">
        <v>540</v>
      </c>
      <c r="N12" t="s">
        <v>224</v>
      </c>
      <c r="O12" t="s">
        <v>225</v>
      </c>
      <c r="P12">
        <v>1</v>
      </c>
      <c r="Q12" t="s">
        <v>123</v>
      </c>
      <c r="R12">
        <v>13</v>
      </c>
      <c r="S12" t="s">
        <v>352</v>
      </c>
      <c r="T12" t="s">
        <v>353</v>
      </c>
      <c r="U12" t="s">
        <v>354</v>
      </c>
      <c r="V12">
        <v>1000</v>
      </c>
      <c r="W12" t="s">
        <v>355</v>
      </c>
      <c r="X12" t="s">
        <v>613</v>
      </c>
      <c r="Y12">
        <v>1322</v>
      </c>
      <c r="Z12" t="s">
        <v>455</v>
      </c>
      <c r="AA12">
        <v>3</v>
      </c>
      <c r="AB12" t="s">
        <v>358</v>
      </c>
      <c r="AC12" s="2">
        <v>29493578.829999998</v>
      </c>
      <c r="AD12" s="1">
        <v>29493578.829999998</v>
      </c>
      <c r="AE12" s="1">
        <v>18010.16</v>
      </c>
      <c r="AF12" s="1">
        <v>18010.16</v>
      </c>
      <c r="AG12">
        <f t="shared" si="0"/>
        <v>0</v>
      </c>
      <c r="AH12" s="1">
        <v>18010.16</v>
      </c>
      <c r="AI12">
        <f t="shared" si="1"/>
        <v>0</v>
      </c>
      <c r="AJ12" s="1">
        <v>18010.16</v>
      </c>
      <c r="AK12">
        <f t="shared" si="2"/>
        <v>0</v>
      </c>
      <c r="AL12" s="1">
        <v>18010.16</v>
      </c>
      <c r="AM12" s="1">
        <f t="shared" si="3"/>
        <v>29475568.669999998</v>
      </c>
      <c r="AN12" s="1"/>
      <c r="AO12" s="1">
        <f t="shared" si="4"/>
        <v>29493578.829999998</v>
      </c>
      <c r="AP12">
        <v>0</v>
      </c>
      <c r="AQ12">
        <v>0</v>
      </c>
      <c r="AR12">
        <v>0</v>
      </c>
      <c r="AS12">
        <v>0</v>
      </c>
      <c r="AT12">
        <v>0</v>
      </c>
    </row>
    <row r="13" spans="1:46" hidden="1" x14ac:dyDescent="0.3">
      <c r="A13" t="s">
        <v>1183</v>
      </c>
      <c r="B13" t="str">
        <f t="shared" si="5"/>
        <v>1.5-01-2605_26412008_2613221</v>
      </c>
      <c r="C13" t="s">
        <v>484</v>
      </c>
      <c r="D13" t="s">
        <v>485</v>
      </c>
      <c r="E13">
        <v>1</v>
      </c>
      <c r="F13" t="s">
        <v>525</v>
      </c>
      <c r="G13">
        <v>1.3</v>
      </c>
      <c r="H13" t="s">
        <v>528</v>
      </c>
      <c r="I13" t="s">
        <v>175</v>
      </c>
      <c r="J13" t="s">
        <v>176</v>
      </c>
      <c r="K13" t="s">
        <v>350</v>
      </c>
      <c r="L13" t="s">
        <v>351</v>
      </c>
      <c r="M13" t="s">
        <v>540</v>
      </c>
      <c r="N13" t="s">
        <v>224</v>
      </c>
      <c r="O13" t="s">
        <v>225</v>
      </c>
      <c r="P13">
        <v>4</v>
      </c>
      <c r="Q13" t="s">
        <v>78</v>
      </c>
      <c r="R13">
        <v>12</v>
      </c>
      <c r="S13" t="s">
        <v>355</v>
      </c>
      <c r="T13" t="s">
        <v>353</v>
      </c>
      <c r="U13" t="s">
        <v>354</v>
      </c>
      <c r="V13">
        <v>1000</v>
      </c>
      <c r="W13" t="s">
        <v>355</v>
      </c>
      <c r="X13" t="s">
        <v>613</v>
      </c>
      <c r="Y13">
        <v>1322</v>
      </c>
      <c r="Z13" t="s">
        <v>455</v>
      </c>
      <c r="AA13">
        <v>1</v>
      </c>
      <c r="AB13" t="s">
        <v>463</v>
      </c>
      <c r="AC13" s="2">
        <v>99931733.510000005</v>
      </c>
      <c r="AD13" s="1">
        <v>99931732.659999996</v>
      </c>
      <c r="AE13" s="1">
        <v>84302.23</v>
      </c>
      <c r="AF13" s="1">
        <v>84302.23</v>
      </c>
      <c r="AG13">
        <f t="shared" si="0"/>
        <v>0</v>
      </c>
      <c r="AH13" s="1">
        <v>84302.23</v>
      </c>
      <c r="AI13">
        <f t="shared" si="1"/>
        <v>27286.729999999996</v>
      </c>
      <c r="AJ13" s="1">
        <v>57015.5</v>
      </c>
      <c r="AK13">
        <f t="shared" si="2"/>
        <v>0</v>
      </c>
      <c r="AL13" s="1">
        <v>57015.5</v>
      </c>
      <c r="AM13" s="1">
        <f t="shared" si="3"/>
        <v>99847431.280000001</v>
      </c>
      <c r="AN13" s="1"/>
      <c r="AO13" s="1">
        <f t="shared" si="4"/>
        <v>99931733.510000005</v>
      </c>
      <c r="AP13">
        <v>0</v>
      </c>
      <c r="AQ13">
        <v>0.85</v>
      </c>
      <c r="AR13">
        <v>0</v>
      </c>
      <c r="AS13">
        <v>0</v>
      </c>
      <c r="AT13">
        <v>0.85</v>
      </c>
    </row>
    <row r="14" spans="1:46" hidden="1" x14ac:dyDescent="0.3">
      <c r="A14" t="s">
        <v>1184</v>
      </c>
      <c r="B14" t="str">
        <f t="shared" si="5"/>
        <v>1.5-01-2605_26412008_2613222</v>
      </c>
      <c r="C14" t="s">
        <v>484</v>
      </c>
      <c r="D14" t="s">
        <v>485</v>
      </c>
      <c r="E14">
        <v>1</v>
      </c>
      <c r="F14" t="s">
        <v>525</v>
      </c>
      <c r="G14">
        <v>1.3</v>
      </c>
      <c r="H14" t="s">
        <v>528</v>
      </c>
      <c r="I14" t="s">
        <v>175</v>
      </c>
      <c r="J14" t="s">
        <v>176</v>
      </c>
      <c r="K14" t="s">
        <v>350</v>
      </c>
      <c r="L14" t="s">
        <v>351</v>
      </c>
      <c r="M14" t="s">
        <v>540</v>
      </c>
      <c r="N14" t="s">
        <v>224</v>
      </c>
      <c r="O14" t="s">
        <v>225</v>
      </c>
      <c r="P14">
        <v>4</v>
      </c>
      <c r="Q14" t="s">
        <v>78</v>
      </c>
      <c r="R14">
        <v>12</v>
      </c>
      <c r="S14" t="s">
        <v>355</v>
      </c>
      <c r="T14" t="s">
        <v>353</v>
      </c>
      <c r="U14" t="s">
        <v>354</v>
      </c>
      <c r="V14">
        <v>1000</v>
      </c>
      <c r="W14" t="s">
        <v>355</v>
      </c>
      <c r="X14" t="s">
        <v>613</v>
      </c>
      <c r="Y14">
        <v>1322</v>
      </c>
      <c r="Z14" t="s">
        <v>455</v>
      </c>
      <c r="AA14">
        <v>2</v>
      </c>
      <c r="AB14" t="s">
        <v>452</v>
      </c>
      <c r="AC14" s="2">
        <v>0</v>
      </c>
      <c r="AD14" s="1">
        <v>8130779.7400000002</v>
      </c>
      <c r="AE14">
        <v>0</v>
      </c>
      <c r="AF14">
        <v>0</v>
      </c>
      <c r="AG14">
        <f t="shared" si="0"/>
        <v>0</v>
      </c>
      <c r="AH14">
        <v>0</v>
      </c>
      <c r="AI14">
        <f t="shared" si="1"/>
        <v>0</v>
      </c>
      <c r="AJ14">
        <v>0</v>
      </c>
      <c r="AK14">
        <f t="shared" si="2"/>
        <v>0</v>
      </c>
      <c r="AL14">
        <v>0</v>
      </c>
      <c r="AM14" s="1">
        <f t="shared" si="3"/>
        <v>0</v>
      </c>
      <c r="AN14" s="1"/>
      <c r="AO14" s="1">
        <f t="shared" si="4"/>
        <v>0</v>
      </c>
      <c r="AP14">
        <v>0</v>
      </c>
      <c r="AQ14">
        <v>0</v>
      </c>
      <c r="AR14">
        <v>0</v>
      </c>
      <c r="AS14" s="1">
        <v>8130779.7400000002</v>
      </c>
      <c r="AT14" s="1">
        <v>-8130779.7400000002</v>
      </c>
    </row>
    <row r="15" spans="1:46" hidden="1" x14ac:dyDescent="0.3">
      <c r="A15" t="s">
        <v>1185</v>
      </c>
      <c r="B15" t="str">
        <f t="shared" si="5"/>
        <v>1.6-01-2605_26412008_2613310</v>
      </c>
      <c r="C15" t="s">
        <v>448</v>
      </c>
      <c r="D15" t="s">
        <v>449</v>
      </c>
      <c r="E15">
        <v>1</v>
      </c>
      <c r="F15" t="s">
        <v>525</v>
      </c>
      <c r="G15">
        <v>1.3</v>
      </c>
      <c r="H15" t="s">
        <v>528</v>
      </c>
      <c r="I15" t="s">
        <v>175</v>
      </c>
      <c r="J15" t="s">
        <v>176</v>
      </c>
      <c r="K15" t="s">
        <v>350</v>
      </c>
      <c r="L15" t="s">
        <v>351</v>
      </c>
      <c r="M15" t="s">
        <v>540</v>
      </c>
      <c r="N15" t="s">
        <v>224</v>
      </c>
      <c r="O15" t="s">
        <v>225</v>
      </c>
      <c r="P15">
        <v>4</v>
      </c>
      <c r="Q15" t="s">
        <v>78</v>
      </c>
      <c r="R15">
        <v>12</v>
      </c>
      <c r="S15" t="s">
        <v>355</v>
      </c>
      <c r="T15" t="s">
        <v>353</v>
      </c>
      <c r="U15" t="s">
        <v>354</v>
      </c>
      <c r="V15">
        <v>1000</v>
      </c>
      <c r="W15" t="s">
        <v>355</v>
      </c>
      <c r="X15" t="s">
        <v>613</v>
      </c>
      <c r="Y15">
        <v>1331</v>
      </c>
      <c r="Z15" t="s">
        <v>456</v>
      </c>
      <c r="AA15">
        <v>0</v>
      </c>
      <c r="AB15" t="s">
        <v>46</v>
      </c>
      <c r="AC15" s="2">
        <v>730000</v>
      </c>
      <c r="AD15" s="1">
        <v>730000</v>
      </c>
      <c r="AE15">
        <v>0</v>
      </c>
      <c r="AF15">
        <v>0</v>
      </c>
      <c r="AG15">
        <f t="shared" si="0"/>
        <v>0</v>
      </c>
      <c r="AH15">
        <v>0</v>
      </c>
      <c r="AI15">
        <f t="shared" si="1"/>
        <v>0</v>
      </c>
      <c r="AJ15">
        <v>0</v>
      </c>
      <c r="AK15">
        <f t="shared" si="2"/>
        <v>0</v>
      </c>
      <c r="AL15">
        <v>0</v>
      </c>
      <c r="AM15" s="1">
        <f t="shared" si="3"/>
        <v>730000</v>
      </c>
      <c r="AN15" s="1"/>
      <c r="AO15" s="1">
        <f t="shared" si="4"/>
        <v>730000</v>
      </c>
      <c r="AP15">
        <v>0</v>
      </c>
      <c r="AQ15">
        <v>0</v>
      </c>
      <c r="AR15">
        <v>0</v>
      </c>
      <c r="AS15">
        <v>0</v>
      </c>
      <c r="AT15">
        <v>0</v>
      </c>
    </row>
    <row r="16" spans="1:46" hidden="1" x14ac:dyDescent="0.3">
      <c r="A16" t="s">
        <v>1186</v>
      </c>
      <c r="B16" t="str">
        <f t="shared" si="5"/>
        <v>1.6-01-2605_26412008_2613410</v>
      </c>
      <c r="C16" t="s">
        <v>448</v>
      </c>
      <c r="D16" t="s">
        <v>449</v>
      </c>
      <c r="E16">
        <v>1</v>
      </c>
      <c r="F16" t="s">
        <v>525</v>
      </c>
      <c r="G16">
        <v>1.3</v>
      </c>
      <c r="H16" t="s">
        <v>528</v>
      </c>
      <c r="I16" t="s">
        <v>175</v>
      </c>
      <c r="J16" t="s">
        <v>176</v>
      </c>
      <c r="K16" t="s">
        <v>350</v>
      </c>
      <c r="L16" t="s">
        <v>351</v>
      </c>
      <c r="M16" t="s">
        <v>540</v>
      </c>
      <c r="N16" t="s">
        <v>224</v>
      </c>
      <c r="O16" t="s">
        <v>225</v>
      </c>
      <c r="P16">
        <v>4</v>
      </c>
      <c r="Q16" t="s">
        <v>78</v>
      </c>
      <c r="R16">
        <v>12</v>
      </c>
      <c r="S16" t="s">
        <v>355</v>
      </c>
      <c r="T16" t="s">
        <v>353</v>
      </c>
      <c r="U16" t="s">
        <v>354</v>
      </c>
      <c r="V16">
        <v>1000</v>
      </c>
      <c r="W16" t="s">
        <v>355</v>
      </c>
      <c r="X16" t="s">
        <v>613</v>
      </c>
      <c r="Y16">
        <v>1341</v>
      </c>
      <c r="Z16" t="s">
        <v>457</v>
      </c>
      <c r="AA16">
        <v>0</v>
      </c>
      <c r="AB16" t="s">
        <v>46</v>
      </c>
      <c r="AC16" s="2">
        <v>1500000</v>
      </c>
      <c r="AD16" s="1">
        <v>1500000</v>
      </c>
      <c r="AE16" s="1">
        <v>82663.199999999997</v>
      </c>
      <c r="AF16" s="1">
        <v>82663.199999999997</v>
      </c>
      <c r="AG16">
        <f t="shared" si="0"/>
        <v>0</v>
      </c>
      <c r="AH16" s="1">
        <v>82663.199999999997</v>
      </c>
      <c r="AI16">
        <f t="shared" si="1"/>
        <v>0</v>
      </c>
      <c r="AJ16" s="1">
        <v>82663.199999999997</v>
      </c>
      <c r="AK16">
        <f t="shared" si="2"/>
        <v>0</v>
      </c>
      <c r="AL16" s="1">
        <v>82663.199999999997</v>
      </c>
      <c r="AM16" s="1">
        <f t="shared" si="3"/>
        <v>1417336.8</v>
      </c>
      <c r="AN16" s="1"/>
      <c r="AO16" s="1">
        <f t="shared" si="4"/>
        <v>1500000</v>
      </c>
      <c r="AP16">
        <v>0</v>
      </c>
      <c r="AQ16">
        <v>0</v>
      </c>
      <c r="AR16">
        <v>0</v>
      </c>
      <c r="AS16">
        <v>0</v>
      </c>
      <c r="AT16">
        <v>0</v>
      </c>
    </row>
    <row r="17" spans="1:46" hidden="1" x14ac:dyDescent="0.3">
      <c r="A17" t="s">
        <v>1187</v>
      </c>
      <c r="B17" t="str">
        <f t="shared" si="5"/>
        <v>1.6-01-2605_26412008_2614112</v>
      </c>
      <c r="C17" t="s">
        <v>448</v>
      </c>
      <c r="D17" t="s">
        <v>449</v>
      </c>
      <c r="E17">
        <v>1</v>
      </c>
      <c r="F17" t="s">
        <v>525</v>
      </c>
      <c r="G17">
        <v>1.3</v>
      </c>
      <c r="H17" t="s">
        <v>528</v>
      </c>
      <c r="I17" t="s">
        <v>175</v>
      </c>
      <c r="J17" t="s">
        <v>176</v>
      </c>
      <c r="K17" t="s">
        <v>350</v>
      </c>
      <c r="L17" t="s">
        <v>351</v>
      </c>
      <c r="M17" t="s">
        <v>540</v>
      </c>
      <c r="N17" t="s">
        <v>224</v>
      </c>
      <c r="O17" t="s">
        <v>225</v>
      </c>
      <c r="P17">
        <v>4</v>
      </c>
      <c r="Q17" t="s">
        <v>78</v>
      </c>
      <c r="R17">
        <v>12</v>
      </c>
      <c r="S17" t="s">
        <v>355</v>
      </c>
      <c r="T17" t="s">
        <v>353</v>
      </c>
      <c r="U17" t="s">
        <v>354</v>
      </c>
      <c r="V17">
        <v>1000</v>
      </c>
      <c r="W17" t="s">
        <v>355</v>
      </c>
      <c r="X17" t="s">
        <v>614</v>
      </c>
      <c r="Y17">
        <v>1411</v>
      </c>
      <c r="Z17" t="s">
        <v>458</v>
      </c>
      <c r="AA17">
        <v>2</v>
      </c>
      <c r="AB17" t="s">
        <v>452</v>
      </c>
      <c r="AC17" s="2">
        <v>4608788.75</v>
      </c>
      <c r="AD17" s="1">
        <v>4608788.41</v>
      </c>
      <c r="AE17" s="1">
        <v>897563.68</v>
      </c>
      <c r="AF17" s="1">
        <v>897563.68</v>
      </c>
      <c r="AG17">
        <f t="shared" si="0"/>
        <v>0</v>
      </c>
      <c r="AH17" s="1">
        <v>897563.68</v>
      </c>
      <c r="AI17">
        <f t="shared" si="1"/>
        <v>0</v>
      </c>
      <c r="AJ17" s="1">
        <v>897563.68</v>
      </c>
      <c r="AK17">
        <f t="shared" si="2"/>
        <v>0</v>
      </c>
      <c r="AL17" s="1">
        <v>897563.68</v>
      </c>
      <c r="AM17" s="1">
        <f t="shared" si="3"/>
        <v>3711225.07</v>
      </c>
      <c r="AN17" s="1"/>
      <c r="AO17" s="1">
        <f t="shared" si="4"/>
        <v>4608788.75</v>
      </c>
      <c r="AP17">
        <v>0</v>
      </c>
      <c r="AQ17">
        <v>0.34</v>
      </c>
      <c r="AR17">
        <v>0</v>
      </c>
      <c r="AS17">
        <v>0</v>
      </c>
      <c r="AT17">
        <v>0.34</v>
      </c>
    </row>
    <row r="18" spans="1:46" hidden="1" x14ac:dyDescent="0.3">
      <c r="A18" t="s">
        <v>1188</v>
      </c>
      <c r="B18" t="str">
        <f t="shared" si="5"/>
        <v>1.5-01-2605_26113008_2614113</v>
      </c>
      <c r="C18" t="s">
        <v>484</v>
      </c>
      <c r="D18" t="s">
        <v>485</v>
      </c>
      <c r="E18">
        <v>1</v>
      </c>
      <c r="F18" t="s">
        <v>525</v>
      </c>
      <c r="G18">
        <v>1.3</v>
      </c>
      <c r="H18" t="s">
        <v>528</v>
      </c>
      <c r="I18" t="s">
        <v>175</v>
      </c>
      <c r="J18" t="s">
        <v>176</v>
      </c>
      <c r="K18" t="s">
        <v>350</v>
      </c>
      <c r="L18" t="s">
        <v>351</v>
      </c>
      <c r="M18" t="s">
        <v>540</v>
      </c>
      <c r="N18" t="s">
        <v>224</v>
      </c>
      <c r="O18" t="s">
        <v>225</v>
      </c>
      <c r="P18">
        <v>1</v>
      </c>
      <c r="Q18" t="s">
        <v>123</v>
      </c>
      <c r="R18">
        <v>13</v>
      </c>
      <c r="S18" t="s">
        <v>352</v>
      </c>
      <c r="T18" t="s">
        <v>353</v>
      </c>
      <c r="U18" t="s">
        <v>354</v>
      </c>
      <c r="V18">
        <v>1000</v>
      </c>
      <c r="W18" t="s">
        <v>355</v>
      </c>
      <c r="X18" t="s">
        <v>614</v>
      </c>
      <c r="Y18">
        <v>1411</v>
      </c>
      <c r="Z18" t="s">
        <v>458</v>
      </c>
      <c r="AA18">
        <v>3</v>
      </c>
      <c r="AB18" t="s">
        <v>358</v>
      </c>
      <c r="AC18" s="2">
        <v>12741226.060000001</v>
      </c>
      <c r="AD18" s="1">
        <v>12741226.060000001</v>
      </c>
      <c r="AE18">
        <v>0</v>
      </c>
      <c r="AF18">
        <v>0</v>
      </c>
      <c r="AG18">
        <f t="shared" si="0"/>
        <v>0</v>
      </c>
      <c r="AH18">
        <v>0</v>
      </c>
      <c r="AI18">
        <f t="shared" si="1"/>
        <v>0</v>
      </c>
      <c r="AJ18">
        <v>0</v>
      </c>
      <c r="AK18">
        <f t="shared" si="2"/>
        <v>0</v>
      </c>
      <c r="AL18">
        <v>0</v>
      </c>
      <c r="AM18" s="1">
        <f t="shared" si="3"/>
        <v>12741226.060000001</v>
      </c>
      <c r="AN18" s="1"/>
      <c r="AO18" s="1">
        <f t="shared" si="4"/>
        <v>12741226.060000001</v>
      </c>
      <c r="AP18">
        <v>0</v>
      </c>
      <c r="AQ18">
        <v>0</v>
      </c>
      <c r="AR18">
        <v>0</v>
      </c>
      <c r="AS18">
        <v>0</v>
      </c>
      <c r="AT18">
        <v>0</v>
      </c>
    </row>
    <row r="19" spans="1:46" hidden="1" x14ac:dyDescent="0.3">
      <c r="A19" t="s">
        <v>1189</v>
      </c>
      <c r="B19" t="str">
        <f t="shared" si="5"/>
        <v>1.5-01-2605_26412008_2614111</v>
      </c>
      <c r="C19" t="s">
        <v>484</v>
      </c>
      <c r="D19" t="s">
        <v>485</v>
      </c>
      <c r="E19">
        <v>1</v>
      </c>
      <c r="F19" t="s">
        <v>525</v>
      </c>
      <c r="G19">
        <v>1.3</v>
      </c>
      <c r="H19" t="s">
        <v>528</v>
      </c>
      <c r="I19" t="s">
        <v>175</v>
      </c>
      <c r="J19" t="s">
        <v>176</v>
      </c>
      <c r="K19" t="s">
        <v>350</v>
      </c>
      <c r="L19" t="s">
        <v>351</v>
      </c>
      <c r="M19" t="s">
        <v>540</v>
      </c>
      <c r="N19" t="s">
        <v>224</v>
      </c>
      <c r="O19" t="s">
        <v>225</v>
      </c>
      <c r="P19">
        <v>4</v>
      </c>
      <c r="Q19" t="s">
        <v>78</v>
      </c>
      <c r="R19">
        <v>12</v>
      </c>
      <c r="S19" t="s">
        <v>355</v>
      </c>
      <c r="T19" t="s">
        <v>353</v>
      </c>
      <c r="U19" t="s">
        <v>354</v>
      </c>
      <c r="V19">
        <v>1000</v>
      </c>
      <c r="W19" t="s">
        <v>355</v>
      </c>
      <c r="X19" t="s">
        <v>614</v>
      </c>
      <c r="Y19">
        <v>1411</v>
      </c>
      <c r="Z19" t="s">
        <v>458</v>
      </c>
      <c r="AA19">
        <v>1</v>
      </c>
      <c r="AB19" t="s">
        <v>463</v>
      </c>
      <c r="AC19" s="2">
        <v>43170508.880000003</v>
      </c>
      <c r="AD19" s="1">
        <v>43170509.219999999</v>
      </c>
      <c r="AE19" s="1">
        <v>8488391.3699999992</v>
      </c>
      <c r="AF19" s="1">
        <v>8488391.3699999992</v>
      </c>
      <c r="AG19">
        <f t="shared" si="0"/>
        <v>0</v>
      </c>
      <c r="AH19" s="1">
        <v>8488391.3699999992</v>
      </c>
      <c r="AI19">
        <f t="shared" si="1"/>
        <v>0</v>
      </c>
      <c r="AJ19" s="1">
        <v>8488391.3699999992</v>
      </c>
      <c r="AK19">
        <f t="shared" si="2"/>
        <v>0</v>
      </c>
      <c r="AL19" s="1">
        <v>8488391.3699999992</v>
      </c>
      <c r="AM19" s="1">
        <f t="shared" si="3"/>
        <v>34682117.510000005</v>
      </c>
      <c r="AN19" s="1"/>
      <c r="AO19" s="1">
        <f t="shared" si="4"/>
        <v>43170508.880000003</v>
      </c>
      <c r="AP19">
        <v>0</v>
      </c>
      <c r="AQ19">
        <v>0</v>
      </c>
      <c r="AR19">
        <v>0</v>
      </c>
      <c r="AS19">
        <v>0.34</v>
      </c>
      <c r="AT19">
        <v>-0.34</v>
      </c>
    </row>
    <row r="20" spans="1:46" hidden="1" x14ac:dyDescent="0.3">
      <c r="A20" t="s">
        <v>1190</v>
      </c>
      <c r="B20" t="str">
        <f t="shared" si="5"/>
        <v>1.6-01-2605_26412008_2614212</v>
      </c>
      <c r="C20" t="s">
        <v>448</v>
      </c>
      <c r="D20" t="s">
        <v>449</v>
      </c>
      <c r="E20">
        <v>1</v>
      </c>
      <c r="F20" t="s">
        <v>525</v>
      </c>
      <c r="G20">
        <v>1.3</v>
      </c>
      <c r="H20" t="s">
        <v>528</v>
      </c>
      <c r="I20" t="s">
        <v>175</v>
      </c>
      <c r="J20" t="s">
        <v>176</v>
      </c>
      <c r="K20" t="s">
        <v>350</v>
      </c>
      <c r="L20" t="s">
        <v>351</v>
      </c>
      <c r="M20" t="s">
        <v>540</v>
      </c>
      <c r="N20" t="s">
        <v>224</v>
      </c>
      <c r="O20" t="s">
        <v>225</v>
      </c>
      <c r="P20">
        <v>4</v>
      </c>
      <c r="Q20" t="s">
        <v>78</v>
      </c>
      <c r="R20">
        <v>12</v>
      </c>
      <c r="S20" t="s">
        <v>355</v>
      </c>
      <c r="T20" t="s">
        <v>353</v>
      </c>
      <c r="U20" t="s">
        <v>354</v>
      </c>
      <c r="V20">
        <v>1000</v>
      </c>
      <c r="W20" t="s">
        <v>355</v>
      </c>
      <c r="X20" t="s">
        <v>614</v>
      </c>
      <c r="Y20">
        <v>1421</v>
      </c>
      <c r="Z20" t="s">
        <v>459</v>
      </c>
      <c r="AA20">
        <v>2</v>
      </c>
      <c r="AB20" t="s">
        <v>452</v>
      </c>
      <c r="AC20" s="2">
        <v>2304394.38</v>
      </c>
      <c r="AD20" s="1">
        <v>2304392.86</v>
      </c>
      <c r="AE20" s="1">
        <v>304428.52</v>
      </c>
      <c r="AF20" s="1">
        <v>304428.52</v>
      </c>
      <c r="AG20">
        <f t="shared" si="0"/>
        <v>0</v>
      </c>
      <c r="AH20" s="1">
        <v>304428.52</v>
      </c>
      <c r="AI20">
        <f t="shared" si="1"/>
        <v>0</v>
      </c>
      <c r="AJ20" s="1">
        <v>304428.52</v>
      </c>
      <c r="AK20">
        <f t="shared" si="2"/>
        <v>0</v>
      </c>
      <c r="AL20" s="1">
        <v>304428.52</v>
      </c>
      <c r="AM20" s="1">
        <f t="shared" si="3"/>
        <v>1999965.8599999999</v>
      </c>
      <c r="AN20" s="1"/>
      <c r="AO20" s="1">
        <f t="shared" si="4"/>
        <v>2304394.38</v>
      </c>
      <c r="AP20">
        <v>0</v>
      </c>
      <c r="AQ20">
        <v>1.52</v>
      </c>
      <c r="AR20">
        <v>0</v>
      </c>
      <c r="AS20">
        <v>0</v>
      </c>
      <c r="AT20">
        <v>1.52</v>
      </c>
    </row>
    <row r="21" spans="1:46" hidden="1" x14ac:dyDescent="0.3">
      <c r="A21" t="s">
        <v>1191</v>
      </c>
      <c r="B21" t="str">
        <f t="shared" si="5"/>
        <v>1.5-01-2605_26113008_2614213</v>
      </c>
      <c r="C21" t="s">
        <v>484</v>
      </c>
      <c r="D21" t="s">
        <v>485</v>
      </c>
      <c r="E21">
        <v>1</v>
      </c>
      <c r="F21" t="s">
        <v>525</v>
      </c>
      <c r="G21">
        <v>1.3</v>
      </c>
      <c r="H21" t="s">
        <v>528</v>
      </c>
      <c r="I21" t="s">
        <v>175</v>
      </c>
      <c r="J21" t="s">
        <v>176</v>
      </c>
      <c r="K21" t="s">
        <v>350</v>
      </c>
      <c r="L21" t="s">
        <v>351</v>
      </c>
      <c r="M21" t="s">
        <v>540</v>
      </c>
      <c r="N21" t="s">
        <v>224</v>
      </c>
      <c r="O21" t="s">
        <v>225</v>
      </c>
      <c r="P21">
        <v>1</v>
      </c>
      <c r="Q21" t="s">
        <v>123</v>
      </c>
      <c r="R21">
        <v>13</v>
      </c>
      <c r="S21" t="s">
        <v>352</v>
      </c>
      <c r="T21" t="s">
        <v>353</v>
      </c>
      <c r="U21" t="s">
        <v>354</v>
      </c>
      <c r="V21">
        <v>1000</v>
      </c>
      <c r="W21" t="s">
        <v>355</v>
      </c>
      <c r="X21" t="s">
        <v>614</v>
      </c>
      <c r="Y21">
        <v>1421</v>
      </c>
      <c r="Z21" t="s">
        <v>459</v>
      </c>
      <c r="AA21">
        <v>3</v>
      </c>
      <c r="AB21" t="s">
        <v>358</v>
      </c>
      <c r="AC21" s="2">
        <v>6370613.0300000003</v>
      </c>
      <c r="AD21" s="1">
        <v>6370613.0300000003</v>
      </c>
      <c r="AE21" s="1">
        <v>676883.5</v>
      </c>
      <c r="AF21" s="1">
        <v>676883.5</v>
      </c>
      <c r="AG21">
        <f t="shared" si="0"/>
        <v>0</v>
      </c>
      <c r="AH21" s="1">
        <v>676883.5</v>
      </c>
      <c r="AI21">
        <f t="shared" si="1"/>
        <v>0</v>
      </c>
      <c r="AJ21" s="1">
        <v>676883.5</v>
      </c>
      <c r="AK21">
        <f t="shared" si="2"/>
        <v>0</v>
      </c>
      <c r="AL21" s="1">
        <v>676883.5</v>
      </c>
      <c r="AM21" s="1">
        <f t="shared" si="3"/>
        <v>5693729.5300000003</v>
      </c>
      <c r="AN21" s="1"/>
      <c r="AO21" s="1">
        <f t="shared" si="4"/>
        <v>6370613.0300000003</v>
      </c>
      <c r="AP21">
        <v>0</v>
      </c>
      <c r="AQ21">
        <v>0</v>
      </c>
      <c r="AR21">
        <v>0</v>
      </c>
      <c r="AS21">
        <v>0</v>
      </c>
      <c r="AT21">
        <v>0</v>
      </c>
    </row>
    <row r="22" spans="1:46" hidden="1" x14ac:dyDescent="0.3">
      <c r="A22" t="s">
        <v>1192</v>
      </c>
      <c r="B22" t="str">
        <f t="shared" si="5"/>
        <v>1.5-01-2605_26412008_2614211</v>
      </c>
      <c r="C22" t="s">
        <v>484</v>
      </c>
      <c r="D22" t="s">
        <v>485</v>
      </c>
      <c r="E22">
        <v>1</v>
      </c>
      <c r="F22" t="s">
        <v>525</v>
      </c>
      <c r="G22">
        <v>1.3</v>
      </c>
      <c r="H22" t="s">
        <v>528</v>
      </c>
      <c r="I22" t="s">
        <v>175</v>
      </c>
      <c r="J22" t="s">
        <v>176</v>
      </c>
      <c r="K22" t="s">
        <v>350</v>
      </c>
      <c r="L22" t="s">
        <v>351</v>
      </c>
      <c r="M22" t="s">
        <v>540</v>
      </c>
      <c r="N22" t="s">
        <v>224</v>
      </c>
      <c r="O22" t="s">
        <v>225</v>
      </c>
      <c r="P22">
        <v>4</v>
      </c>
      <c r="Q22" t="s">
        <v>78</v>
      </c>
      <c r="R22">
        <v>12</v>
      </c>
      <c r="S22" t="s">
        <v>355</v>
      </c>
      <c r="T22" t="s">
        <v>353</v>
      </c>
      <c r="U22" t="s">
        <v>354</v>
      </c>
      <c r="V22">
        <v>1000</v>
      </c>
      <c r="W22" t="s">
        <v>355</v>
      </c>
      <c r="X22" t="s">
        <v>614</v>
      </c>
      <c r="Y22">
        <v>1421</v>
      </c>
      <c r="Z22" t="s">
        <v>459</v>
      </c>
      <c r="AA22">
        <v>1</v>
      </c>
      <c r="AB22" t="s">
        <v>463</v>
      </c>
      <c r="AC22" s="2">
        <v>21585254.440000001</v>
      </c>
      <c r="AD22" s="1">
        <v>21585255.960000001</v>
      </c>
      <c r="AE22" s="1">
        <v>2552684.14</v>
      </c>
      <c r="AF22" s="1">
        <v>2552684.14</v>
      </c>
      <c r="AG22">
        <f t="shared" si="0"/>
        <v>0</v>
      </c>
      <c r="AH22" s="1">
        <v>2552684.14</v>
      </c>
      <c r="AI22">
        <f t="shared" si="1"/>
        <v>0</v>
      </c>
      <c r="AJ22" s="1">
        <v>2552684.14</v>
      </c>
      <c r="AK22">
        <f t="shared" si="2"/>
        <v>0</v>
      </c>
      <c r="AL22" s="1">
        <v>2552684.14</v>
      </c>
      <c r="AM22" s="1">
        <f t="shared" si="3"/>
        <v>19032570.300000001</v>
      </c>
      <c r="AN22" s="1"/>
      <c r="AO22" s="1">
        <f t="shared" si="4"/>
        <v>21585254.440000001</v>
      </c>
      <c r="AP22">
        <v>0</v>
      </c>
      <c r="AQ22">
        <v>0</v>
      </c>
      <c r="AR22">
        <v>0</v>
      </c>
      <c r="AS22">
        <v>1.52</v>
      </c>
      <c r="AT22">
        <v>-1.52</v>
      </c>
    </row>
    <row r="23" spans="1:46" hidden="1" x14ac:dyDescent="0.3">
      <c r="A23" t="s">
        <v>1193</v>
      </c>
      <c r="B23" t="str">
        <f t="shared" si="5"/>
        <v>1.6-01-2605_26412008_2614312</v>
      </c>
      <c r="C23" t="s">
        <v>448</v>
      </c>
      <c r="D23" t="s">
        <v>449</v>
      </c>
      <c r="E23">
        <v>1</v>
      </c>
      <c r="F23" t="s">
        <v>525</v>
      </c>
      <c r="G23">
        <v>1.3</v>
      </c>
      <c r="H23" t="s">
        <v>528</v>
      </c>
      <c r="I23" t="s">
        <v>175</v>
      </c>
      <c r="J23" t="s">
        <v>176</v>
      </c>
      <c r="K23" t="s">
        <v>350</v>
      </c>
      <c r="L23" t="s">
        <v>351</v>
      </c>
      <c r="M23" t="s">
        <v>540</v>
      </c>
      <c r="N23" t="s">
        <v>224</v>
      </c>
      <c r="O23" t="s">
        <v>225</v>
      </c>
      <c r="P23">
        <v>4</v>
      </c>
      <c r="Q23" t="s">
        <v>78</v>
      </c>
      <c r="R23">
        <v>12</v>
      </c>
      <c r="S23" t="s">
        <v>355</v>
      </c>
      <c r="T23" t="s">
        <v>353</v>
      </c>
      <c r="U23" t="s">
        <v>354</v>
      </c>
      <c r="V23">
        <v>1000</v>
      </c>
      <c r="W23" t="s">
        <v>355</v>
      </c>
      <c r="X23" t="s">
        <v>614</v>
      </c>
      <c r="Y23">
        <v>1431</v>
      </c>
      <c r="Z23" t="s">
        <v>460</v>
      </c>
      <c r="AA23">
        <v>2</v>
      </c>
      <c r="AB23" t="s">
        <v>452</v>
      </c>
      <c r="AC23" s="2">
        <v>1536262.92</v>
      </c>
      <c r="AD23" s="1">
        <v>1536259.56</v>
      </c>
      <c r="AE23" s="1">
        <v>202952.31</v>
      </c>
      <c r="AF23" s="1">
        <v>202952.31</v>
      </c>
      <c r="AG23">
        <f t="shared" si="0"/>
        <v>0</v>
      </c>
      <c r="AH23" s="1">
        <v>202952.31</v>
      </c>
      <c r="AI23">
        <f t="shared" si="1"/>
        <v>0</v>
      </c>
      <c r="AJ23" s="1">
        <v>202952.31</v>
      </c>
      <c r="AK23">
        <f t="shared" si="2"/>
        <v>0</v>
      </c>
      <c r="AL23" s="1">
        <v>202952.31</v>
      </c>
      <c r="AM23" s="1">
        <f t="shared" si="3"/>
        <v>1333310.6099999999</v>
      </c>
      <c r="AN23" s="1"/>
      <c r="AO23" s="1">
        <f t="shared" si="4"/>
        <v>1536262.92</v>
      </c>
      <c r="AP23">
        <v>0</v>
      </c>
      <c r="AQ23">
        <v>3.36</v>
      </c>
      <c r="AR23">
        <v>0</v>
      </c>
      <c r="AS23">
        <v>0</v>
      </c>
      <c r="AT23">
        <v>3.36</v>
      </c>
    </row>
    <row r="24" spans="1:46" hidden="1" x14ac:dyDescent="0.3">
      <c r="A24" t="s">
        <v>1194</v>
      </c>
      <c r="B24" t="str">
        <f t="shared" si="5"/>
        <v>1.5-01-2605_26113008_2614313</v>
      </c>
      <c r="C24" t="s">
        <v>484</v>
      </c>
      <c r="D24" t="s">
        <v>485</v>
      </c>
      <c r="E24">
        <v>1</v>
      </c>
      <c r="F24" t="s">
        <v>525</v>
      </c>
      <c r="G24">
        <v>1.3</v>
      </c>
      <c r="H24" t="s">
        <v>528</v>
      </c>
      <c r="I24" t="s">
        <v>175</v>
      </c>
      <c r="J24" t="s">
        <v>176</v>
      </c>
      <c r="K24" t="s">
        <v>350</v>
      </c>
      <c r="L24" t="s">
        <v>351</v>
      </c>
      <c r="M24" t="s">
        <v>540</v>
      </c>
      <c r="N24" t="s">
        <v>224</v>
      </c>
      <c r="O24" t="s">
        <v>225</v>
      </c>
      <c r="P24">
        <v>1</v>
      </c>
      <c r="Q24" t="s">
        <v>123</v>
      </c>
      <c r="R24">
        <v>13</v>
      </c>
      <c r="S24" t="s">
        <v>352</v>
      </c>
      <c r="T24" t="s">
        <v>353</v>
      </c>
      <c r="U24" t="s">
        <v>354</v>
      </c>
      <c r="V24">
        <v>1000</v>
      </c>
      <c r="W24" t="s">
        <v>355</v>
      </c>
      <c r="X24" t="s">
        <v>614</v>
      </c>
      <c r="Y24">
        <v>1431</v>
      </c>
      <c r="Z24" t="s">
        <v>460</v>
      </c>
      <c r="AA24">
        <v>3</v>
      </c>
      <c r="AB24" t="s">
        <v>358</v>
      </c>
      <c r="AC24" s="2">
        <v>4247075.3499999996</v>
      </c>
      <c r="AD24" s="1">
        <v>4247075.3499999996</v>
      </c>
      <c r="AE24" s="1">
        <v>451267.33</v>
      </c>
      <c r="AF24" s="1">
        <v>451267.33</v>
      </c>
      <c r="AG24">
        <f t="shared" si="0"/>
        <v>0</v>
      </c>
      <c r="AH24" s="1">
        <v>451267.33</v>
      </c>
      <c r="AI24">
        <f t="shared" si="1"/>
        <v>0</v>
      </c>
      <c r="AJ24" s="1">
        <v>451267.33</v>
      </c>
      <c r="AK24">
        <f t="shared" si="2"/>
        <v>0</v>
      </c>
      <c r="AL24" s="1">
        <v>451267.33</v>
      </c>
      <c r="AM24" s="1">
        <f t="shared" si="3"/>
        <v>3795808.0199999996</v>
      </c>
      <c r="AN24" s="1"/>
      <c r="AO24" s="1">
        <f t="shared" si="4"/>
        <v>4247075.3499999996</v>
      </c>
      <c r="AP24">
        <v>0</v>
      </c>
      <c r="AQ24">
        <v>0</v>
      </c>
      <c r="AR24">
        <v>0</v>
      </c>
      <c r="AS24">
        <v>0</v>
      </c>
      <c r="AT24">
        <v>0</v>
      </c>
    </row>
    <row r="25" spans="1:46" hidden="1" x14ac:dyDescent="0.3">
      <c r="A25" t="s">
        <v>1195</v>
      </c>
      <c r="B25" t="str">
        <f t="shared" si="5"/>
        <v>1.5-01-2605_26412008_2614311</v>
      </c>
      <c r="C25" t="s">
        <v>484</v>
      </c>
      <c r="D25" t="s">
        <v>485</v>
      </c>
      <c r="E25">
        <v>1</v>
      </c>
      <c r="F25" t="s">
        <v>525</v>
      </c>
      <c r="G25">
        <v>1.3</v>
      </c>
      <c r="H25" t="s">
        <v>528</v>
      </c>
      <c r="I25" t="s">
        <v>175</v>
      </c>
      <c r="J25" t="s">
        <v>176</v>
      </c>
      <c r="K25" t="s">
        <v>350</v>
      </c>
      <c r="L25" t="s">
        <v>351</v>
      </c>
      <c r="M25" t="s">
        <v>540</v>
      </c>
      <c r="N25" t="s">
        <v>224</v>
      </c>
      <c r="O25" t="s">
        <v>225</v>
      </c>
      <c r="P25">
        <v>4</v>
      </c>
      <c r="Q25" t="s">
        <v>78</v>
      </c>
      <c r="R25">
        <v>12</v>
      </c>
      <c r="S25" t="s">
        <v>355</v>
      </c>
      <c r="T25" t="s">
        <v>353</v>
      </c>
      <c r="U25" t="s">
        <v>354</v>
      </c>
      <c r="V25">
        <v>1000</v>
      </c>
      <c r="W25" t="s">
        <v>355</v>
      </c>
      <c r="X25" t="s">
        <v>614</v>
      </c>
      <c r="Y25">
        <v>1431</v>
      </c>
      <c r="Z25" t="s">
        <v>460</v>
      </c>
      <c r="AA25">
        <v>1</v>
      </c>
      <c r="AB25" t="s">
        <v>463</v>
      </c>
      <c r="AC25" s="2">
        <v>14390169.630000001</v>
      </c>
      <c r="AD25" s="1">
        <v>14390172.99</v>
      </c>
      <c r="AE25" s="1">
        <v>1701795.76</v>
      </c>
      <c r="AF25" s="1">
        <v>1701795.76</v>
      </c>
      <c r="AG25">
        <f t="shared" si="0"/>
        <v>0</v>
      </c>
      <c r="AH25" s="1">
        <v>1701795.76</v>
      </c>
      <c r="AI25">
        <f t="shared" si="1"/>
        <v>0</v>
      </c>
      <c r="AJ25" s="1">
        <v>1701795.76</v>
      </c>
      <c r="AK25">
        <f t="shared" si="2"/>
        <v>0</v>
      </c>
      <c r="AL25" s="1">
        <v>1701795.76</v>
      </c>
      <c r="AM25" s="1">
        <f t="shared" si="3"/>
        <v>12688373.870000001</v>
      </c>
      <c r="AN25" s="1"/>
      <c r="AO25" s="1">
        <f t="shared" si="4"/>
        <v>14390169.630000001</v>
      </c>
      <c r="AP25">
        <v>0</v>
      </c>
      <c r="AQ25">
        <v>0</v>
      </c>
      <c r="AR25">
        <v>0</v>
      </c>
      <c r="AS25">
        <v>3.36</v>
      </c>
      <c r="AT25">
        <v>-3.36</v>
      </c>
    </row>
    <row r="26" spans="1:46" hidden="1" x14ac:dyDescent="0.3">
      <c r="A26" t="s">
        <v>1196</v>
      </c>
      <c r="B26" t="str">
        <f t="shared" si="5"/>
        <v>1.6-01-2605_26412008_2614322</v>
      </c>
      <c r="C26" t="s">
        <v>448</v>
      </c>
      <c r="D26" t="s">
        <v>449</v>
      </c>
      <c r="E26">
        <v>1</v>
      </c>
      <c r="F26" t="s">
        <v>525</v>
      </c>
      <c r="G26">
        <v>1.3</v>
      </c>
      <c r="H26" t="s">
        <v>528</v>
      </c>
      <c r="I26" t="s">
        <v>175</v>
      </c>
      <c r="J26" t="s">
        <v>176</v>
      </c>
      <c r="K26" t="s">
        <v>350</v>
      </c>
      <c r="L26" t="s">
        <v>351</v>
      </c>
      <c r="M26" t="s">
        <v>540</v>
      </c>
      <c r="N26" t="s">
        <v>224</v>
      </c>
      <c r="O26" t="s">
        <v>225</v>
      </c>
      <c r="P26">
        <v>4</v>
      </c>
      <c r="Q26" t="s">
        <v>78</v>
      </c>
      <c r="R26">
        <v>12</v>
      </c>
      <c r="S26" t="s">
        <v>355</v>
      </c>
      <c r="T26" t="s">
        <v>353</v>
      </c>
      <c r="U26" t="s">
        <v>354</v>
      </c>
      <c r="V26">
        <v>1000</v>
      </c>
      <c r="W26" t="s">
        <v>355</v>
      </c>
      <c r="X26" t="s">
        <v>614</v>
      </c>
      <c r="Y26">
        <v>1432</v>
      </c>
      <c r="Z26" t="s">
        <v>461</v>
      </c>
      <c r="AA26">
        <v>2</v>
      </c>
      <c r="AB26" t="s">
        <v>452</v>
      </c>
      <c r="AC26" s="2">
        <v>13442300.529999999</v>
      </c>
      <c r="AD26" s="1">
        <v>13442305.73</v>
      </c>
      <c r="AE26" s="1">
        <v>1775846.86</v>
      </c>
      <c r="AF26" s="1">
        <v>1775846.86</v>
      </c>
      <c r="AG26">
        <f t="shared" si="0"/>
        <v>0</v>
      </c>
      <c r="AH26" s="1">
        <v>1775846.86</v>
      </c>
      <c r="AI26">
        <f t="shared" si="1"/>
        <v>0</v>
      </c>
      <c r="AJ26" s="1">
        <v>1775846.86</v>
      </c>
      <c r="AK26">
        <f t="shared" si="2"/>
        <v>0</v>
      </c>
      <c r="AL26" s="1">
        <v>1775846.86</v>
      </c>
      <c r="AM26" s="1">
        <f t="shared" si="3"/>
        <v>11666453.67</v>
      </c>
      <c r="AN26" s="1"/>
      <c r="AO26" s="1">
        <f t="shared" si="4"/>
        <v>13442300.529999999</v>
      </c>
      <c r="AP26">
        <v>0</v>
      </c>
      <c r="AQ26">
        <v>0</v>
      </c>
      <c r="AR26">
        <v>0</v>
      </c>
      <c r="AS26">
        <v>5.2</v>
      </c>
      <c r="AT26">
        <v>-5.2</v>
      </c>
    </row>
    <row r="27" spans="1:46" hidden="1" x14ac:dyDescent="0.3">
      <c r="A27" t="s">
        <v>1197</v>
      </c>
      <c r="B27" t="str">
        <f t="shared" si="5"/>
        <v>1.5-01-2605_26113008_2614323</v>
      </c>
      <c r="C27" t="s">
        <v>484</v>
      </c>
      <c r="D27" t="s">
        <v>485</v>
      </c>
      <c r="E27">
        <v>1</v>
      </c>
      <c r="F27" t="s">
        <v>525</v>
      </c>
      <c r="G27">
        <v>1.3</v>
      </c>
      <c r="H27" t="s">
        <v>528</v>
      </c>
      <c r="I27" t="s">
        <v>175</v>
      </c>
      <c r="J27" t="s">
        <v>176</v>
      </c>
      <c r="K27" t="s">
        <v>350</v>
      </c>
      <c r="L27" t="s">
        <v>351</v>
      </c>
      <c r="M27" t="s">
        <v>540</v>
      </c>
      <c r="N27" t="s">
        <v>224</v>
      </c>
      <c r="O27" t="s">
        <v>225</v>
      </c>
      <c r="P27">
        <v>1</v>
      </c>
      <c r="Q27" t="s">
        <v>123</v>
      </c>
      <c r="R27">
        <v>13</v>
      </c>
      <c r="S27" t="s">
        <v>352</v>
      </c>
      <c r="T27" t="s">
        <v>353</v>
      </c>
      <c r="U27" t="s">
        <v>354</v>
      </c>
      <c r="V27">
        <v>1000</v>
      </c>
      <c r="W27" t="s">
        <v>355</v>
      </c>
      <c r="X27" t="s">
        <v>614</v>
      </c>
      <c r="Y27">
        <v>1432</v>
      </c>
      <c r="Z27" t="s">
        <v>461</v>
      </c>
      <c r="AA27">
        <v>3</v>
      </c>
      <c r="AB27" t="s">
        <v>358</v>
      </c>
      <c r="AC27" s="2">
        <v>37161909.329999998</v>
      </c>
      <c r="AD27" s="1">
        <v>37161909.329999998</v>
      </c>
      <c r="AE27" s="1">
        <v>3948531.24</v>
      </c>
      <c r="AF27" s="1">
        <v>3948531.24</v>
      </c>
      <c r="AG27">
        <f t="shared" si="0"/>
        <v>0</v>
      </c>
      <c r="AH27" s="1">
        <v>3948531.24</v>
      </c>
      <c r="AI27">
        <f t="shared" si="1"/>
        <v>0</v>
      </c>
      <c r="AJ27" s="1">
        <v>3948531.24</v>
      </c>
      <c r="AK27">
        <f t="shared" si="2"/>
        <v>0</v>
      </c>
      <c r="AL27" s="1">
        <v>3948531.24</v>
      </c>
      <c r="AM27" s="1">
        <f t="shared" si="3"/>
        <v>33213378.089999996</v>
      </c>
      <c r="AN27" s="1"/>
      <c r="AO27" s="1">
        <f t="shared" si="4"/>
        <v>37161909.329999998</v>
      </c>
      <c r="AP27">
        <v>0</v>
      </c>
      <c r="AQ27">
        <v>0</v>
      </c>
      <c r="AR27">
        <v>0</v>
      </c>
      <c r="AS27">
        <v>0</v>
      </c>
      <c r="AT27">
        <v>0</v>
      </c>
    </row>
    <row r="28" spans="1:46" hidden="1" x14ac:dyDescent="0.3">
      <c r="A28" t="s">
        <v>1198</v>
      </c>
      <c r="B28" t="str">
        <f t="shared" si="5"/>
        <v>1.5-01-2605_26412008_2614321</v>
      </c>
      <c r="C28" t="s">
        <v>484</v>
      </c>
      <c r="D28" t="s">
        <v>485</v>
      </c>
      <c r="E28">
        <v>1</v>
      </c>
      <c r="F28" t="s">
        <v>525</v>
      </c>
      <c r="G28">
        <v>1.3</v>
      </c>
      <c r="H28" t="s">
        <v>528</v>
      </c>
      <c r="I28" t="s">
        <v>175</v>
      </c>
      <c r="J28" t="s">
        <v>176</v>
      </c>
      <c r="K28" t="s">
        <v>350</v>
      </c>
      <c r="L28" t="s">
        <v>351</v>
      </c>
      <c r="M28" t="s">
        <v>540</v>
      </c>
      <c r="N28" t="s">
        <v>224</v>
      </c>
      <c r="O28" t="s">
        <v>225</v>
      </c>
      <c r="P28">
        <v>4</v>
      </c>
      <c r="Q28" t="s">
        <v>78</v>
      </c>
      <c r="R28">
        <v>12</v>
      </c>
      <c r="S28" t="s">
        <v>355</v>
      </c>
      <c r="T28" t="s">
        <v>353</v>
      </c>
      <c r="U28" t="s">
        <v>354</v>
      </c>
      <c r="V28">
        <v>1000</v>
      </c>
      <c r="W28" t="s">
        <v>355</v>
      </c>
      <c r="X28" t="s">
        <v>614</v>
      </c>
      <c r="Y28">
        <v>1432</v>
      </c>
      <c r="Z28" t="s">
        <v>461</v>
      </c>
      <c r="AA28">
        <v>1</v>
      </c>
      <c r="AB28" t="s">
        <v>463</v>
      </c>
      <c r="AC28" s="2">
        <v>125913984.22</v>
      </c>
      <c r="AD28" s="1">
        <v>125913979.02</v>
      </c>
      <c r="AE28" s="1">
        <v>14890681.93</v>
      </c>
      <c r="AF28" s="1">
        <v>14890681.93</v>
      </c>
      <c r="AG28">
        <f t="shared" si="0"/>
        <v>0</v>
      </c>
      <c r="AH28" s="1">
        <v>14890681.93</v>
      </c>
      <c r="AI28">
        <f t="shared" si="1"/>
        <v>0</v>
      </c>
      <c r="AJ28" s="1">
        <v>14890681.93</v>
      </c>
      <c r="AK28">
        <f t="shared" si="2"/>
        <v>0</v>
      </c>
      <c r="AL28" s="1">
        <v>14890681.93</v>
      </c>
      <c r="AM28" s="1">
        <f t="shared" si="3"/>
        <v>111023302.28999999</v>
      </c>
      <c r="AN28" s="1"/>
      <c r="AO28" s="1">
        <f t="shared" si="4"/>
        <v>125913984.22</v>
      </c>
      <c r="AP28">
        <v>0</v>
      </c>
      <c r="AQ28">
        <v>5.2</v>
      </c>
      <c r="AR28">
        <v>0</v>
      </c>
      <c r="AS28">
        <v>0</v>
      </c>
      <c r="AT28">
        <v>5.2</v>
      </c>
    </row>
    <row r="29" spans="1:46" hidden="1" x14ac:dyDescent="0.3">
      <c r="A29" t="s">
        <v>1199</v>
      </c>
      <c r="B29" t="str">
        <f t="shared" si="5"/>
        <v>1.1-00-2605_26113008_2614410</v>
      </c>
      <c r="C29" t="s">
        <v>32</v>
      </c>
      <c r="D29" t="s">
        <v>33</v>
      </c>
      <c r="E29">
        <v>1</v>
      </c>
      <c r="F29" t="s">
        <v>525</v>
      </c>
      <c r="G29">
        <v>1.3</v>
      </c>
      <c r="H29" t="s">
        <v>528</v>
      </c>
      <c r="I29" t="s">
        <v>175</v>
      </c>
      <c r="J29" t="s">
        <v>176</v>
      </c>
      <c r="K29" t="s">
        <v>350</v>
      </c>
      <c r="L29" t="s">
        <v>351</v>
      </c>
      <c r="M29" t="s">
        <v>540</v>
      </c>
      <c r="N29" t="s">
        <v>224</v>
      </c>
      <c r="O29" t="s">
        <v>225</v>
      </c>
      <c r="P29">
        <v>1</v>
      </c>
      <c r="Q29" t="s">
        <v>123</v>
      </c>
      <c r="R29">
        <v>13</v>
      </c>
      <c r="S29" t="s">
        <v>352</v>
      </c>
      <c r="T29" t="s">
        <v>353</v>
      </c>
      <c r="U29" t="s">
        <v>354</v>
      </c>
      <c r="V29">
        <v>1000</v>
      </c>
      <c r="W29" t="s">
        <v>355</v>
      </c>
      <c r="X29" t="s">
        <v>614</v>
      </c>
      <c r="Y29">
        <v>1441</v>
      </c>
      <c r="Z29" t="s">
        <v>356</v>
      </c>
      <c r="AA29">
        <v>0</v>
      </c>
      <c r="AB29" t="s">
        <v>46</v>
      </c>
      <c r="AC29" s="2">
        <v>9500000</v>
      </c>
      <c r="AD29" s="1">
        <v>9500000</v>
      </c>
      <c r="AE29" s="1">
        <v>8306768.4900000002</v>
      </c>
      <c r="AF29" s="1">
        <v>8306768.4900000002</v>
      </c>
      <c r="AG29">
        <f t="shared" si="0"/>
        <v>8306768.4900000002</v>
      </c>
      <c r="AH29">
        <v>0</v>
      </c>
      <c r="AI29">
        <f t="shared" si="1"/>
        <v>0</v>
      </c>
      <c r="AJ29">
        <v>0</v>
      </c>
      <c r="AK29">
        <f t="shared" si="2"/>
        <v>0</v>
      </c>
      <c r="AL29">
        <v>0</v>
      </c>
      <c r="AM29" s="1">
        <f t="shared" si="3"/>
        <v>1193231.5099999998</v>
      </c>
      <c r="AN29" s="1"/>
      <c r="AO29" s="1">
        <f t="shared" si="4"/>
        <v>9500000</v>
      </c>
      <c r="AP29">
        <v>0</v>
      </c>
      <c r="AQ29">
        <v>0</v>
      </c>
      <c r="AR29">
        <v>0</v>
      </c>
      <c r="AS29">
        <v>0</v>
      </c>
      <c r="AT29">
        <v>0</v>
      </c>
    </row>
    <row r="30" spans="1:46" hidden="1" x14ac:dyDescent="0.3">
      <c r="A30" t="s">
        <v>1200</v>
      </c>
      <c r="B30" t="str">
        <f t="shared" si="5"/>
        <v>1.1-00-2605_26412008_2614410</v>
      </c>
      <c r="C30" t="s">
        <v>32</v>
      </c>
      <c r="D30" t="s">
        <v>33</v>
      </c>
      <c r="E30">
        <v>1</v>
      </c>
      <c r="F30" t="s">
        <v>525</v>
      </c>
      <c r="G30">
        <v>1.3</v>
      </c>
      <c r="H30" t="s">
        <v>528</v>
      </c>
      <c r="I30" t="s">
        <v>175</v>
      </c>
      <c r="J30" t="s">
        <v>176</v>
      </c>
      <c r="K30" t="s">
        <v>350</v>
      </c>
      <c r="L30" t="s">
        <v>351</v>
      </c>
      <c r="M30" t="s">
        <v>540</v>
      </c>
      <c r="N30" t="s">
        <v>224</v>
      </c>
      <c r="O30" t="s">
        <v>225</v>
      </c>
      <c r="P30">
        <v>4</v>
      </c>
      <c r="Q30" t="s">
        <v>78</v>
      </c>
      <c r="R30">
        <v>12</v>
      </c>
      <c r="S30" t="s">
        <v>355</v>
      </c>
      <c r="T30" t="s">
        <v>353</v>
      </c>
      <c r="U30" t="s">
        <v>354</v>
      </c>
      <c r="V30">
        <v>1000</v>
      </c>
      <c r="W30" t="s">
        <v>355</v>
      </c>
      <c r="X30" t="s">
        <v>614</v>
      </c>
      <c r="Y30">
        <v>1441</v>
      </c>
      <c r="Z30" t="s">
        <v>356</v>
      </c>
      <c r="AA30">
        <v>0</v>
      </c>
      <c r="AB30" t="s">
        <v>46</v>
      </c>
      <c r="AC30" s="2">
        <v>15000000</v>
      </c>
      <c r="AD30" s="1">
        <v>15000000</v>
      </c>
      <c r="AE30" s="1">
        <v>13512339.82</v>
      </c>
      <c r="AF30" s="1">
        <v>13512339.82</v>
      </c>
      <c r="AG30">
        <f t="shared" si="0"/>
        <v>0</v>
      </c>
      <c r="AH30" s="1">
        <v>13512339.82</v>
      </c>
      <c r="AI30">
        <f t="shared" si="1"/>
        <v>13512339.82</v>
      </c>
      <c r="AJ30">
        <v>0</v>
      </c>
      <c r="AK30">
        <f t="shared" si="2"/>
        <v>0</v>
      </c>
      <c r="AL30">
        <v>0</v>
      </c>
      <c r="AM30" s="1">
        <f t="shared" si="3"/>
        <v>1487660.1799999997</v>
      </c>
      <c r="AN30" s="1"/>
      <c r="AO30" s="1">
        <f t="shared" si="4"/>
        <v>15000000</v>
      </c>
      <c r="AP30">
        <v>0</v>
      </c>
      <c r="AQ30">
        <v>0</v>
      </c>
      <c r="AR30">
        <v>0</v>
      </c>
      <c r="AS30">
        <v>0</v>
      </c>
      <c r="AT30">
        <v>0</v>
      </c>
    </row>
    <row r="31" spans="1:46" hidden="1" x14ac:dyDescent="0.3">
      <c r="A31" t="s">
        <v>1201</v>
      </c>
      <c r="B31" t="str">
        <f t="shared" si="5"/>
        <v>1.6-01-2605_26412008_2615210</v>
      </c>
      <c r="C31" t="s">
        <v>448</v>
      </c>
      <c r="D31" t="s">
        <v>449</v>
      </c>
      <c r="E31">
        <v>1</v>
      </c>
      <c r="F31" t="s">
        <v>525</v>
      </c>
      <c r="G31">
        <v>1.3</v>
      </c>
      <c r="H31" t="s">
        <v>528</v>
      </c>
      <c r="I31" t="s">
        <v>175</v>
      </c>
      <c r="J31" t="s">
        <v>176</v>
      </c>
      <c r="K31" t="s">
        <v>350</v>
      </c>
      <c r="L31" t="s">
        <v>351</v>
      </c>
      <c r="M31" t="s">
        <v>540</v>
      </c>
      <c r="N31" t="s">
        <v>224</v>
      </c>
      <c r="O31" t="s">
        <v>225</v>
      </c>
      <c r="P31">
        <v>4</v>
      </c>
      <c r="Q31" t="s">
        <v>78</v>
      </c>
      <c r="R31">
        <v>12</v>
      </c>
      <c r="S31" t="s">
        <v>355</v>
      </c>
      <c r="T31" t="s">
        <v>353</v>
      </c>
      <c r="U31" t="s">
        <v>354</v>
      </c>
      <c r="V31">
        <v>1000</v>
      </c>
      <c r="W31" t="s">
        <v>355</v>
      </c>
      <c r="X31" t="s">
        <v>615</v>
      </c>
      <c r="Y31">
        <v>1521</v>
      </c>
      <c r="Z31" t="s">
        <v>462</v>
      </c>
      <c r="AA31">
        <v>0</v>
      </c>
      <c r="AB31" t="s">
        <v>46</v>
      </c>
      <c r="AC31" s="2">
        <v>1000000</v>
      </c>
      <c r="AD31" s="1">
        <v>1000000</v>
      </c>
      <c r="AE31">
        <v>0</v>
      </c>
      <c r="AF31">
        <v>0</v>
      </c>
      <c r="AG31">
        <f t="shared" si="0"/>
        <v>0</v>
      </c>
      <c r="AH31">
        <v>0</v>
      </c>
      <c r="AI31">
        <f t="shared" si="1"/>
        <v>0</v>
      </c>
      <c r="AJ31">
        <v>0</v>
      </c>
      <c r="AK31">
        <f t="shared" si="2"/>
        <v>0</v>
      </c>
      <c r="AL31">
        <v>0</v>
      </c>
      <c r="AM31" s="1">
        <f t="shared" si="3"/>
        <v>1000000</v>
      </c>
      <c r="AN31" s="1"/>
      <c r="AO31" s="1">
        <f t="shared" si="4"/>
        <v>1000000</v>
      </c>
      <c r="AP31">
        <v>0</v>
      </c>
      <c r="AQ31">
        <v>0</v>
      </c>
      <c r="AR31">
        <v>0</v>
      </c>
      <c r="AS31">
        <v>0</v>
      </c>
      <c r="AT31">
        <v>0</v>
      </c>
    </row>
    <row r="32" spans="1:46" hidden="1" x14ac:dyDescent="0.3">
      <c r="A32" t="s">
        <v>1202</v>
      </c>
      <c r="B32" t="str">
        <f t="shared" si="5"/>
        <v>1.1-00-2605_26113008_2615913</v>
      </c>
      <c r="C32" t="s">
        <v>32</v>
      </c>
      <c r="D32" t="s">
        <v>33</v>
      </c>
      <c r="E32">
        <v>1</v>
      </c>
      <c r="F32" t="s">
        <v>525</v>
      </c>
      <c r="G32">
        <v>1.3</v>
      </c>
      <c r="H32" t="s">
        <v>528</v>
      </c>
      <c r="I32" t="s">
        <v>175</v>
      </c>
      <c r="J32" t="s">
        <v>176</v>
      </c>
      <c r="K32" t="s">
        <v>350</v>
      </c>
      <c r="L32" t="s">
        <v>351</v>
      </c>
      <c r="M32" t="s">
        <v>540</v>
      </c>
      <c r="N32" t="s">
        <v>224</v>
      </c>
      <c r="O32" t="s">
        <v>225</v>
      </c>
      <c r="P32">
        <v>1</v>
      </c>
      <c r="Q32" t="s">
        <v>123</v>
      </c>
      <c r="R32">
        <v>13</v>
      </c>
      <c r="S32" t="s">
        <v>352</v>
      </c>
      <c r="T32" t="s">
        <v>353</v>
      </c>
      <c r="U32" t="s">
        <v>354</v>
      </c>
      <c r="V32">
        <v>1000</v>
      </c>
      <c r="W32" t="s">
        <v>355</v>
      </c>
      <c r="X32" t="s">
        <v>615</v>
      </c>
      <c r="Y32">
        <v>1591</v>
      </c>
      <c r="Z32" t="s">
        <v>357</v>
      </c>
      <c r="AA32">
        <v>3</v>
      </c>
      <c r="AB32" t="s">
        <v>358</v>
      </c>
      <c r="AC32" s="2">
        <v>3554427.78</v>
      </c>
      <c r="AD32" s="1">
        <v>3554428.44</v>
      </c>
      <c r="AE32">
        <v>0</v>
      </c>
      <c r="AF32">
        <v>0</v>
      </c>
      <c r="AG32">
        <f t="shared" si="0"/>
        <v>0</v>
      </c>
      <c r="AH32">
        <v>0</v>
      </c>
      <c r="AI32">
        <f t="shared" si="1"/>
        <v>0</v>
      </c>
      <c r="AJ32">
        <v>0</v>
      </c>
      <c r="AK32">
        <f t="shared" si="2"/>
        <v>0</v>
      </c>
      <c r="AL32">
        <v>0</v>
      </c>
      <c r="AM32" s="1">
        <f t="shared" si="3"/>
        <v>3554427.78</v>
      </c>
      <c r="AN32" s="1"/>
      <c r="AO32" s="1">
        <f t="shared" si="4"/>
        <v>3554427.78</v>
      </c>
      <c r="AP32">
        <v>0</v>
      </c>
      <c r="AQ32">
        <v>0</v>
      </c>
      <c r="AR32">
        <v>0</v>
      </c>
      <c r="AS32">
        <v>0.66</v>
      </c>
      <c r="AT32">
        <v>-0.66</v>
      </c>
    </row>
    <row r="33" spans="1:46" hidden="1" x14ac:dyDescent="0.3">
      <c r="A33" t="s">
        <v>1203</v>
      </c>
      <c r="B33" t="str">
        <f t="shared" si="5"/>
        <v>1.6-01-2605_26113008_2615913</v>
      </c>
      <c r="C33" t="s">
        <v>448</v>
      </c>
      <c r="D33" t="s">
        <v>449</v>
      </c>
      <c r="E33">
        <v>1</v>
      </c>
      <c r="F33" t="s">
        <v>525</v>
      </c>
      <c r="G33">
        <v>1.3</v>
      </c>
      <c r="H33" t="s">
        <v>528</v>
      </c>
      <c r="I33" t="s">
        <v>175</v>
      </c>
      <c r="J33" t="s">
        <v>176</v>
      </c>
      <c r="K33" t="s">
        <v>350</v>
      </c>
      <c r="L33" t="s">
        <v>351</v>
      </c>
      <c r="M33" t="s">
        <v>540</v>
      </c>
      <c r="N33" t="s">
        <v>224</v>
      </c>
      <c r="O33" t="s">
        <v>225</v>
      </c>
      <c r="P33">
        <v>1</v>
      </c>
      <c r="Q33" t="s">
        <v>123</v>
      </c>
      <c r="R33">
        <v>13</v>
      </c>
      <c r="S33" t="s">
        <v>352</v>
      </c>
      <c r="T33" t="s">
        <v>353</v>
      </c>
      <c r="U33" t="s">
        <v>354</v>
      </c>
      <c r="V33">
        <v>1000</v>
      </c>
      <c r="W33" t="s">
        <v>355</v>
      </c>
      <c r="X33" t="s">
        <v>615</v>
      </c>
      <c r="Y33">
        <v>1591</v>
      </c>
      <c r="Z33" t="s">
        <v>357</v>
      </c>
      <c r="AA33">
        <v>3</v>
      </c>
      <c r="AB33" t="s">
        <v>358</v>
      </c>
      <c r="AC33" s="2">
        <v>18604189</v>
      </c>
      <c r="AD33" s="1">
        <v>26077752.18</v>
      </c>
      <c r="AE33" s="1">
        <v>492100</v>
      </c>
      <c r="AF33" s="1">
        <v>492100</v>
      </c>
      <c r="AG33">
        <f t="shared" si="0"/>
        <v>0</v>
      </c>
      <c r="AH33" s="1">
        <v>492100</v>
      </c>
      <c r="AI33">
        <f t="shared" si="1"/>
        <v>0</v>
      </c>
      <c r="AJ33" s="1">
        <v>492100</v>
      </c>
      <c r="AK33">
        <f t="shared" si="2"/>
        <v>0</v>
      </c>
      <c r="AL33" s="1">
        <v>492100</v>
      </c>
      <c r="AM33" s="1">
        <f t="shared" si="3"/>
        <v>18112089</v>
      </c>
      <c r="AN33" s="1"/>
      <c r="AO33" s="1">
        <f t="shared" si="4"/>
        <v>18604189</v>
      </c>
      <c r="AP33">
        <v>0</v>
      </c>
      <c r="AQ33">
        <v>0.66</v>
      </c>
      <c r="AR33">
        <v>0</v>
      </c>
      <c r="AS33" s="1">
        <v>7473563.8399999999</v>
      </c>
      <c r="AT33" s="1">
        <v>-7473563.1799999997</v>
      </c>
    </row>
    <row r="34" spans="1:46" hidden="1" x14ac:dyDescent="0.3">
      <c r="A34" t="s">
        <v>1204</v>
      </c>
      <c r="B34" t="str">
        <f t="shared" si="5"/>
        <v>1.6-01-2605_26412008_2615911</v>
      </c>
      <c r="C34" t="s">
        <v>448</v>
      </c>
      <c r="D34" t="s">
        <v>449</v>
      </c>
      <c r="E34">
        <v>1</v>
      </c>
      <c r="F34" t="s">
        <v>525</v>
      </c>
      <c r="G34">
        <v>1.3</v>
      </c>
      <c r="H34" t="s">
        <v>528</v>
      </c>
      <c r="I34" t="s">
        <v>175</v>
      </c>
      <c r="J34" t="s">
        <v>176</v>
      </c>
      <c r="K34" t="s">
        <v>350</v>
      </c>
      <c r="L34" t="s">
        <v>351</v>
      </c>
      <c r="M34" t="s">
        <v>540</v>
      </c>
      <c r="N34" t="s">
        <v>224</v>
      </c>
      <c r="O34" t="s">
        <v>225</v>
      </c>
      <c r="P34">
        <v>4</v>
      </c>
      <c r="Q34" t="s">
        <v>78</v>
      </c>
      <c r="R34">
        <v>12</v>
      </c>
      <c r="S34" t="s">
        <v>355</v>
      </c>
      <c r="T34" t="s">
        <v>353</v>
      </c>
      <c r="U34" t="s">
        <v>354</v>
      </c>
      <c r="V34">
        <v>1000</v>
      </c>
      <c r="W34" t="s">
        <v>355</v>
      </c>
      <c r="X34" t="s">
        <v>615</v>
      </c>
      <c r="Y34">
        <v>1591</v>
      </c>
      <c r="Z34" t="s">
        <v>357</v>
      </c>
      <c r="AA34">
        <v>1</v>
      </c>
      <c r="AB34" t="s">
        <v>463</v>
      </c>
      <c r="AC34" s="2">
        <v>95360749.519999996</v>
      </c>
      <c r="AD34" s="1">
        <v>96017961.159999996</v>
      </c>
      <c r="AE34" s="1">
        <v>83323297.209999993</v>
      </c>
      <c r="AF34" s="1">
        <v>83323297.209999993</v>
      </c>
      <c r="AG34">
        <f t="shared" ref="AG34:AG55" si="6">AF34-AH34</f>
        <v>76493199.659999996</v>
      </c>
      <c r="AH34" s="1">
        <v>6830097.5499999998</v>
      </c>
      <c r="AI34">
        <f t="shared" ref="AI34:AI55" si="7">AH34-AJ34</f>
        <v>0</v>
      </c>
      <c r="AJ34" s="1">
        <v>6830097.5499999998</v>
      </c>
      <c r="AK34">
        <f t="shared" ref="AK34:AK55" si="8">AJ34-AL34</f>
        <v>0</v>
      </c>
      <c r="AL34" s="1">
        <v>6830097.5499999998</v>
      </c>
      <c r="AM34" s="1">
        <f t="shared" ref="AM34:AM55" si="9">AC34-AE34</f>
        <v>12037452.310000002</v>
      </c>
      <c r="AN34" s="1"/>
      <c r="AO34" s="1">
        <f t="shared" si="4"/>
        <v>95360749.519999996</v>
      </c>
      <c r="AP34">
        <v>0</v>
      </c>
      <c r="AQ34">
        <v>0</v>
      </c>
      <c r="AR34">
        <v>0</v>
      </c>
      <c r="AS34" s="1">
        <v>657211.64</v>
      </c>
      <c r="AT34" s="1">
        <v>-657211.64</v>
      </c>
    </row>
    <row r="35" spans="1:46" hidden="1" x14ac:dyDescent="0.3">
      <c r="A35" t="s">
        <v>1205</v>
      </c>
      <c r="B35" t="str">
        <f t="shared" si="5"/>
        <v>1.5-01-2605_26113008_2615913</v>
      </c>
      <c r="C35" t="s">
        <v>484</v>
      </c>
      <c r="D35" t="s">
        <v>485</v>
      </c>
      <c r="E35">
        <v>1</v>
      </c>
      <c r="F35" t="s">
        <v>525</v>
      </c>
      <c r="G35">
        <v>1.3</v>
      </c>
      <c r="H35" t="s">
        <v>528</v>
      </c>
      <c r="I35" t="s">
        <v>175</v>
      </c>
      <c r="J35" t="s">
        <v>176</v>
      </c>
      <c r="K35" t="s">
        <v>350</v>
      </c>
      <c r="L35" t="s">
        <v>351</v>
      </c>
      <c r="M35" t="s">
        <v>540</v>
      </c>
      <c r="N35" t="s">
        <v>224</v>
      </c>
      <c r="O35" t="s">
        <v>225</v>
      </c>
      <c r="P35">
        <v>1</v>
      </c>
      <c r="Q35" t="s">
        <v>123</v>
      </c>
      <c r="R35">
        <v>13</v>
      </c>
      <c r="S35" t="s">
        <v>352</v>
      </c>
      <c r="T35" t="s">
        <v>353</v>
      </c>
      <c r="U35" t="s">
        <v>354</v>
      </c>
      <c r="V35">
        <v>1000</v>
      </c>
      <c r="W35" t="s">
        <v>355</v>
      </c>
      <c r="X35" t="s">
        <v>615</v>
      </c>
      <c r="Y35">
        <v>1591</v>
      </c>
      <c r="Z35" t="s">
        <v>357</v>
      </c>
      <c r="AA35">
        <v>3</v>
      </c>
      <c r="AB35" t="s">
        <v>358</v>
      </c>
      <c r="AC35" s="2">
        <v>7473563.8399999999</v>
      </c>
      <c r="AD35">
        <v>0</v>
      </c>
      <c r="AE35" s="1">
        <v>7314059.6500000004</v>
      </c>
      <c r="AF35" s="1">
        <v>7314059.6500000004</v>
      </c>
      <c r="AG35">
        <f t="shared" si="6"/>
        <v>0</v>
      </c>
      <c r="AH35" s="1">
        <v>7314059.6500000004</v>
      </c>
      <c r="AI35">
        <f t="shared" si="7"/>
        <v>0</v>
      </c>
      <c r="AJ35" s="1">
        <v>7314059.6500000004</v>
      </c>
      <c r="AK35">
        <f t="shared" si="8"/>
        <v>0</v>
      </c>
      <c r="AL35" s="1">
        <v>7314059.6500000004</v>
      </c>
      <c r="AM35" s="1">
        <f t="shared" si="9"/>
        <v>159504.18999999948</v>
      </c>
      <c r="AN35" s="1"/>
      <c r="AO35" s="1">
        <f t="shared" si="4"/>
        <v>7473563.8399999999</v>
      </c>
      <c r="AP35">
        <v>0</v>
      </c>
      <c r="AQ35" s="1">
        <v>7473563.8399999999</v>
      </c>
      <c r="AR35">
        <v>0</v>
      </c>
      <c r="AS35">
        <v>0</v>
      </c>
      <c r="AT35" s="1">
        <v>7473563.8399999999</v>
      </c>
    </row>
    <row r="36" spans="1:46" hidden="1" x14ac:dyDescent="0.3">
      <c r="A36" t="s">
        <v>1206</v>
      </c>
      <c r="B36" t="str">
        <f t="shared" si="5"/>
        <v>1.5-01-2605_26412008_2615911</v>
      </c>
      <c r="C36" t="s">
        <v>484</v>
      </c>
      <c r="D36" t="s">
        <v>485</v>
      </c>
      <c r="E36">
        <v>1</v>
      </c>
      <c r="F36" t="s">
        <v>525</v>
      </c>
      <c r="G36">
        <v>1.3</v>
      </c>
      <c r="H36" t="s">
        <v>528</v>
      </c>
      <c r="I36" t="s">
        <v>175</v>
      </c>
      <c r="J36" t="s">
        <v>176</v>
      </c>
      <c r="K36" t="s">
        <v>350</v>
      </c>
      <c r="L36" t="s">
        <v>351</v>
      </c>
      <c r="M36" t="s">
        <v>540</v>
      </c>
      <c r="N36" t="s">
        <v>224</v>
      </c>
      <c r="O36" t="s">
        <v>225</v>
      </c>
      <c r="P36">
        <v>4</v>
      </c>
      <c r="Q36" t="s">
        <v>78</v>
      </c>
      <c r="R36">
        <v>12</v>
      </c>
      <c r="S36" t="s">
        <v>355</v>
      </c>
      <c r="T36" t="s">
        <v>353</v>
      </c>
      <c r="U36" t="s">
        <v>354</v>
      </c>
      <c r="V36">
        <v>1000</v>
      </c>
      <c r="W36" t="s">
        <v>355</v>
      </c>
      <c r="X36" t="s">
        <v>615</v>
      </c>
      <c r="Y36">
        <v>1591</v>
      </c>
      <c r="Z36" t="s">
        <v>357</v>
      </c>
      <c r="AA36">
        <v>1</v>
      </c>
      <c r="AB36" t="s">
        <v>463</v>
      </c>
      <c r="AC36" s="2">
        <v>657211.64</v>
      </c>
      <c r="AD36">
        <v>0</v>
      </c>
      <c r="AE36" s="1">
        <v>652679.92000000004</v>
      </c>
      <c r="AF36" s="1">
        <v>652679.92000000004</v>
      </c>
      <c r="AG36">
        <f t="shared" si="6"/>
        <v>0</v>
      </c>
      <c r="AH36" s="1">
        <v>652679.92000000004</v>
      </c>
      <c r="AI36">
        <f t="shared" si="7"/>
        <v>1000</v>
      </c>
      <c r="AJ36" s="1">
        <v>651679.92000000004</v>
      </c>
      <c r="AK36">
        <f t="shared" si="8"/>
        <v>0</v>
      </c>
      <c r="AL36" s="1">
        <v>651679.92000000004</v>
      </c>
      <c r="AM36" s="1">
        <f t="shared" si="9"/>
        <v>4531.7199999999721</v>
      </c>
      <c r="AN36" s="1"/>
      <c r="AO36" s="1">
        <f t="shared" si="4"/>
        <v>657211.64</v>
      </c>
      <c r="AP36">
        <v>0</v>
      </c>
      <c r="AQ36" s="1">
        <v>657211.64</v>
      </c>
      <c r="AR36">
        <v>0</v>
      </c>
      <c r="AS36">
        <v>0</v>
      </c>
      <c r="AT36" s="1">
        <v>657211.64</v>
      </c>
    </row>
    <row r="37" spans="1:46" hidden="1" x14ac:dyDescent="0.3">
      <c r="A37" t="s">
        <v>1207</v>
      </c>
      <c r="B37" t="str">
        <f t="shared" si="5"/>
        <v>1.6-01-2605_26412008_2616110</v>
      </c>
      <c r="C37" t="s">
        <v>448</v>
      </c>
      <c r="D37" t="s">
        <v>449</v>
      </c>
      <c r="E37">
        <v>1</v>
      </c>
      <c r="F37" t="s">
        <v>525</v>
      </c>
      <c r="G37">
        <v>1.3</v>
      </c>
      <c r="H37" t="s">
        <v>528</v>
      </c>
      <c r="I37" t="s">
        <v>175</v>
      </c>
      <c r="J37" t="s">
        <v>176</v>
      </c>
      <c r="K37" t="s">
        <v>350</v>
      </c>
      <c r="L37" t="s">
        <v>351</v>
      </c>
      <c r="M37" t="s">
        <v>540</v>
      </c>
      <c r="N37" t="s">
        <v>224</v>
      </c>
      <c r="O37" t="s">
        <v>225</v>
      </c>
      <c r="P37">
        <v>4</v>
      </c>
      <c r="Q37" t="s">
        <v>78</v>
      </c>
      <c r="R37">
        <v>12</v>
      </c>
      <c r="S37" t="s">
        <v>355</v>
      </c>
      <c r="T37" t="s">
        <v>353</v>
      </c>
      <c r="U37" t="s">
        <v>354</v>
      </c>
      <c r="V37">
        <v>1000</v>
      </c>
      <c r="W37" t="s">
        <v>355</v>
      </c>
      <c r="X37" t="s">
        <v>616</v>
      </c>
      <c r="Y37">
        <v>1611</v>
      </c>
      <c r="Z37" t="s">
        <v>464</v>
      </c>
      <c r="AA37">
        <v>0</v>
      </c>
      <c r="AB37" t="s">
        <v>46</v>
      </c>
      <c r="AC37" s="2">
        <v>6193943.2800000003</v>
      </c>
      <c r="AD37" s="1">
        <v>6193947.4000000004</v>
      </c>
      <c r="AE37">
        <v>0</v>
      </c>
      <c r="AF37">
        <v>0</v>
      </c>
      <c r="AG37">
        <f t="shared" si="6"/>
        <v>0</v>
      </c>
      <c r="AH37">
        <v>0</v>
      </c>
      <c r="AI37">
        <f t="shared" si="7"/>
        <v>0</v>
      </c>
      <c r="AJ37">
        <v>0</v>
      </c>
      <c r="AK37">
        <f t="shared" si="8"/>
        <v>0</v>
      </c>
      <c r="AL37">
        <v>0</v>
      </c>
      <c r="AM37" s="1">
        <f t="shared" si="9"/>
        <v>6193943.2800000003</v>
      </c>
      <c r="AN37" s="1"/>
      <c r="AO37" s="1">
        <f t="shared" si="4"/>
        <v>6193943.2800000003</v>
      </c>
      <c r="AP37">
        <v>0</v>
      </c>
      <c r="AQ37">
        <v>0</v>
      </c>
      <c r="AR37">
        <v>0</v>
      </c>
      <c r="AS37">
        <v>4.12</v>
      </c>
      <c r="AT37">
        <v>-4.12</v>
      </c>
    </row>
    <row r="38" spans="1:46" hidden="1" x14ac:dyDescent="0.3">
      <c r="A38" t="s">
        <v>1208</v>
      </c>
      <c r="B38" t="str">
        <f t="shared" si="5"/>
        <v>1.5-01-2605_26412008_2616110</v>
      </c>
      <c r="C38" t="s">
        <v>484</v>
      </c>
      <c r="D38" t="s">
        <v>485</v>
      </c>
      <c r="E38">
        <v>1</v>
      </c>
      <c r="F38" t="s">
        <v>525</v>
      </c>
      <c r="G38">
        <v>1.3</v>
      </c>
      <c r="H38" t="s">
        <v>528</v>
      </c>
      <c r="I38" t="s">
        <v>175</v>
      </c>
      <c r="J38" t="s">
        <v>176</v>
      </c>
      <c r="K38" t="s">
        <v>350</v>
      </c>
      <c r="L38" t="s">
        <v>351</v>
      </c>
      <c r="M38" t="s">
        <v>540</v>
      </c>
      <c r="N38" t="s">
        <v>224</v>
      </c>
      <c r="O38" t="s">
        <v>225</v>
      </c>
      <c r="P38">
        <v>4</v>
      </c>
      <c r="Q38" t="s">
        <v>78</v>
      </c>
      <c r="R38">
        <v>12</v>
      </c>
      <c r="S38" t="s">
        <v>355</v>
      </c>
      <c r="T38" t="s">
        <v>353</v>
      </c>
      <c r="U38" t="s">
        <v>354</v>
      </c>
      <c r="V38">
        <v>1000</v>
      </c>
      <c r="W38" t="s">
        <v>355</v>
      </c>
      <c r="X38" t="s">
        <v>616</v>
      </c>
      <c r="Y38">
        <v>1611</v>
      </c>
      <c r="Z38" t="s">
        <v>464</v>
      </c>
      <c r="AA38">
        <v>0</v>
      </c>
      <c r="AB38" t="s">
        <v>46</v>
      </c>
      <c r="AC38" s="2">
        <v>23638562.140000001</v>
      </c>
      <c r="AD38" s="1">
        <v>23638558.02</v>
      </c>
      <c r="AE38">
        <v>0</v>
      </c>
      <c r="AF38">
        <v>0</v>
      </c>
      <c r="AG38">
        <f t="shared" si="6"/>
        <v>0</v>
      </c>
      <c r="AH38">
        <v>0</v>
      </c>
      <c r="AI38">
        <f t="shared" si="7"/>
        <v>0</v>
      </c>
      <c r="AJ38">
        <v>0</v>
      </c>
      <c r="AK38">
        <f t="shared" si="8"/>
        <v>0</v>
      </c>
      <c r="AL38">
        <v>0</v>
      </c>
      <c r="AM38" s="1">
        <f t="shared" si="9"/>
        <v>23638562.140000001</v>
      </c>
      <c r="AN38" s="1"/>
      <c r="AO38" s="1">
        <f t="shared" si="4"/>
        <v>23638562.140000001</v>
      </c>
      <c r="AP38">
        <v>0</v>
      </c>
      <c r="AQ38">
        <v>4.12</v>
      </c>
      <c r="AR38">
        <v>0</v>
      </c>
      <c r="AS38">
        <v>0</v>
      </c>
      <c r="AT38">
        <v>4.12</v>
      </c>
    </row>
    <row r="39" spans="1:46" hidden="1" x14ac:dyDescent="0.3">
      <c r="A39" t="s">
        <v>1209</v>
      </c>
      <c r="B39" t="str">
        <f t="shared" si="5"/>
        <v>1.1-00-2603_2664003_2621110</v>
      </c>
      <c r="C39" t="s">
        <v>32</v>
      </c>
      <c r="D39" t="s">
        <v>33</v>
      </c>
      <c r="E39">
        <v>1</v>
      </c>
      <c r="F39" t="s">
        <v>525</v>
      </c>
      <c r="G39">
        <v>1.3</v>
      </c>
      <c r="H39" t="s">
        <v>528</v>
      </c>
      <c r="I39" t="s">
        <v>60</v>
      </c>
      <c r="J39" t="s">
        <v>61</v>
      </c>
      <c r="K39" t="s">
        <v>36</v>
      </c>
      <c r="L39" t="s">
        <v>37</v>
      </c>
      <c r="M39" t="s">
        <v>540</v>
      </c>
      <c r="N39" t="s">
        <v>62</v>
      </c>
      <c r="O39" t="s">
        <v>63</v>
      </c>
      <c r="P39">
        <v>6</v>
      </c>
      <c r="Q39" t="s">
        <v>40</v>
      </c>
      <c r="R39">
        <v>4</v>
      </c>
      <c r="S39" t="s">
        <v>64</v>
      </c>
      <c r="T39" t="s">
        <v>65</v>
      </c>
      <c r="U39" t="s">
        <v>66</v>
      </c>
      <c r="V39">
        <v>2000</v>
      </c>
      <c r="W39" t="s">
        <v>44</v>
      </c>
      <c r="X39" t="s">
        <v>617</v>
      </c>
      <c r="Y39">
        <v>2111</v>
      </c>
      <c r="Z39" t="s">
        <v>67</v>
      </c>
      <c r="AA39">
        <v>0</v>
      </c>
      <c r="AB39" t="s">
        <v>46</v>
      </c>
      <c r="AC39" s="2">
        <v>20000</v>
      </c>
      <c r="AD39" s="1">
        <v>20000</v>
      </c>
      <c r="AE39">
        <v>0</v>
      </c>
      <c r="AF39">
        <v>0</v>
      </c>
      <c r="AG39">
        <f t="shared" si="6"/>
        <v>0</v>
      </c>
      <c r="AH39">
        <v>0</v>
      </c>
      <c r="AI39">
        <f t="shared" si="7"/>
        <v>0</v>
      </c>
      <c r="AJ39">
        <v>0</v>
      </c>
      <c r="AK39">
        <f t="shared" si="8"/>
        <v>0</v>
      </c>
      <c r="AL39">
        <v>0</v>
      </c>
      <c r="AM39" s="1">
        <f t="shared" si="9"/>
        <v>20000</v>
      </c>
      <c r="AN39" s="1"/>
      <c r="AO39" s="1">
        <f t="shared" si="4"/>
        <v>20000</v>
      </c>
      <c r="AP39">
        <v>0</v>
      </c>
      <c r="AQ39">
        <v>0</v>
      </c>
      <c r="AR39">
        <v>0</v>
      </c>
      <c r="AS39">
        <v>0</v>
      </c>
      <c r="AT39">
        <v>0</v>
      </c>
    </row>
    <row r="40" spans="1:46" hidden="1" x14ac:dyDescent="0.3">
      <c r="A40" t="s">
        <v>1210</v>
      </c>
      <c r="B40" t="str">
        <f t="shared" si="5"/>
        <v>1.1-00-2602_2642002_2621110</v>
      </c>
      <c r="C40" t="s">
        <v>32</v>
      </c>
      <c r="D40" t="s">
        <v>33</v>
      </c>
      <c r="E40">
        <v>1</v>
      </c>
      <c r="F40" t="s">
        <v>525</v>
      </c>
      <c r="G40">
        <v>1.3</v>
      </c>
      <c r="H40" t="s">
        <v>528</v>
      </c>
      <c r="I40" t="s">
        <v>175</v>
      </c>
      <c r="J40" t="s">
        <v>176</v>
      </c>
      <c r="K40" t="s">
        <v>36</v>
      </c>
      <c r="L40" t="s">
        <v>37</v>
      </c>
      <c r="M40" t="s">
        <v>540</v>
      </c>
      <c r="N40" t="s">
        <v>187</v>
      </c>
      <c r="O40" t="s">
        <v>188</v>
      </c>
      <c r="P40">
        <v>4</v>
      </c>
      <c r="Q40" t="s">
        <v>78</v>
      </c>
      <c r="R40">
        <v>2</v>
      </c>
      <c r="S40" t="s">
        <v>189</v>
      </c>
      <c r="T40" t="s">
        <v>190</v>
      </c>
      <c r="U40" t="s">
        <v>191</v>
      </c>
      <c r="V40">
        <v>2000</v>
      </c>
      <c r="W40" t="s">
        <v>44</v>
      </c>
      <c r="X40" t="s">
        <v>617</v>
      </c>
      <c r="Y40">
        <v>2111</v>
      </c>
      <c r="Z40" t="s">
        <v>67</v>
      </c>
      <c r="AA40">
        <v>0</v>
      </c>
      <c r="AB40" t="s">
        <v>46</v>
      </c>
      <c r="AC40" s="2">
        <v>10000</v>
      </c>
      <c r="AD40" s="1">
        <v>10000</v>
      </c>
      <c r="AE40">
        <v>0</v>
      </c>
      <c r="AF40">
        <v>0</v>
      </c>
      <c r="AG40">
        <f t="shared" si="6"/>
        <v>0</v>
      </c>
      <c r="AH40">
        <v>0</v>
      </c>
      <c r="AI40">
        <f t="shared" si="7"/>
        <v>0</v>
      </c>
      <c r="AJ40">
        <v>0</v>
      </c>
      <c r="AK40">
        <f t="shared" si="8"/>
        <v>0</v>
      </c>
      <c r="AL40">
        <v>0</v>
      </c>
      <c r="AM40" s="1">
        <f t="shared" si="9"/>
        <v>10000</v>
      </c>
      <c r="AN40" s="1"/>
      <c r="AO40" s="1">
        <f t="shared" si="4"/>
        <v>10000</v>
      </c>
      <c r="AP40">
        <v>0</v>
      </c>
      <c r="AQ40">
        <v>0</v>
      </c>
      <c r="AR40">
        <v>0</v>
      </c>
      <c r="AS40">
        <v>0</v>
      </c>
      <c r="AT40">
        <v>0</v>
      </c>
    </row>
    <row r="41" spans="1:46" hidden="1" x14ac:dyDescent="0.3">
      <c r="A41" t="s">
        <v>1211</v>
      </c>
      <c r="B41" t="str">
        <f t="shared" si="5"/>
        <v>1.1-00-2604_2646005_2621110</v>
      </c>
      <c r="C41" t="s">
        <v>32</v>
      </c>
      <c r="D41" t="s">
        <v>33</v>
      </c>
      <c r="E41">
        <v>1</v>
      </c>
      <c r="F41" t="s">
        <v>525</v>
      </c>
      <c r="G41">
        <v>1.3</v>
      </c>
      <c r="H41" t="s">
        <v>528</v>
      </c>
      <c r="I41" t="s">
        <v>175</v>
      </c>
      <c r="J41" t="s">
        <v>176</v>
      </c>
      <c r="K41" t="s">
        <v>36</v>
      </c>
      <c r="L41" t="s">
        <v>37</v>
      </c>
      <c r="M41" t="s">
        <v>540</v>
      </c>
      <c r="N41" t="s">
        <v>192</v>
      </c>
      <c r="O41" t="s">
        <v>193</v>
      </c>
      <c r="P41">
        <v>4</v>
      </c>
      <c r="Q41" t="s">
        <v>78</v>
      </c>
      <c r="R41">
        <v>6</v>
      </c>
      <c r="S41" t="s">
        <v>198</v>
      </c>
      <c r="T41" t="s">
        <v>199</v>
      </c>
      <c r="U41" t="s">
        <v>200</v>
      </c>
      <c r="V41">
        <v>2000</v>
      </c>
      <c r="W41" t="s">
        <v>44</v>
      </c>
      <c r="X41" t="s">
        <v>617</v>
      </c>
      <c r="Y41">
        <v>2111</v>
      </c>
      <c r="Z41" t="s">
        <v>67</v>
      </c>
      <c r="AA41">
        <v>0</v>
      </c>
      <c r="AB41" t="s">
        <v>46</v>
      </c>
      <c r="AC41" s="2">
        <v>100000</v>
      </c>
      <c r="AD41" s="1">
        <v>100000</v>
      </c>
      <c r="AE41" s="1">
        <v>1349.38</v>
      </c>
      <c r="AF41" s="1">
        <v>1349.38</v>
      </c>
      <c r="AG41">
        <f t="shared" si="6"/>
        <v>0</v>
      </c>
      <c r="AH41" s="1">
        <v>1349.38</v>
      </c>
      <c r="AI41">
        <f t="shared" si="7"/>
        <v>0</v>
      </c>
      <c r="AJ41" s="1">
        <v>1349.38</v>
      </c>
      <c r="AK41">
        <f t="shared" si="8"/>
        <v>0</v>
      </c>
      <c r="AL41" s="1">
        <v>1349.38</v>
      </c>
      <c r="AM41" s="1">
        <f t="shared" si="9"/>
        <v>98650.62</v>
      </c>
      <c r="AN41" s="1"/>
      <c r="AO41" s="1">
        <f t="shared" si="4"/>
        <v>100000</v>
      </c>
      <c r="AP41">
        <v>0</v>
      </c>
      <c r="AQ41">
        <v>0</v>
      </c>
      <c r="AR41">
        <v>0</v>
      </c>
      <c r="AS41">
        <v>0</v>
      </c>
      <c r="AT41">
        <v>0</v>
      </c>
    </row>
    <row r="42" spans="1:46" hidden="1" x14ac:dyDescent="0.3">
      <c r="A42" t="s">
        <v>1212</v>
      </c>
      <c r="B42" t="str">
        <f t="shared" si="5"/>
        <v>1.1-00-2605_2649007_2621110</v>
      </c>
      <c r="C42" t="s">
        <v>32</v>
      </c>
      <c r="D42" t="s">
        <v>33</v>
      </c>
      <c r="E42">
        <v>1</v>
      </c>
      <c r="F42" t="s">
        <v>525</v>
      </c>
      <c r="G42">
        <v>1.3</v>
      </c>
      <c r="H42" t="s">
        <v>528</v>
      </c>
      <c r="I42" t="s">
        <v>175</v>
      </c>
      <c r="J42" t="s">
        <v>176</v>
      </c>
      <c r="K42" t="s">
        <v>36</v>
      </c>
      <c r="L42" t="s">
        <v>37</v>
      </c>
      <c r="M42" t="s">
        <v>540</v>
      </c>
      <c r="N42" t="s">
        <v>224</v>
      </c>
      <c r="O42" t="s">
        <v>225</v>
      </c>
      <c r="P42">
        <v>4</v>
      </c>
      <c r="Q42" t="s">
        <v>78</v>
      </c>
      <c r="R42">
        <v>9</v>
      </c>
      <c r="S42" t="s">
        <v>226</v>
      </c>
      <c r="T42" t="s">
        <v>227</v>
      </c>
      <c r="U42" t="s">
        <v>228</v>
      </c>
      <c r="V42">
        <v>2000</v>
      </c>
      <c r="W42" t="s">
        <v>44</v>
      </c>
      <c r="X42" t="s">
        <v>617</v>
      </c>
      <c r="Y42">
        <v>2111</v>
      </c>
      <c r="Z42" t="s">
        <v>67</v>
      </c>
      <c r="AA42">
        <v>0</v>
      </c>
      <c r="AB42" t="s">
        <v>46</v>
      </c>
      <c r="AC42" s="2">
        <v>2400000</v>
      </c>
      <c r="AD42" s="1">
        <v>2400000</v>
      </c>
      <c r="AE42" s="1">
        <v>40000</v>
      </c>
      <c r="AF42" s="1">
        <v>40000</v>
      </c>
      <c r="AG42">
        <f t="shared" si="6"/>
        <v>40000</v>
      </c>
      <c r="AH42">
        <v>0</v>
      </c>
      <c r="AI42">
        <f t="shared" si="7"/>
        <v>0</v>
      </c>
      <c r="AJ42">
        <v>0</v>
      </c>
      <c r="AK42">
        <f t="shared" si="8"/>
        <v>0</v>
      </c>
      <c r="AL42">
        <v>0</v>
      </c>
      <c r="AM42" s="1">
        <f t="shared" si="9"/>
        <v>2360000</v>
      </c>
      <c r="AN42" s="1"/>
      <c r="AO42" s="1">
        <f t="shared" si="4"/>
        <v>2400000</v>
      </c>
      <c r="AP42">
        <v>0</v>
      </c>
      <c r="AQ42">
        <v>0</v>
      </c>
      <c r="AR42">
        <v>0</v>
      </c>
      <c r="AS42">
        <v>0</v>
      </c>
      <c r="AT42">
        <v>0</v>
      </c>
    </row>
    <row r="43" spans="1:46" hidden="1" x14ac:dyDescent="0.3">
      <c r="A43" t="s">
        <v>1213</v>
      </c>
      <c r="B43" t="str">
        <f t="shared" si="5"/>
        <v>1.1-00-2612_26466038_2621410</v>
      </c>
      <c r="C43" t="s">
        <v>32</v>
      </c>
      <c r="D43" t="s">
        <v>33</v>
      </c>
      <c r="E43">
        <v>3</v>
      </c>
      <c r="F43" t="s">
        <v>527</v>
      </c>
      <c r="G43">
        <v>3.8</v>
      </c>
      <c r="H43" t="s">
        <v>536</v>
      </c>
      <c r="I43" t="s">
        <v>72</v>
      </c>
      <c r="J43" t="s">
        <v>73</v>
      </c>
      <c r="K43" t="s">
        <v>74</v>
      </c>
      <c r="L43" t="s">
        <v>75</v>
      </c>
      <c r="M43" t="s">
        <v>540</v>
      </c>
      <c r="N43" t="s">
        <v>76</v>
      </c>
      <c r="O43" t="s">
        <v>77</v>
      </c>
      <c r="P43">
        <v>4</v>
      </c>
      <c r="Q43" t="s">
        <v>78</v>
      </c>
      <c r="R43">
        <v>66</v>
      </c>
      <c r="S43" t="s">
        <v>79</v>
      </c>
      <c r="T43" t="s">
        <v>80</v>
      </c>
      <c r="U43" t="s">
        <v>81</v>
      </c>
      <c r="V43">
        <v>2000</v>
      </c>
      <c r="W43" t="s">
        <v>44</v>
      </c>
      <c r="X43" t="s">
        <v>617</v>
      </c>
      <c r="Y43">
        <v>2141</v>
      </c>
      <c r="Z43" t="s">
        <v>82</v>
      </c>
      <c r="AA43">
        <v>0</v>
      </c>
      <c r="AB43" t="s">
        <v>46</v>
      </c>
      <c r="AC43" s="2">
        <v>30000</v>
      </c>
      <c r="AD43" s="1">
        <v>30000</v>
      </c>
      <c r="AE43">
        <v>0</v>
      </c>
      <c r="AF43">
        <v>0</v>
      </c>
      <c r="AG43">
        <f t="shared" si="6"/>
        <v>0</v>
      </c>
      <c r="AH43">
        <v>0</v>
      </c>
      <c r="AI43">
        <f t="shared" si="7"/>
        <v>0</v>
      </c>
      <c r="AJ43">
        <v>0</v>
      </c>
      <c r="AK43">
        <f t="shared" si="8"/>
        <v>0</v>
      </c>
      <c r="AL43">
        <v>0</v>
      </c>
      <c r="AM43" s="1">
        <f t="shared" si="9"/>
        <v>30000</v>
      </c>
      <c r="AN43" s="1"/>
      <c r="AO43" s="1">
        <f t="shared" si="4"/>
        <v>30000</v>
      </c>
      <c r="AP43">
        <v>0</v>
      </c>
      <c r="AQ43">
        <v>0</v>
      </c>
      <c r="AR43">
        <v>0</v>
      </c>
      <c r="AS43">
        <v>0</v>
      </c>
      <c r="AT43">
        <v>0</v>
      </c>
    </row>
    <row r="44" spans="1:46" hidden="1" x14ac:dyDescent="0.3">
      <c r="A44" t="s">
        <v>1214</v>
      </c>
      <c r="B44" t="str">
        <f t="shared" si="5"/>
        <v>1.1-00-2604_2646005_2621410</v>
      </c>
      <c r="C44" t="s">
        <v>32</v>
      </c>
      <c r="D44" t="s">
        <v>33</v>
      </c>
      <c r="E44">
        <v>1</v>
      </c>
      <c r="F44" t="s">
        <v>525</v>
      </c>
      <c r="G44">
        <v>1.3</v>
      </c>
      <c r="H44" t="s">
        <v>528</v>
      </c>
      <c r="I44" t="s">
        <v>175</v>
      </c>
      <c r="J44" t="s">
        <v>176</v>
      </c>
      <c r="K44" t="s">
        <v>36</v>
      </c>
      <c r="L44" t="s">
        <v>37</v>
      </c>
      <c r="M44" t="s">
        <v>540</v>
      </c>
      <c r="N44" t="s">
        <v>192</v>
      </c>
      <c r="O44" t="s">
        <v>193</v>
      </c>
      <c r="P44">
        <v>4</v>
      </c>
      <c r="Q44" t="s">
        <v>78</v>
      </c>
      <c r="R44">
        <v>6</v>
      </c>
      <c r="S44" t="s">
        <v>198</v>
      </c>
      <c r="T44" t="s">
        <v>199</v>
      </c>
      <c r="U44" t="s">
        <v>200</v>
      </c>
      <c r="V44">
        <v>2000</v>
      </c>
      <c r="W44" t="s">
        <v>44</v>
      </c>
      <c r="X44" t="s">
        <v>617</v>
      </c>
      <c r="Y44">
        <v>2141</v>
      </c>
      <c r="Z44" t="s">
        <v>82</v>
      </c>
      <c r="AA44">
        <v>0</v>
      </c>
      <c r="AB44" t="s">
        <v>46</v>
      </c>
      <c r="AC44" s="2">
        <v>10000</v>
      </c>
      <c r="AD44" s="1">
        <v>10000</v>
      </c>
      <c r="AE44">
        <v>0</v>
      </c>
      <c r="AF44">
        <v>0</v>
      </c>
      <c r="AG44">
        <f t="shared" si="6"/>
        <v>0</v>
      </c>
      <c r="AH44">
        <v>0</v>
      </c>
      <c r="AI44">
        <f t="shared" si="7"/>
        <v>0</v>
      </c>
      <c r="AJ44">
        <v>0</v>
      </c>
      <c r="AK44">
        <f t="shared" si="8"/>
        <v>0</v>
      </c>
      <c r="AL44">
        <v>0</v>
      </c>
      <c r="AM44" s="1">
        <f t="shared" si="9"/>
        <v>10000</v>
      </c>
      <c r="AN44" s="1"/>
      <c r="AO44" s="1">
        <f t="shared" si="4"/>
        <v>10000</v>
      </c>
      <c r="AP44">
        <v>0</v>
      </c>
      <c r="AQ44">
        <v>0</v>
      </c>
      <c r="AR44">
        <v>0</v>
      </c>
      <c r="AS44">
        <v>0</v>
      </c>
      <c r="AT44">
        <v>0</v>
      </c>
    </row>
    <row r="45" spans="1:46" hidden="1" x14ac:dyDescent="0.3">
      <c r="A45" t="s">
        <v>1215</v>
      </c>
      <c r="B45" t="str">
        <f t="shared" si="5"/>
        <v>1.1-00-2607_26224018_2621610</v>
      </c>
      <c r="C45" t="s">
        <v>32</v>
      </c>
      <c r="D45" t="s">
        <v>33</v>
      </c>
      <c r="E45">
        <v>2</v>
      </c>
      <c r="F45" t="s">
        <v>526</v>
      </c>
      <c r="G45">
        <v>2.2999999999999998</v>
      </c>
      <c r="H45" t="s">
        <v>532</v>
      </c>
      <c r="I45" t="s">
        <v>100</v>
      </c>
      <c r="J45" t="s">
        <v>101</v>
      </c>
      <c r="K45" t="s">
        <v>36</v>
      </c>
      <c r="L45" t="s">
        <v>37</v>
      </c>
      <c r="M45" t="s">
        <v>540</v>
      </c>
      <c r="N45" t="s">
        <v>38</v>
      </c>
      <c r="O45" t="s">
        <v>39</v>
      </c>
      <c r="P45">
        <v>2</v>
      </c>
      <c r="Q45" t="s">
        <v>102</v>
      </c>
      <c r="R45">
        <v>24</v>
      </c>
      <c r="S45" t="s">
        <v>103</v>
      </c>
      <c r="T45" t="s">
        <v>104</v>
      </c>
      <c r="U45" t="s">
        <v>105</v>
      </c>
      <c r="V45">
        <v>2000</v>
      </c>
      <c r="W45" t="s">
        <v>44</v>
      </c>
      <c r="X45" t="s">
        <v>617</v>
      </c>
      <c r="Y45">
        <v>2161</v>
      </c>
      <c r="Z45" t="s">
        <v>106</v>
      </c>
      <c r="AA45">
        <v>0</v>
      </c>
      <c r="AB45" t="s">
        <v>46</v>
      </c>
      <c r="AC45" s="2">
        <v>400000</v>
      </c>
      <c r="AD45" s="1">
        <v>400000</v>
      </c>
      <c r="AE45">
        <v>0</v>
      </c>
      <c r="AF45">
        <v>0</v>
      </c>
      <c r="AG45">
        <f t="shared" si="6"/>
        <v>0</v>
      </c>
      <c r="AH45">
        <v>0</v>
      </c>
      <c r="AI45">
        <f t="shared" si="7"/>
        <v>0</v>
      </c>
      <c r="AJ45">
        <v>0</v>
      </c>
      <c r="AK45">
        <f t="shared" si="8"/>
        <v>0</v>
      </c>
      <c r="AL45">
        <v>0</v>
      </c>
      <c r="AM45" s="1">
        <f t="shared" si="9"/>
        <v>400000</v>
      </c>
      <c r="AN45" s="1"/>
      <c r="AO45" s="1">
        <f t="shared" si="4"/>
        <v>400000</v>
      </c>
      <c r="AP45">
        <v>0</v>
      </c>
      <c r="AQ45">
        <v>0</v>
      </c>
      <c r="AR45">
        <v>0</v>
      </c>
      <c r="AS45">
        <v>0</v>
      </c>
      <c r="AT45">
        <v>0</v>
      </c>
    </row>
    <row r="46" spans="1:46" hidden="1" x14ac:dyDescent="0.3">
      <c r="A46" t="s">
        <v>1216</v>
      </c>
      <c r="B46" t="str">
        <f t="shared" si="5"/>
        <v>1.1-00-2608_26327021_2621610</v>
      </c>
      <c r="C46" t="s">
        <v>32</v>
      </c>
      <c r="D46" t="s">
        <v>33</v>
      </c>
      <c r="E46">
        <v>2</v>
      </c>
      <c r="F46" t="s">
        <v>526</v>
      </c>
      <c r="G46">
        <v>2.1</v>
      </c>
      <c r="H46" t="s">
        <v>530</v>
      </c>
      <c r="I46" t="s">
        <v>113</v>
      </c>
      <c r="J46" t="s">
        <v>114</v>
      </c>
      <c r="K46" t="s">
        <v>36</v>
      </c>
      <c r="L46" t="s">
        <v>37</v>
      </c>
      <c r="M46" t="s">
        <v>540</v>
      </c>
      <c r="N46" t="s">
        <v>115</v>
      </c>
      <c r="O46" t="s">
        <v>116</v>
      </c>
      <c r="P46">
        <v>3</v>
      </c>
      <c r="Q46" t="s">
        <v>117</v>
      </c>
      <c r="R46">
        <v>27</v>
      </c>
      <c r="S46" t="s">
        <v>118</v>
      </c>
      <c r="T46" t="s">
        <v>119</v>
      </c>
      <c r="U46" t="s">
        <v>120</v>
      </c>
      <c r="V46">
        <v>2000</v>
      </c>
      <c r="W46" t="s">
        <v>44</v>
      </c>
      <c r="X46" t="s">
        <v>617</v>
      </c>
      <c r="Y46">
        <v>2161</v>
      </c>
      <c r="Z46" t="s">
        <v>106</v>
      </c>
      <c r="AA46">
        <v>0</v>
      </c>
      <c r="AB46" t="s">
        <v>46</v>
      </c>
      <c r="AC46" s="2">
        <v>170000</v>
      </c>
      <c r="AD46" s="1">
        <v>170000</v>
      </c>
      <c r="AE46">
        <v>0</v>
      </c>
      <c r="AF46">
        <v>0</v>
      </c>
      <c r="AG46">
        <f t="shared" si="6"/>
        <v>0</v>
      </c>
      <c r="AH46">
        <v>0</v>
      </c>
      <c r="AI46">
        <f t="shared" si="7"/>
        <v>0</v>
      </c>
      <c r="AJ46">
        <v>0</v>
      </c>
      <c r="AK46">
        <f t="shared" si="8"/>
        <v>0</v>
      </c>
      <c r="AL46">
        <v>0</v>
      </c>
      <c r="AM46" s="1">
        <f t="shared" si="9"/>
        <v>170000</v>
      </c>
      <c r="AN46" s="1"/>
      <c r="AO46" s="1">
        <f t="shared" si="4"/>
        <v>170000</v>
      </c>
      <c r="AP46">
        <v>0</v>
      </c>
      <c r="AQ46">
        <v>0</v>
      </c>
      <c r="AR46">
        <v>0</v>
      </c>
      <c r="AS46">
        <v>0</v>
      </c>
      <c r="AT46">
        <v>0</v>
      </c>
    </row>
    <row r="47" spans="1:46" hidden="1" x14ac:dyDescent="0.3">
      <c r="A47" t="s">
        <v>1217</v>
      </c>
      <c r="B47" t="str">
        <f t="shared" si="5"/>
        <v>1.1-00-2604_2646005_2621610</v>
      </c>
      <c r="C47" t="s">
        <v>32</v>
      </c>
      <c r="D47" t="s">
        <v>33</v>
      </c>
      <c r="E47">
        <v>1</v>
      </c>
      <c r="F47" t="s">
        <v>525</v>
      </c>
      <c r="G47">
        <v>1.3</v>
      </c>
      <c r="H47" t="s">
        <v>528</v>
      </c>
      <c r="I47" t="s">
        <v>175</v>
      </c>
      <c r="J47" t="s">
        <v>176</v>
      </c>
      <c r="K47" t="s">
        <v>36</v>
      </c>
      <c r="L47" t="s">
        <v>37</v>
      </c>
      <c r="M47" t="s">
        <v>540</v>
      </c>
      <c r="N47" t="s">
        <v>192</v>
      </c>
      <c r="O47" t="s">
        <v>193</v>
      </c>
      <c r="P47">
        <v>4</v>
      </c>
      <c r="Q47" t="s">
        <v>78</v>
      </c>
      <c r="R47">
        <v>6</v>
      </c>
      <c r="S47" t="s">
        <v>198</v>
      </c>
      <c r="T47" t="s">
        <v>199</v>
      </c>
      <c r="U47" t="s">
        <v>200</v>
      </c>
      <c r="V47">
        <v>2000</v>
      </c>
      <c r="W47" t="s">
        <v>44</v>
      </c>
      <c r="X47" t="s">
        <v>617</v>
      </c>
      <c r="Y47">
        <v>2161</v>
      </c>
      <c r="Z47" t="s">
        <v>106</v>
      </c>
      <c r="AA47">
        <v>0</v>
      </c>
      <c r="AB47" t="s">
        <v>46</v>
      </c>
      <c r="AC47" s="2">
        <v>2000</v>
      </c>
      <c r="AD47" s="1">
        <v>2000</v>
      </c>
      <c r="AE47">
        <v>0</v>
      </c>
      <c r="AF47">
        <v>0</v>
      </c>
      <c r="AG47">
        <f t="shared" si="6"/>
        <v>0</v>
      </c>
      <c r="AH47">
        <v>0</v>
      </c>
      <c r="AI47">
        <f t="shared" si="7"/>
        <v>0</v>
      </c>
      <c r="AJ47">
        <v>0</v>
      </c>
      <c r="AK47">
        <f t="shared" si="8"/>
        <v>0</v>
      </c>
      <c r="AL47">
        <v>0</v>
      </c>
      <c r="AM47" s="1">
        <f t="shared" si="9"/>
        <v>2000</v>
      </c>
      <c r="AN47" s="1"/>
      <c r="AO47" s="1">
        <f t="shared" si="4"/>
        <v>2000</v>
      </c>
      <c r="AP47">
        <v>0</v>
      </c>
      <c r="AQ47">
        <v>0</v>
      </c>
      <c r="AR47">
        <v>0</v>
      </c>
      <c r="AS47">
        <v>0</v>
      </c>
      <c r="AT47">
        <v>0</v>
      </c>
    </row>
    <row r="48" spans="1:46" hidden="1" x14ac:dyDescent="0.3">
      <c r="A48" t="s">
        <v>1218</v>
      </c>
      <c r="B48" t="str">
        <f t="shared" si="5"/>
        <v>1.1-00-2605_2649007_2621610</v>
      </c>
      <c r="C48" t="s">
        <v>32</v>
      </c>
      <c r="D48" t="s">
        <v>33</v>
      </c>
      <c r="E48">
        <v>1</v>
      </c>
      <c r="F48" t="s">
        <v>525</v>
      </c>
      <c r="G48">
        <v>1.3</v>
      </c>
      <c r="H48" t="s">
        <v>528</v>
      </c>
      <c r="I48" t="s">
        <v>175</v>
      </c>
      <c r="J48" t="s">
        <v>176</v>
      </c>
      <c r="K48" t="s">
        <v>36</v>
      </c>
      <c r="L48" t="s">
        <v>37</v>
      </c>
      <c r="M48" t="s">
        <v>540</v>
      </c>
      <c r="N48" t="s">
        <v>224</v>
      </c>
      <c r="O48" t="s">
        <v>225</v>
      </c>
      <c r="P48">
        <v>4</v>
      </c>
      <c r="Q48" t="s">
        <v>78</v>
      </c>
      <c r="R48">
        <v>9</v>
      </c>
      <c r="S48" t="s">
        <v>226</v>
      </c>
      <c r="T48" t="s">
        <v>227</v>
      </c>
      <c r="U48" t="s">
        <v>228</v>
      </c>
      <c r="V48">
        <v>2000</v>
      </c>
      <c r="W48" t="s">
        <v>44</v>
      </c>
      <c r="X48" t="s">
        <v>617</v>
      </c>
      <c r="Y48">
        <v>2161</v>
      </c>
      <c r="Z48" t="s">
        <v>106</v>
      </c>
      <c r="AA48">
        <v>0</v>
      </c>
      <c r="AB48" t="s">
        <v>46</v>
      </c>
      <c r="AC48" s="2">
        <v>655025</v>
      </c>
      <c r="AD48" s="1">
        <v>650000</v>
      </c>
      <c r="AE48" s="1">
        <v>649877.68999999994</v>
      </c>
      <c r="AF48">
        <v>0</v>
      </c>
      <c r="AG48">
        <f t="shared" si="6"/>
        <v>0</v>
      </c>
      <c r="AH48">
        <v>0</v>
      </c>
      <c r="AI48">
        <f t="shared" si="7"/>
        <v>0</v>
      </c>
      <c r="AJ48">
        <v>0</v>
      </c>
      <c r="AK48">
        <f t="shared" si="8"/>
        <v>0</v>
      </c>
      <c r="AL48">
        <v>0</v>
      </c>
      <c r="AM48" s="1">
        <f t="shared" si="9"/>
        <v>5147.3100000000559</v>
      </c>
      <c r="AN48" s="1"/>
      <c r="AO48" s="1">
        <f t="shared" si="4"/>
        <v>655025</v>
      </c>
      <c r="AP48">
        <v>0</v>
      </c>
      <c r="AQ48" s="1">
        <v>5025</v>
      </c>
      <c r="AR48">
        <v>0</v>
      </c>
      <c r="AS48">
        <v>0</v>
      </c>
      <c r="AT48" s="1">
        <v>5025</v>
      </c>
    </row>
    <row r="49" spans="1:46" hidden="1" x14ac:dyDescent="0.3">
      <c r="A49" t="s">
        <v>1219</v>
      </c>
      <c r="B49" t="str">
        <f t="shared" si="5"/>
        <v>1.1-00-2608_26225019_2621610</v>
      </c>
      <c r="C49" t="s">
        <v>32</v>
      </c>
      <c r="D49" t="s">
        <v>33</v>
      </c>
      <c r="E49">
        <v>1</v>
      </c>
      <c r="F49" t="s">
        <v>525</v>
      </c>
      <c r="G49">
        <v>1.3</v>
      </c>
      <c r="H49" t="s">
        <v>528</v>
      </c>
      <c r="I49" t="s">
        <v>175</v>
      </c>
      <c r="J49" t="s">
        <v>176</v>
      </c>
      <c r="K49" t="s">
        <v>36</v>
      </c>
      <c r="L49" t="s">
        <v>37</v>
      </c>
      <c r="M49" t="s">
        <v>540</v>
      </c>
      <c r="N49" t="s">
        <v>115</v>
      </c>
      <c r="O49" t="s">
        <v>116</v>
      </c>
      <c r="P49">
        <v>2</v>
      </c>
      <c r="Q49" t="s">
        <v>102</v>
      </c>
      <c r="R49">
        <v>25</v>
      </c>
      <c r="S49" t="s">
        <v>285</v>
      </c>
      <c r="T49" t="s">
        <v>286</v>
      </c>
      <c r="U49" t="s">
        <v>287</v>
      </c>
      <c r="V49">
        <v>2000</v>
      </c>
      <c r="W49" t="s">
        <v>44</v>
      </c>
      <c r="X49" t="s">
        <v>617</v>
      </c>
      <c r="Y49">
        <v>2161</v>
      </c>
      <c r="Z49" t="s">
        <v>106</v>
      </c>
      <c r="AA49">
        <v>0</v>
      </c>
      <c r="AB49" t="s">
        <v>46</v>
      </c>
      <c r="AC49" s="2">
        <v>1000000</v>
      </c>
      <c r="AD49" s="1">
        <v>1000000</v>
      </c>
      <c r="AE49">
        <v>0</v>
      </c>
      <c r="AF49">
        <v>0</v>
      </c>
      <c r="AG49">
        <f t="shared" si="6"/>
        <v>0</v>
      </c>
      <c r="AH49">
        <v>0</v>
      </c>
      <c r="AI49">
        <f t="shared" si="7"/>
        <v>0</v>
      </c>
      <c r="AJ49">
        <v>0</v>
      </c>
      <c r="AK49">
        <f t="shared" si="8"/>
        <v>0</v>
      </c>
      <c r="AL49">
        <v>0</v>
      </c>
      <c r="AM49" s="1">
        <f t="shared" si="9"/>
        <v>1000000</v>
      </c>
      <c r="AN49" s="1"/>
      <c r="AO49" s="1">
        <f t="shared" si="4"/>
        <v>1000000</v>
      </c>
      <c r="AP49">
        <v>0</v>
      </c>
      <c r="AQ49">
        <v>0</v>
      </c>
      <c r="AR49">
        <v>0</v>
      </c>
      <c r="AS49">
        <v>0</v>
      </c>
      <c r="AT49">
        <v>0</v>
      </c>
    </row>
    <row r="50" spans="1:46" hidden="1" x14ac:dyDescent="0.3">
      <c r="A50" t="s">
        <v>1220</v>
      </c>
      <c r="B50" t="str">
        <f t="shared" si="5"/>
        <v>1.1-00-2608_26229023_2621610</v>
      </c>
      <c r="C50" t="s">
        <v>32</v>
      </c>
      <c r="D50" t="s">
        <v>33</v>
      </c>
      <c r="E50">
        <v>1</v>
      </c>
      <c r="F50" t="s">
        <v>525</v>
      </c>
      <c r="G50">
        <v>1.3</v>
      </c>
      <c r="H50" t="s">
        <v>528</v>
      </c>
      <c r="I50" t="s">
        <v>175</v>
      </c>
      <c r="J50" t="s">
        <v>176</v>
      </c>
      <c r="K50" t="s">
        <v>36</v>
      </c>
      <c r="L50" t="s">
        <v>37</v>
      </c>
      <c r="M50" t="s">
        <v>540</v>
      </c>
      <c r="N50" t="s">
        <v>115</v>
      </c>
      <c r="O50" t="s">
        <v>116</v>
      </c>
      <c r="P50">
        <v>2</v>
      </c>
      <c r="Q50" t="s">
        <v>102</v>
      </c>
      <c r="R50">
        <v>29</v>
      </c>
      <c r="S50" t="s">
        <v>288</v>
      </c>
      <c r="T50" t="s">
        <v>289</v>
      </c>
      <c r="U50" t="s">
        <v>290</v>
      </c>
      <c r="V50">
        <v>2000</v>
      </c>
      <c r="W50" t="s">
        <v>44</v>
      </c>
      <c r="X50" t="s">
        <v>617</v>
      </c>
      <c r="Y50">
        <v>2161</v>
      </c>
      <c r="Z50" t="s">
        <v>106</v>
      </c>
      <c r="AA50">
        <v>0</v>
      </c>
      <c r="AB50" t="s">
        <v>46</v>
      </c>
      <c r="AC50" s="2">
        <v>50000</v>
      </c>
      <c r="AD50" s="1">
        <v>50000</v>
      </c>
      <c r="AE50">
        <v>0</v>
      </c>
      <c r="AF50">
        <v>0</v>
      </c>
      <c r="AG50">
        <f t="shared" si="6"/>
        <v>0</v>
      </c>
      <c r="AH50">
        <v>0</v>
      </c>
      <c r="AI50">
        <f t="shared" si="7"/>
        <v>0</v>
      </c>
      <c r="AJ50">
        <v>0</v>
      </c>
      <c r="AK50">
        <f t="shared" si="8"/>
        <v>0</v>
      </c>
      <c r="AL50">
        <v>0</v>
      </c>
      <c r="AM50" s="1">
        <f t="shared" si="9"/>
        <v>50000</v>
      </c>
      <c r="AN50" s="1"/>
      <c r="AO50" s="1">
        <f t="shared" si="4"/>
        <v>50000</v>
      </c>
      <c r="AP50">
        <v>0</v>
      </c>
      <c r="AQ50">
        <v>0</v>
      </c>
      <c r="AR50">
        <v>0</v>
      </c>
      <c r="AS50">
        <v>0</v>
      </c>
      <c r="AT50">
        <v>0</v>
      </c>
    </row>
    <row r="51" spans="1:46" hidden="1" x14ac:dyDescent="0.3">
      <c r="A51" t="s">
        <v>1221</v>
      </c>
      <c r="B51" t="str">
        <f t="shared" si="5"/>
        <v>1.1-00-2609_26142030_2621710</v>
      </c>
      <c r="C51" t="s">
        <v>32</v>
      </c>
      <c r="D51" t="s">
        <v>33</v>
      </c>
      <c r="E51">
        <v>1</v>
      </c>
      <c r="F51" t="s">
        <v>525</v>
      </c>
      <c r="G51">
        <v>1.3</v>
      </c>
      <c r="H51" t="s">
        <v>528</v>
      </c>
      <c r="I51" t="s">
        <v>175</v>
      </c>
      <c r="J51" t="s">
        <v>176</v>
      </c>
      <c r="K51" t="s">
        <v>36</v>
      </c>
      <c r="L51" t="s">
        <v>37</v>
      </c>
      <c r="M51" t="s">
        <v>540</v>
      </c>
      <c r="N51" t="s">
        <v>292</v>
      </c>
      <c r="O51" t="s">
        <v>293</v>
      </c>
      <c r="P51">
        <v>1</v>
      </c>
      <c r="Q51" t="s">
        <v>123</v>
      </c>
      <c r="R51">
        <v>42</v>
      </c>
      <c r="S51" t="s">
        <v>298</v>
      </c>
      <c r="T51" t="s">
        <v>299</v>
      </c>
      <c r="U51" t="s">
        <v>300</v>
      </c>
      <c r="V51">
        <v>2000</v>
      </c>
      <c r="W51" t="s">
        <v>44</v>
      </c>
      <c r="X51" t="s">
        <v>617</v>
      </c>
      <c r="Y51">
        <v>2171</v>
      </c>
      <c r="Z51" t="s">
        <v>301</v>
      </c>
      <c r="AA51">
        <v>0</v>
      </c>
      <c r="AB51" t="s">
        <v>46</v>
      </c>
      <c r="AC51" s="2">
        <v>200000</v>
      </c>
      <c r="AD51" s="1">
        <v>200000</v>
      </c>
      <c r="AE51">
        <v>0</v>
      </c>
      <c r="AF51">
        <v>0</v>
      </c>
      <c r="AG51">
        <f t="shared" si="6"/>
        <v>0</v>
      </c>
      <c r="AH51">
        <v>0</v>
      </c>
      <c r="AI51">
        <f t="shared" si="7"/>
        <v>0</v>
      </c>
      <c r="AJ51">
        <v>0</v>
      </c>
      <c r="AK51">
        <f t="shared" si="8"/>
        <v>0</v>
      </c>
      <c r="AL51">
        <v>0</v>
      </c>
      <c r="AM51" s="1">
        <f t="shared" si="9"/>
        <v>200000</v>
      </c>
      <c r="AN51" s="1"/>
      <c r="AO51" s="1">
        <f t="shared" si="4"/>
        <v>200000</v>
      </c>
      <c r="AP51">
        <v>0</v>
      </c>
      <c r="AQ51">
        <v>0</v>
      </c>
      <c r="AR51">
        <v>0</v>
      </c>
      <c r="AS51">
        <v>0</v>
      </c>
      <c r="AT51">
        <v>0</v>
      </c>
    </row>
    <row r="52" spans="1:46" hidden="1" x14ac:dyDescent="0.3">
      <c r="A52" t="s">
        <v>1222</v>
      </c>
      <c r="B52" t="str">
        <f t="shared" si="5"/>
        <v>1.1-00-2607_26121015_2621810</v>
      </c>
      <c r="C52" t="s">
        <v>32</v>
      </c>
      <c r="D52" t="s">
        <v>33</v>
      </c>
      <c r="E52">
        <v>1</v>
      </c>
      <c r="F52" t="s">
        <v>525</v>
      </c>
      <c r="G52">
        <v>1.7</v>
      </c>
      <c r="H52" t="s">
        <v>529</v>
      </c>
      <c r="I52" t="s">
        <v>121</v>
      </c>
      <c r="J52" t="s">
        <v>122</v>
      </c>
      <c r="K52" t="s">
        <v>36</v>
      </c>
      <c r="L52" t="s">
        <v>37</v>
      </c>
      <c r="M52" t="s">
        <v>540</v>
      </c>
      <c r="N52" t="s">
        <v>38</v>
      </c>
      <c r="O52" t="s">
        <v>39</v>
      </c>
      <c r="P52">
        <v>1</v>
      </c>
      <c r="Q52" t="s">
        <v>123</v>
      </c>
      <c r="R52">
        <v>21</v>
      </c>
      <c r="S52" t="s">
        <v>127</v>
      </c>
      <c r="T52" t="s">
        <v>125</v>
      </c>
      <c r="U52" t="s">
        <v>126</v>
      </c>
      <c r="V52">
        <v>2000</v>
      </c>
      <c r="W52" t="s">
        <v>44</v>
      </c>
      <c r="X52" t="s">
        <v>617</v>
      </c>
      <c r="Y52">
        <v>2181</v>
      </c>
      <c r="Z52" t="s">
        <v>128</v>
      </c>
      <c r="AA52">
        <v>0</v>
      </c>
      <c r="AB52" t="s">
        <v>46</v>
      </c>
      <c r="AC52" s="2">
        <v>50000</v>
      </c>
      <c r="AD52" s="1">
        <v>50000</v>
      </c>
      <c r="AE52">
        <v>0</v>
      </c>
      <c r="AF52">
        <v>0</v>
      </c>
      <c r="AG52">
        <f t="shared" si="6"/>
        <v>0</v>
      </c>
      <c r="AH52">
        <v>0</v>
      </c>
      <c r="AI52">
        <f t="shared" si="7"/>
        <v>0</v>
      </c>
      <c r="AJ52">
        <v>0</v>
      </c>
      <c r="AK52">
        <f t="shared" si="8"/>
        <v>0</v>
      </c>
      <c r="AL52">
        <v>0</v>
      </c>
      <c r="AM52" s="1">
        <f t="shared" si="9"/>
        <v>50000</v>
      </c>
      <c r="AN52" s="1"/>
      <c r="AO52" s="1">
        <f t="shared" si="4"/>
        <v>50000</v>
      </c>
      <c r="AP52">
        <v>0</v>
      </c>
      <c r="AQ52">
        <v>0</v>
      </c>
      <c r="AR52">
        <v>0</v>
      </c>
      <c r="AS52">
        <v>0</v>
      </c>
      <c r="AT52">
        <v>0</v>
      </c>
    </row>
    <row r="53" spans="1:46" hidden="1" x14ac:dyDescent="0.3">
      <c r="A53" t="s">
        <v>1223</v>
      </c>
      <c r="B53" t="str">
        <f t="shared" si="5"/>
        <v>1.1-00-2604_2645004_2621810</v>
      </c>
      <c r="C53" t="s">
        <v>32</v>
      </c>
      <c r="D53" t="s">
        <v>33</v>
      </c>
      <c r="E53">
        <v>1</v>
      </c>
      <c r="F53" t="s">
        <v>525</v>
      </c>
      <c r="G53">
        <v>1.3</v>
      </c>
      <c r="H53" t="s">
        <v>528</v>
      </c>
      <c r="I53" t="s">
        <v>175</v>
      </c>
      <c r="J53" t="s">
        <v>176</v>
      </c>
      <c r="K53" t="s">
        <v>36</v>
      </c>
      <c r="L53" t="s">
        <v>37</v>
      </c>
      <c r="M53" t="s">
        <v>540</v>
      </c>
      <c r="N53" t="s">
        <v>192</v>
      </c>
      <c r="O53" t="s">
        <v>193</v>
      </c>
      <c r="P53">
        <v>4</v>
      </c>
      <c r="Q53" t="s">
        <v>78</v>
      </c>
      <c r="R53">
        <v>5</v>
      </c>
      <c r="S53" t="s">
        <v>194</v>
      </c>
      <c r="T53" t="s">
        <v>195</v>
      </c>
      <c r="U53" t="s">
        <v>196</v>
      </c>
      <c r="V53">
        <v>2000</v>
      </c>
      <c r="W53" t="s">
        <v>44</v>
      </c>
      <c r="X53" t="s">
        <v>617</v>
      </c>
      <c r="Y53">
        <v>2181</v>
      </c>
      <c r="Z53" t="s">
        <v>128</v>
      </c>
      <c r="AA53">
        <v>0</v>
      </c>
      <c r="AB53" t="s">
        <v>46</v>
      </c>
      <c r="AC53" s="2">
        <v>5954000</v>
      </c>
      <c r="AD53" s="1">
        <v>5954000</v>
      </c>
      <c r="AE53">
        <v>0</v>
      </c>
      <c r="AF53">
        <v>0</v>
      </c>
      <c r="AG53">
        <f t="shared" si="6"/>
        <v>0</v>
      </c>
      <c r="AH53">
        <v>0</v>
      </c>
      <c r="AI53">
        <f t="shared" si="7"/>
        <v>0</v>
      </c>
      <c r="AJ53">
        <v>0</v>
      </c>
      <c r="AK53">
        <f t="shared" si="8"/>
        <v>0</v>
      </c>
      <c r="AL53">
        <v>0</v>
      </c>
      <c r="AM53" s="1">
        <f t="shared" si="9"/>
        <v>5954000</v>
      </c>
      <c r="AN53" s="1"/>
      <c r="AO53" s="1">
        <f t="shared" si="4"/>
        <v>5954000</v>
      </c>
      <c r="AP53">
        <v>0</v>
      </c>
      <c r="AQ53">
        <v>0</v>
      </c>
      <c r="AR53">
        <v>0</v>
      </c>
      <c r="AS53">
        <v>0</v>
      </c>
      <c r="AT53">
        <v>0</v>
      </c>
    </row>
    <row r="54" spans="1:46" hidden="1" x14ac:dyDescent="0.3">
      <c r="A54" t="s">
        <v>1224</v>
      </c>
      <c r="B54" t="str">
        <f t="shared" si="5"/>
        <v>1.1-00-2604_2646005_2621810</v>
      </c>
      <c r="C54" t="s">
        <v>32</v>
      </c>
      <c r="D54" t="s">
        <v>33</v>
      </c>
      <c r="E54">
        <v>1</v>
      </c>
      <c r="F54" t="s">
        <v>525</v>
      </c>
      <c r="G54">
        <v>1.3</v>
      </c>
      <c r="H54" t="s">
        <v>528</v>
      </c>
      <c r="I54" t="s">
        <v>175</v>
      </c>
      <c r="J54" t="s">
        <v>176</v>
      </c>
      <c r="K54" t="s">
        <v>36</v>
      </c>
      <c r="L54" t="s">
        <v>37</v>
      </c>
      <c r="M54" t="s">
        <v>540</v>
      </c>
      <c r="N54" t="s">
        <v>192</v>
      </c>
      <c r="O54" t="s">
        <v>193</v>
      </c>
      <c r="P54">
        <v>4</v>
      </c>
      <c r="Q54" t="s">
        <v>78</v>
      </c>
      <c r="R54">
        <v>6</v>
      </c>
      <c r="S54" t="s">
        <v>198</v>
      </c>
      <c r="T54" t="s">
        <v>199</v>
      </c>
      <c r="U54" t="s">
        <v>200</v>
      </c>
      <c r="V54">
        <v>2000</v>
      </c>
      <c r="W54" t="s">
        <v>44</v>
      </c>
      <c r="X54" t="s">
        <v>617</v>
      </c>
      <c r="Y54">
        <v>2181</v>
      </c>
      <c r="Z54" t="s">
        <v>128</v>
      </c>
      <c r="AA54">
        <v>0</v>
      </c>
      <c r="AB54" t="s">
        <v>46</v>
      </c>
      <c r="AC54" s="2">
        <v>5263500</v>
      </c>
      <c r="AD54" s="1">
        <v>5273500</v>
      </c>
      <c r="AE54" s="1">
        <v>586995.96</v>
      </c>
      <c r="AF54">
        <v>0</v>
      </c>
      <c r="AG54">
        <f t="shared" si="6"/>
        <v>0</v>
      </c>
      <c r="AH54">
        <v>0</v>
      </c>
      <c r="AI54">
        <f t="shared" si="7"/>
        <v>0</v>
      </c>
      <c r="AJ54">
        <v>0</v>
      </c>
      <c r="AK54">
        <f t="shared" si="8"/>
        <v>0</v>
      </c>
      <c r="AL54">
        <v>0</v>
      </c>
      <c r="AM54" s="1">
        <f t="shared" si="9"/>
        <v>4676504.04</v>
      </c>
      <c r="AN54" s="1"/>
      <c r="AO54" s="1">
        <f t="shared" si="4"/>
        <v>5263500</v>
      </c>
      <c r="AP54">
        <v>0</v>
      </c>
      <c r="AQ54">
        <v>0</v>
      </c>
      <c r="AR54">
        <v>0</v>
      </c>
      <c r="AS54" s="1">
        <v>10000</v>
      </c>
      <c r="AT54" s="1">
        <v>-10000</v>
      </c>
    </row>
    <row r="55" spans="1:46" hidden="1" x14ac:dyDescent="0.3">
      <c r="A55" t="s">
        <v>1225</v>
      </c>
      <c r="B55" t="str">
        <f t="shared" si="5"/>
        <v>1.1-00-2603_2664003_2622110</v>
      </c>
      <c r="C55" t="s">
        <v>32</v>
      </c>
      <c r="D55" t="s">
        <v>33</v>
      </c>
      <c r="E55">
        <v>1</v>
      </c>
      <c r="F55" t="s">
        <v>525</v>
      </c>
      <c r="G55">
        <v>1.3</v>
      </c>
      <c r="H55" t="s">
        <v>528</v>
      </c>
      <c r="I55" t="s">
        <v>60</v>
      </c>
      <c r="J55" t="s">
        <v>61</v>
      </c>
      <c r="K55" t="s">
        <v>36</v>
      </c>
      <c r="L55" t="s">
        <v>37</v>
      </c>
      <c r="M55" t="s">
        <v>540</v>
      </c>
      <c r="N55" t="s">
        <v>62</v>
      </c>
      <c r="O55" t="s">
        <v>63</v>
      </c>
      <c r="P55">
        <v>6</v>
      </c>
      <c r="Q55" t="s">
        <v>40</v>
      </c>
      <c r="R55">
        <v>4</v>
      </c>
      <c r="S55" t="s">
        <v>64</v>
      </c>
      <c r="T55" t="s">
        <v>65</v>
      </c>
      <c r="U55" t="s">
        <v>66</v>
      </c>
      <c r="V55">
        <v>2000</v>
      </c>
      <c r="W55" t="s">
        <v>44</v>
      </c>
      <c r="X55" t="s">
        <v>618</v>
      </c>
      <c r="Y55">
        <v>2211</v>
      </c>
      <c r="Z55" t="s">
        <v>68</v>
      </c>
      <c r="AA55">
        <v>0</v>
      </c>
      <c r="AB55" t="s">
        <v>46</v>
      </c>
      <c r="AC55" s="2">
        <v>10000</v>
      </c>
      <c r="AD55" s="1">
        <v>10000</v>
      </c>
      <c r="AE55">
        <v>0</v>
      </c>
      <c r="AF55">
        <v>0</v>
      </c>
      <c r="AG55">
        <f t="shared" si="6"/>
        <v>0</v>
      </c>
      <c r="AH55">
        <v>0</v>
      </c>
      <c r="AI55">
        <f t="shared" si="7"/>
        <v>0</v>
      </c>
      <c r="AJ55">
        <v>0</v>
      </c>
      <c r="AK55">
        <f t="shared" si="8"/>
        <v>0</v>
      </c>
      <c r="AL55">
        <v>0</v>
      </c>
      <c r="AM55" s="1">
        <f t="shared" si="9"/>
        <v>10000</v>
      </c>
      <c r="AN55" s="1"/>
      <c r="AO55" s="1">
        <f t="shared" si="4"/>
        <v>10000</v>
      </c>
      <c r="AP55">
        <v>0</v>
      </c>
      <c r="AQ55">
        <v>0</v>
      </c>
      <c r="AR55">
        <v>0</v>
      </c>
      <c r="AS55">
        <v>0</v>
      </c>
      <c r="AT55">
        <v>0</v>
      </c>
    </row>
    <row r="56" spans="1:46" x14ac:dyDescent="0.3">
      <c r="A56" t="s">
        <v>1319</v>
      </c>
      <c r="B56" t="str">
        <f t="shared" ref="B56:B119" si="10">CONCATENATE(C56,N56,P56,R56,T56,Y56,AA56)</f>
        <v>2.5-02-2610_26643031_2631110</v>
      </c>
      <c r="C56" t="s">
        <v>465</v>
      </c>
      <c r="D56" t="s">
        <v>466</v>
      </c>
      <c r="E56">
        <v>2</v>
      </c>
      <c r="F56" t="s">
        <v>526</v>
      </c>
      <c r="G56">
        <v>2.2000000000000002</v>
      </c>
      <c r="H56" t="s">
        <v>531</v>
      </c>
      <c r="I56" t="s">
        <v>381</v>
      </c>
      <c r="J56" t="s">
        <v>382</v>
      </c>
      <c r="K56" t="s">
        <v>36</v>
      </c>
      <c r="L56" t="s">
        <v>37</v>
      </c>
      <c r="M56" t="s">
        <v>540</v>
      </c>
      <c r="N56" t="s">
        <v>307</v>
      </c>
      <c r="O56" t="s">
        <v>308</v>
      </c>
      <c r="P56">
        <v>6</v>
      </c>
      <c r="Q56" t="s">
        <v>40</v>
      </c>
      <c r="R56">
        <v>43</v>
      </c>
      <c r="S56" t="s">
        <v>383</v>
      </c>
      <c r="T56" t="s">
        <v>384</v>
      </c>
      <c r="U56" t="s">
        <v>385</v>
      </c>
      <c r="V56" s="6">
        <v>3000</v>
      </c>
      <c r="W56" s="6" t="s">
        <v>53</v>
      </c>
      <c r="X56" t="s">
        <v>626</v>
      </c>
      <c r="Y56">
        <v>3111</v>
      </c>
      <c r="Z56" t="s">
        <v>235</v>
      </c>
      <c r="AA56">
        <v>0</v>
      </c>
      <c r="AB56" t="s">
        <v>46</v>
      </c>
      <c r="AC56" s="2">
        <v>164121269.78</v>
      </c>
      <c r="AD56" s="1">
        <v>164121261.90000001</v>
      </c>
      <c r="AE56">
        <v>0</v>
      </c>
      <c r="AF56">
        <v>0</v>
      </c>
      <c r="AG56">
        <f t="shared" ref="AG56:AG87" si="11">AF56-AH56</f>
        <v>0</v>
      </c>
      <c r="AH56">
        <v>0</v>
      </c>
      <c r="AI56">
        <f t="shared" ref="AI56:AI119" si="12">AH56-AJ56</f>
        <v>0</v>
      </c>
      <c r="AJ56">
        <v>0</v>
      </c>
      <c r="AK56">
        <f t="shared" ref="AK56:AK119" si="13">AJ56-AL56</f>
        <v>0</v>
      </c>
      <c r="AL56">
        <v>0</v>
      </c>
      <c r="AM56" s="1">
        <f t="shared" ref="AM56:AM87" si="14">AC56-AE56</f>
        <v>164121269.78</v>
      </c>
      <c r="AN56" s="84">
        <v>-164121269.78</v>
      </c>
      <c r="AO56" s="1">
        <f t="shared" ref="AO56:AO119" si="15">AC56+AN56</f>
        <v>0</v>
      </c>
      <c r="AP56">
        <v>0</v>
      </c>
      <c r="AQ56">
        <v>7.88</v>
      </c>
      <c r="AR56">
        <v>0</v>
      </c>
      <c r="AS56">
        <v>0</v>
      </c>
      <c r="AT56">
        <v>7.88</v>
      </c>
    </row>
    <row r="57" spans="1:46" x14ac:dyDescent="0.3">
      <c r="A57" t="s">
        <v>1388</v>
      </c>
      <c r="B57" t="str">
        <f t="shared" si="10"/>
        <v>2.5-02-2610_26643031_26357132</v>
      </c>
      <c r="C57" t="s">
        <v>465</v>
      </c>
      <c r="D57" t="s">
        <v>466</v>
      </c>
      <c r="E57">
        <v>2</v>
      </c>
      <c r="F57" t="s">
        <v>526</v>
      </c>
      <c r="G57">
        <v>2.2000000000000002</v>
      </c>
      <c r="H57" t="s">
        <v>531</v>
      </c>
      <c r="I57" t="s">
        <v>381</v>
      </c>
      <c r="J57" t="s">
        <v>382</v>
      </c>
      <c r="K57" t="s">
        <v>36</v>
      </c>
      <c r="L57" t="s">
        <v>37</v>
      </c>
      <c r="M57" t="s">
        <v>540</v>
      </c>
      <c r="N57" t="s">
        <v>307</v>
      </c>
      <c r="O57" t="s">
        <v>308</v>
      </c>
      <c r="P57">
        <v>6</v>
      </c>
      <c r="Q57" t="s">
        <v>40</v>
      </c>
      <c r="R57">
        <v>43</v>
      </c>
      <c r="S57" t="s">
        <v>383</v>
      </c>
      <c r="T57" t="s">
        <v>384</v>
      </c>
      <c r="U57" t="s">
        <v>385</v>
      </c>
      <c r="V57" s="6">
        <v>3000</v>
      </c>
      <c r="W57" s="6" t="s">
        <v>53</v>
      </c>
      <c r="X57" t="s">
        <v>629</v>
      </c>
      <c r="Y57">
        <v>3571</v>
      </c>
      <c r="Z57" t="s">
        <v>55</v>
      </c>
      <c r="AA57">
        <v>32</v>
      </c>
      <c r="AB57" t="s">
        <v>389</v>
      </c>
      <c r="AC57" s="2">
        <v>50000000</v>
      </c>
      <c r="AD57" s="1">
        <v>49999995</v>
      </c>
      <c r="AE57" s="1">
        <v>0</v>
      </c>
      <c r="AF57" s="1">
        <v>9947466.7300000004</v>
      </c>
      <c r="AG57">
        <f t="shared" si="11"/>
        <v>9947466.7300000004</v>
      </c>
      <c r="AH57">
        <v>0</v>
      </c>
      <c r="AI57">
        <f t="shared" si="12"/>
        <v>0</v>
      </c>
      <c r="AJ57">
        <v>0</v>
      </c>
      <c r="AK57">
        <f t="shared" si="13"/>
        <v>0</v>
      </c>
      <c r="AL57">
        <v>0</v>
      </c>
      <c r="AM57" s="1">
        <f t="shared" si="14"/>
        <v>50000000</v>
      </c>
      <c r="AN57" s="84">
        <v>-50000000</v>
      </c>
      <c r="AO57" s="1">
        <f t="shared" si="15"/>
        <v>0</v>
      </c>
      <c r="AP57">
        <v>0</v>
      </c>
      <c r="AQ57">
        <v>5</v>
      </c>
      <c r="AR57">
        <v>0</v>
      </c>
      <c r="AS57">
        <v>0</v>
      </c>
      <c r="AT57">
        <v>5</v>
      </c>
    </row>
    <row r="58" spans="1:46" x14ac:dyDescent="0.3">
      <c r="A58" t="s">
        <v>1529</v>
      </c>
      <c r="B58" t="str">
        <f t="shared" si="10"/>
        <v>2.5-02-2604_2648006_2691110</v>
      </c>
      <c r="C58" t="s">
        <v>465</v>
      </c>
      <c r="D58" t="s">
        <v>466</v>
      </c>
      <c r="E58">
        <v>1</v>
      </c>
      <c r="F58" t="s">
        <v>525</v>
      </c>
      <c r="G58">
        <v>1.3</v>
      </c>
      <c r="H58" t="s">
        <v>528</v>
      </c>
      <c r="I58" t="s">
        <v>175</v>
      </c>
      <c r="J58" t="s">
        <v>176</v>
      </c>
      <c r="K58" t="s">
        <v>36</v>
      </c>
      <c r="L58" t="s">
        <v>37</v>
      </c>
      <c r="M58" t="s">
        <v>538</v>
      </c>
      <c r="N58" t="s">
        <v>192</v>
      </c>
      <c r="O58" t="s">
        <v>193</v>
      </c>
      <c r="P58">
        <v>4</v>
      </c>
      <c r="Q58" t="s">
        <v>78</v>
      </c>
      <c r="R58">
        <v>8</v>
      </c>
      <c r="S58" t="s">
        <v>221</v>
      </c>
      <c r="T58" t="s">
        <v>222</v>
      </c>
      <c r="U58" t="s">
        <v>223</v>
      </c>
      <c r="V58" s="6">
        <v>9000</v>
      </c>
      <c r="W58" s="6" t="s">
        <v>472</v>
      </c>
      <c r="X58" t="s">
        <v>650</v>
      </c>
      <c r="Y58">
        <v>9111</v>
      </c>
      <c r="Z58" t="s">
        <v>473</v>
      </c>
      <c r="AA58">
        <v>0</v>
      </c>
      <c r="AB58" t="s">
        <v>46</v>
      </c>
      <c r="AC58" s="2">
        <v>24713862.890000001</v>
      </c>
      <c r="AD58" s="1">
        <v>24713862.890000001</v>
      </c>
      <c r="AE58">
        <v>0</v>
      </c>
      <c r="AF58">
        <v>0</v>
      </c>
      <c r="AG58">
        <f t="shared" si="11"/>
        <v>0</v>
      </c>
      <c r="AH58">
        <v>0</v>
      </c>
      <c r="AI58">
        <f t="shared" si="12"/>
        <v>0</v>
      </c>
      <c r="AJ58">
        <v>0</v>
      </c>
      <c r="AK58">
        <f t="shared" si="13"/>
        <v>0</v>
      </c>
      <c r="AL58">
        <v>0</v>
      </c>
      <c r="AM58" s="1">
        <f t="shared" si="14"/>
        <v>24713862.890000001</v>
      </c>
      <c r="AN58" s="84">
        <v>-20846425</v>
      </c>
      <c r="AO58" s="1">
        <f t="shared" si="15"/>
        <v>3867437.8900000006</v>
      </c>
      <c r="AP58">
        <v>0</v>
      </c>
      <c r="AQ58">
        <v>0</v>
      </c>
      <c r="AR58">
        <v>0</v>
      </c>
      <c r="AS58">
        <v>0</v>
      </c>
      <c r="AT58">
        <v>0</v>
      </c>
    </row>
    <row r="59" spans="1:46" hidden="1" x14ac:dyDescent="0.3">
      <c r="A59" t="s">
        <v>1227</v>
      </c>
      <c r="B59" t="str">
        <f t="shared" si="10"/>
        <v>1.1-00-2611_26565037_26221143</v>
      </c>
      <c r="C59" t="s">
        <v>32</v>
      </c>
      <c r="D59" t="s">
        <v>33</v>
      </c>
      <c r="E59">
        <v>3</v>
      </c>
      <c r="F59" t="s">
        <v>527</v>
      </c>
      <c r="G59">
        <v>3.7</v>
      </c>
      <c r="H59" t="s">
        <v>138</v>
      </c>
      <c r="I59" t="s">
        <v>137</v>
      </c>
      <c r="J59" t="s">
        <v>138</v>
      </c>
      <c r="K59" t="s">
        <v>36</v>
      </c>
      <c r="L59" t="s">
        <v>37</v>
      </c>
      <c r="M59" t="s">
        <v>540</v>
      </c>
      <c r="N59" t="s">
        <v>139</v>
      </c>
      <c r="O59" t="s">
        <v>140</v>
      </c>
      <c r="P59">
        <v>5</v>
      </c>
      <c r="Q59" t="s">
        <v>141</v>
      </c>
      <c r="R59">
        <v>65</v>
      </c>
      <c r="S59" t="s">
        <v>151</v>
      </c>
      <c r="T59" t="s">
        <v>143</v>
      </c>
      <c r="U59" t="s">
        <v>144</v>
      </c>
      <c r="V59">
        <v>2000</v>
      </c>
      <c r="W59" t="s">
        <v>44</v>
      </c>
      <c r="X59" t="s">
        <v>618</v>
      </c>
      <c r="Y59">
        <v>2211</v>
      </c>
      <c r="Z59" t="s">
        <v>68</v>
      </c>
      <c r="AA59">
        <v>43</v>
      </c>
      <c r="AB59" t="s">
        <v>152</v>
      </c>
      <c r="AC59" s="2">
        <v>580000</v>
      </c>
      <c r="AD59" s="1">
        <v>580000</v>
      </c>
      <c r="AE59">
        <v>0</v>
      </c>
      <c r="AF59">
        <v>0</v>
      </c>
      <c r="AG59">
        <f t="shared" si="11"/>
        <v>0</v>
      </c>
      <c r="AH59">
        <v>0</v>
      </c>
      <c r="AI59">
        <f t="shared" si="12"/>
        <v>0</v>
      </c>
      <c r="AJ59">
        <v>0</v>
      </c>
      <c r="AK59">
        <f t="shared" si="13"/>
        <v>0</v>
      </c>
      <c r="AL59">
        <v>0</v>
      </c>
      <c r="AM59" s="1">
        <f t="shared" si="14"/>
        <v>580000</v>
      </c>
      <c r="AN59" s="1"/>
      <c r="AO59" s="1">
        <f t="shared" si="15"/>
        <v>580000</v>
      </c>
      <c r="AP59">
        <v>0</v>
      </c>
      <c r="AQ59">
        <v>0</v>
      </c>
      <c r="AR59">
        <v>0</v>
      </c>
      <c r="AS59">
        <v>0</v>
      </c>
      <c r="AT59">
        <v>0</v>
      </c>
    </row>
    <row r="60" spans="1:46" hidden="1" x14ac:dyDescent="0.3">
      <c r="A60" t="s">
        <v>1228</v>
      </c>
      <c r="B60" t="str">
        <f t="shared" si="10"/>
        <v>1.1-00-2602_2642002_2622110</v>
      </c>
      <c r="C60" t="s">
        <v>32</v>
      </c>
      <c r="D60" t="s">
        <v>33</v>
      </c>
      <c r="E60">
        <v>1</v>
      </c>
      <c r="F60" t="s">
        <v>525</v>
      </c>
      <c r="G60">
        <v>1.3</v>
      </c>
      <c r="H60" t="s">
        <v>528</v>
      </c>
      <c r="I60" t="s">
        <v>175</v>
      </c>
      <c r="J60" t="s">
        <v>176</v>
      </c>
      <c r="K60" t="s">
        <v>36</v>
      </c>
      <c r="L60" t="s">
        <v>37</v>
      </c>
      <c r="M60" t="s">
        <v>540</v>
      </c>
      <c r="N60" t="s">
        <v>187</v>
      </c>
      <c r="O60" t="s">
        <v>188</v>
      </c>
      <c r="P60">
        <v>4</v>
      </c>
      <c r="Q60" t="s">
        <v>78</v>
      </c>
      <c r="R60">
        <v>2</v>
      </c>
      <c r="S60" t="s">
        <v>189</v>
      </c>
      <c r="T60" t="s">
        <v>190</v>
      </c>
      <c r="U60" t="s">
        <v>191</v>
      </c>
      <c r="V60">
        <v>2000</v>
      </c>
      <c r="W60" t="s">
        <v>44</v>
      </c>
      <c r="X60" t="s">
        <v>618</v>
      </c>
      <c r="Y60">
        <v>2211</v>
      </c>
      <c r="Z60" t="s">
        <v>68</v>
      </c>
      <c r="AA60">
        <v>0</v>
      </c>
      <c r="AB60" t="s">
        <v>46</v>
      </c>
      <c r="AC60" s="2">
        <v>10000</v>
      </c>
      <c r="AD60" s="1">
        <v>10000</v>
      </c>
      <c r="AE60">
        <v>0</v>
      </c>
      <c r="AF60">
        <v>0</v>
      </c>
      <c r="AG60">
        <f t="shared" si="11"/>
        <v>0</v>
      </c>
      <c r="AH60">
        <v>0</v>
      </c>
      <c r="AI60">
        <f t="shared" si="12"/>
        <v>0</v>
      </c>
      <c r="AJ60">
        <v>0</v>
      </c>
      <c r="AK60">
        <f t="shared" si="13"/>
        <v>0</v>
      </c>
      <c r="AL60">
        <v>0</v>
      </c>
      <c r="AM60" s="1">
        <f t="shared" si="14"/>
        <v>10000</v>
      </c>
      <c r="AN60" s="1"/>
      <c r="AO60" s="1">
        <f t="shared" si="15"/>
        <v>10000</v>
      </c>
      <c r="AP60">
        <v>0</v>
      </c>
      <c r="AQ60">
        <v>0</v>
      </c>
      <c r="AR60">
        <v>0</v>
      </c>
      <c r="AS60">
        <v>0</v>
      </c>
      <c r="AT60">
        <v>0</v>
      </c>
    </row>
    <row r="61" spans="1:46" hidden="1" x14ac:dyDescent="0.3">
      <c r="A61" t="s">
        <v>1229</v>
      </c>
      <c r="B61" t="str">
        <f t="shared" si="10"/>
        <v>1.1-00-2604_2646005_2622110</v>
      </c>
      <c r="C61" t="s">
        <v>32</v>
      </c>
      <c r="D61" t="s">
        <v>33</v>
      </c>
      <c r="E61">
        <v>1</v>
      </c>
      <c r="F61" t="s">
        <v>525</v>
      </c>
      <c r="G61">
        <v>1.3</v>
      </c>
      <c r="H61" t="s">
        <v>528</v>
      </c>
      <c r="I61" t="s">
        <v>175</v>
      </c>
      <c r="J61" t="s">
        <v>176</v>
      </c>
      <c r="K61" t="s">
        <v>36</v>
      </c>
      <c r="L61" t="s">
        <v>37</v>
      </c>
      <c r="M61" t="s">
        <v>540</v>
      </c>
      <c r="N61" t="s">
        <v>192</v>
      </c>
      <c r="O61" t="s">
        <v>193</v>
      </c>
      <c r="P61">
        <v>4</v>
      </c>
      <c r="Q61" t="s">
        <v>78</v>
      </c>
      <c r="R61">
        <v>6</v>
      </c>
      <c r="S61" t="s">
        <v>198</v>
      </c>
      <c r="T61" t="s">
        <v>199</v>
      </c>
      <c r="U61" t="s">
        <v>200</v>
      </c>
      <c r="V61">
        <v>2000</v>
      </c>
      <c r="W61" t="s">
        <v>44</v>
      </c>
      <c r="X61" t="s">
        <v>618</v>
      </c>
      <c r="Y61">
        <v>2211</v>
      </c>
      <c r="Z61" t="s">
        <v>68</v>
      </c>
      <c r="AA61">
        <v>0</v>
      </c>
      <c r="AB61" t="s">
        <v>46</v>
      </c>
      <c r="AC61" s="2">
        <v>25000</v>
      </c>
      <c r="AD61" s="1">
        <v>25000</v>
      </c>
      <c r="AE61">
        <v>908</v>
      </c>
      <c r="AF61">
        <v>908</v>
      </c>
      <c r="AG61">
        <f t="shared" si="11"/>
        <v>0</v>
      </c>
      <c r="AH61">
        <v>908</v>
      </c>
      <c r="AI61">
        <f t="shared" si="12"/>
        <v>0</v>
      </c>
      <c r="AJ61">
        <v>908</v>
      </c>
      <c r="AK61">
        <f t="shared" si="13"/>
        <v>0</v>
      </c>
      <c r="AL61">
        <v>908</v>
      </c>
      <c r="AM61" s="1">
        <f t="shared" si="14"/>
        <v>24092</v>
      </c>
      <c r="AN61" s="1"/>
      <c r="AO61" s="1">
        <f t="shared" si="15"/>
        <v>25000</v>
      </c>
      <c r="AP61">
        <v>0</v>
      </c>
      <c r="AQ61">
        <v>0</v>
      </c>
      <c r="AR61">
        <v>0</v>
      </c>
      <c r="AS61">
        <v>0</v>
      </c>
      <c r="AT61">
        <v>0</v>
      </c>
    </row>
    <row r="62" spans="1:46" hidden="1" x14ac:dyDescent="0.3">
      <c r="A62" t="s">
        <v>1230</v>
      </c>
      <c r="B62" t="str">
        <f t="shared" si="10"/>
        <v>1.1-00-2605_2649007_2622110</v>
      </c>
      <c r="C62" t="s">
        <v>32</v>
      </c>
      <c r="D62" t="s">
        <v>33</v>
      </c>
      <c r="E62">
        <v>1</v>
      </c>
      <c r="F62" t="s">
        <v>525</v>
      </c>
      <c r="G62">
        <v>1.3</v>
      </c>
      <c r="H62" t="s">
        <v>528</v>
      </c>
      <c r="I62" t="s">
        <v>175</v>
      </c>
      <c r="J62" t="s">
        <v>176</v>
      </c>
      <c r="K62" t="s">
        <v>36</v>
      </c>
      <c r="L62" t="s">
        <v>37</v>
      </c>
      <c r="M62" t="s">
        <v>540</v>
      </c>
      <c r="N62" t="s">
        <v>224</v>
      </c>
      <c r="O62" t="s">
        <v>225</v>
      </c>
      <c r="P62">
        <v>4</v>
      </c>
      <c r="Q62" t="s">
        <v>78</v>
      </c>
      <c r="R62">
        <v>9</v>
      </c>
      <c r="S62" t="s">
        <v>226</v>
      </c>
      <c r="T62" t="s">
        <v>227</v>
      </c>
      <c r="U62" t="s">
        <v>228</v>
      </c>
      <c r="V62">
        <v>2000</v>
      </c>
      <c r="W62" t="s">
        <v>44</v>
      </c>
      <c r="X62" t="s">
        <v>618</v>
      </c>
      <c r="Y62">
        <v>2211</v>
      </c>
      <c r="Z62" t="s">
        <v>68</v>
      </c>
      <c r="AA62">
        <v>0</v>
      </c>
      <c r="AB62" t="s">
        <v>46</v>
      </c>
      <c r="AC62" s="2">
        <v>500000</v>
      </c>
      <c r="AD62" s="1">
        <v>500000</v>
      </c>
      <c r="AE62" s="1">
        <v>452400</v>
      </c>
      <c r="AF62" s="1">
        <v>452400</v>
      </c>
      <c r="AG62">
        <f t="shared" si="11"/>
        <v>452400</v>
      </c>
      <c r="AH62">
        <v>0</v>
      </c>
      <c r="AI62">
        <f t="shared" si="12"/>
        <v>0</v>
      </c>
      <c r="AJ62">
        <v>0</v>
      </c>
      <c r="AK62">
        <f t="shared" si="13"/>
        <v>0</v>
      </c>
      <c r="AL62">
        <v>0</v>
      </c>
      <c r="AM62" s="1">
        <f t="shared" si="14"/>
        <v>47600</v>
      </c>
      <c r="AN62" s="1"/>
      <c r="AO62" s="1">
        <f t="shared" si="15"/>
        <v>500000</v>
      </c>
      <c r="AP62">
        <v>0</v>
      </c>
      <c r="AQ62">
        <v>0</v>
      </c>
      <c r="AR62">
        <v>0</v>
      </c>
      <c r="AS62">
        <v>0</v>
      </c>
      <c r="AT62">
        <v>0</v>
      </c>
    </row>
    <row r="63" spans="1:46" hidden="1" x14ac:dyDescent="0.3">
      <c r="A63" t="s">
        <v>1231</v>
      </c>
      <c r="B63" t="str">
        <f t="shared" si="10"/>
        <v>1.1-00-2606_26414009_2622110</v>
      </c>
      <c r="C63" t="s">
        <v>32</v>
      </c>
      <c r="D63" t="s">
        <v>33</v>
      </c>
      <c r="E63">
        <v>1</v>
      </c>
      <c r="F63" t="s">
        <v>525</v>
      </c>
      <c r="G63">
        <v>1.3</v>
      </c>
      <c r="H63" t="s">
        <v>528</v>
      </c>
      <c r="I63" t="s">
        <v>175</v>
      </c>
      <c r="J63" t="s">
        <v>176</v>
      </c>
      <c r="K63" t="s">
        <v>36</v>
      </c>
      <c r="L63" t="s">
        <v>37</v>
      </c>
      <c r="M63" t="s">
        <v>540</v>
      </c>
      <c r="N63" t="s">
        <v>250</v>
      </c>
      <c r="O63" t="s">
        <v>251</v>
      </c>
      <c r="P63">
        <v>4</v>
      </c>
      <c r="Q63" t="s">
        <v>78</v>
      </c>
      <c r="R63">
        <v>14</v>
      </c>
      <c r="S63" t="s">
        <v>252</v>
      </c>
      <c r="T63" t="s">
        <v>253</v>
      </c>
      <c r="U63" t="s">
        <v>254</v>
      </c>
      <c r="V63">
        <v>2000</v>
      </c>
      <c r="W63" t="s">
        <v>44</v>
      </c>
      <c r="X63" t="s">
        <v>618</v>
      </c>
      <c r="Y63">
        <v>2211</v>
      </c>
      <c r="Z63" t="s">
        <v>68</v>
      </c>
      <c r="AA63">
        <v>0</v>
      </c>
      <c r="AB63" t="s">
        <v>46</v>
      </c>
      <c r="AC63" s="2">
        <v>150000</v>
      </c>
      <c r="AD63" s="1">
        <v>150000</v>
      </c>
      <c r="AE63">
        <v>0</v>
      </c>
      <c r="AF63">
        <v>0</v>
      </c>
      <c r="AG63">
        <f t="shared" si="11"/>
        <v>0</v>
      </c>
      <c r="AH63">
        <v>0</v>
      </c>
      <c r="AI63">
        <f t="shared" si="12"/>
        <v>0</v>
      </c>
      <c r="AJ63">
        <v>0</v>
      </c>
      <c r="AK63">
        <f t="shared" si="13"/>
        <v>0</v>
      </c>
      <c r="AL63">
        <v>0</v>
      </c>
      <c r="AM63" s="1">
        <f t="shared" si="14"/>
        <v>150000</v>
      </c>
      <c r="AN63" s="1"/>
      <c r="AO63" s="1">
        <f t="shared" si="15"/>
        <v>150000</v>
      </c>
      <c r="AP63">
        <v>0</v>
      </c>
      <c r="AQ63">
        <v>0</v>
      </c>
      <c r="AR63">
        <v>0</v>
      </c>
      <c r="AS63">
        <v>0</v>
      </c>
      <c r="AT63">
        <v>0</v>
      </c>
    </row>
    <row r="64" spans="1:46" hidden="1" x14ac:dyDescent="0.3">
      <c r="A64" t="s">
        <v>1232</v>
      </c>
      <c r="B64" t="str">
        <f t="shared" si="10"/>
        <v>1.1-00-2611_26562037_2622210</v>
      </c>
      <c r="C64" t="s">
        <v>32</v>
      </c>
      <c r="D64" t="s">
        <v>33</v>
      </c>
      <c r="E64">
        <v>3</v>
      </c>
      <c r="F64" t="s">
        <v>527</v>
      </c>
      <c r="G64">
        <v>3.7</v>
      </c>
      <c r="H64" t="s">
        <v>138</v>
      </c>
      <c r="I64" t="s">
        <v>137</v>
      </c>
      <c r="J64" t="s">
        <v>138</v>
      </c>
      <c r="K64" t="s">
        <v>36</v>
      </c>
      <c r="L64" t="s">
        <v>37</v>
      </c>
      <c r="M64" t="s">
        <v>540</v>
      </c>
      <c r="N64" t="s">
        <v>139</v>
      </c>
      <c r="O64" t="s">
        <v>140</v>
      </c>
      <c r="P64">
        <v>5</v>
      </c>
      <c r="Q64" t="s">
        <v>141</v>
      </c>
      <c r="R64">
        <v>62</v>
      </c>
      <c r="S64" t="s">
        <v>142</v>
      </c>
      <c r="T64" t="s">
        <v>143</v>
      </c>
      <c r="U64" t="s">
        <v>144</v>
      </c>
      <c r="V64">
        <v>2000</v>
      </c>
      <c r="W64" t="s">
        <v>44</v>
      </c>
      <c r="X64" t="s">
        <v>618</v>
      </c>
      <c r="Y64">
        <v>2221</v>
      </c>
      <c r="Z64" t="s">
        <v>145</v>
      </c>
      <c r="AA64">
        <v>0</v>
      </c>
      <c r="AB64" t="s">
        <v>46</v>
      </c>
      <c r="AC64" s="2">
        <v>150000</v>
      </c>
      <c r="AD64" s="1">
        <v>150000</v>
      </c>
      <c r="AE64">
        <v>0</v>
      </c>
      <c r="AF64">
        <v>0</v>
      </c>
      <c r="AG64">
        <f t="shared" si="11"/>
        <v>0</v>
      </c>
      <c r="AH64">
        <v>0</v>
      </c>
      <c r="AI64">
        <f t="shared" si="12"/>
        <v>0</v>
      </c>
      <c r="AJ64">
        <v>0</v>
      </c>
      <c r="AK64">
        <f t="shared" si="13"/>
        <v>0</v>
      </c>
      <c r="AL64">
        <v>0</v>
      </c>
      <c r="AM64" s="1">
        <f t="shared" si="14"/>
        <v>150000</v>
      </c>
      <c r="AN64" s="1"/>
      <c r="AO64" s="1">
        <f t="shared" si="15"/>
        <v>150000</v>
      </c>
      <c r="AP64">
        <v>0</v>
      </c>
      <c r="AQ64">
        <v>0</v>
      </c>
      <c r="AR64">
        <v>0</v>
      </c>
      <c r="AS64">
        <v>0</v>
      </c>
      <c r="AT64">
        <v>0</v>
      </c>
    </row>
    <row r="65" spans="1:46" hidden="1" x14ac:dyDescent="0.3">
      <c r="A65" t="s">
        <v>1233</v>
      </c>
      <c r="B65" t="str">
        <f t="shared" si="10"/>
        <v>1.1-00-2608_26630024_2622210</v>
      </c>
      <c r="C65" t="s">
        <v>32</v>
      </c>
      <c r="D65" t="s">
        <v>33</v>
      </c>
      <c r="E65">
        <v>2</v>
      </c>
      <c r="F65" t="s">
        <v>526</v>
      </c>
      <c r="G65">
        <v>2.1</v>
      </c>
      <c r="H65" t="s">
        <v>530</v>
      </c>
      <c r="I65" t="s">
        <v>165</v>
      </c>
      <c r="J65" t="s">
        <v>166</v>
      </c>
      <c r="K65" t="s">
        <v>170</v>
      </c>
      <c r="L65" t="s">
        <v>171</v>
      </c>
      <c r="M65" t="s">
        <v>540</v>
      </c>
      <c r="N65" t="s">
        <v>115</v>
      </c>
      <c r="O65" t="s">
        <v>116</v>
      </c>
      <c r="P65">
        <v>6</v>
      </c>
      <c r="Q65" t="s">
        <v>40</v>
      </c>
      <c r="R65">
        <v>30</v>
      </c>
      <c r="S65" t="s">
        <v>172</v>
      </c>
      <c r="T65" t="s">
        <v>173</v>
      </c>
      <c r="U65" t="s">
        <v>174</v>
      </c>
      <c r="V65">
        <v>2000</v>
      </c>
      <c r="W65" t="s">
        <v>44</v>
      </c>
      <c r="X65" t="s">
        <v>618</v>
      </c>
      <c r="Y65">
        <v>2221</v>
      </c>
      <c r="Z65" t="s">
        <v>145</v>
      </c>
      <c r="AA65">
        <v>0</v>
      </c>
      <c r="AB65" t="s">
        <v>46</v>
      </c>
      <c r="AC65" s="2">
        <v>800000</v>
      </c>
      <c r="AD65" s="1">
        <v>800000</v>
      </c>
      <c r="AE65">
        <v>0</v>
      </c>
      <c r="AF65">
        <v>0</v>
      </c>
      <c r="AG65">
        <f t="shared" si="11"/>
        <v>0</v>
      </c>
      <c r="AH65">
        <v>0</v>
      </c>
      <c r="AI65">
        <f t="shared" si="12"/>
        <v>0</v>
      </c>
      <c r="AJ65">
        <v>0</v>
      </c>
      <c r="AK65">
        <f t="shared" si="13"/>
        <v>0</v>
      </c>
      <c r="AL65">
        <v>0</v>
      </c>
      <c r="AM65" s="1">
        <f t="shared" si="14"/>
        <v>800000</v>
      </c>
      <c r="AN65" s="1"/>
      <c r="AO65" s="1">
        <f t="shared" si="15"/>
        <v>800000</v>
      </c>
      <c r="AP65">
        <v>0</v>
      </c>
      <c r="AQ65">
        <v>0</v>
      </c>
      <c r="AR65">
        <v>0</v>
      </c>
      <c r="AS65">
        <v>0</v>
      </c>
      <c r="AT65">
        <v>0</v>
      </c>
    </row>
    <row r="66" spans="1:46" hidden="1" x14ac:dyDescent="0.3">
      <c r="A66" t="s">
        <v>1234</v>
      </c>
      <c r="B66" t="str">
        <f t="shared" si="10"/>
        <v>1.1-00-2608_26229023_2622210</v>
      </c>
      <c r="C66" t="s">
        <v>32</v>
      </c>
      <c r="D66" t="s">
        <v>33</v>
      </c>
      <c r="E66">
        <v>1</v>
      </c>
      <c r="F66" t="s">
        <v>525</v>
      </c>
      <c r="G66">
        <v>1.3</v>
      </c>
      <c r="H66" t="s">
        <v>528</v>
      </c>
      <c r="I66" t="s">
        <v>175</v>
      </c>
      <c r="J66" t="s">
        <v>176</v>
      </c>
      <c r="K66" t="s">
        <v>36</v>
      </c>
      <c r="L66" t="s">
        <v>37</v>
      </c>
      <c r="M66" t="s">
        <v>540</v>
      </c>
      <c r="N66" t="s">
        <v>115</v>
      </c>
      <c r="O66" t="s">
        <v>116</v>
      </c>
      <c r="P66">
        <v>2</v>
      </c>
      <c r="Q66" t="s">
        <v>102</v>
      </c>
      <c r="R66">
        <v>29</v>
      </c>
      <c r="S66" t="s">
        <v>288</v>
      </c>
      <c r="T66" t="s">
        <v>289</v>
      </c>
      <c r="U66" t="s">
        <v>290</v>
      </c>
      <c r="V66">
        <v>2000</v>
      </c>
      <c r="W66" t="s">
        <v>44</v>
      </c>
      <c r="X66" t="s">
        <v>618</v>
      </c>
      <c r="Y66">
        <v>2221</v>
      </c>
      <c r="Z66" t="s">
        <v>145</v>
      </c>
      <c r="AA66">
        <v>0</v>
      </c>
      <c r="AB66" t="s">
        <v>46</v>
      </c>
      <c r="AC66" s="2">
        <v>40000</v>
      </c>
      <c r="AD66" s="1">
        <v>40000</v>
      </c>
      <c r="AE66">
        <v>0</v>
      </c>
      <c r="AF66">
        <v>0</v>
      </c>
      <c r="AG66">
        <f t="shared" si="11"/>
        <v>0</v>
      </c>
      <c r="AH66">
        <v>0</v>
      </c>
      <c r="AI66">
        <f t="shared" si="12"/>
        <v>0</v>
      </c>
      <c r="AJ66">
        <v>0</v>
      </c>
      <c r="AK66">
        <f t="shared" si="13"/>
        <v>0</v>
      </c>
      <c r="AL66">
        <v>0</v>
      </c>
      <c r="AM66" s="1">
        <f t="shared" si="14"/>
        <v>40000</v>
      </c>
      <c r="AN66" s="1"/>
      <c r="AO66" s="1">
        <f t="shared" si="15"/>
        <v>40000</v>
      </c>
      <c r="AP66">
        <v>0</v>
      </c>
      <c r="AQ66">
        <v>0</v>
      </c>
      <c r="AR66">
        <v>0</v>
      </c>
      <c r="AS66">
        <v>0</v>
      </c>
      <c r="AT66">
        <v>0</v>
      </c>
    </row>
    <row r="67" spans="1:46" hidden="1" x14ac:dyDescent="0.3">
      <c r="A67" t="s">
        <v>1235</v>
      </c>
      <c r="B67" t="str">
        <f t="shared" si="10"/>
        <v>1.1-00-2607_26623017_2622310</v>
      </c>
      <c r="C67" t="s">
        <v>32</v>
      </c>
      <c r="D67" t="s">
        <v>33</v>
      </c>
      <c r="E67">
        <v>1</v>
      </c>
      <c r="F67" t="s">
        <v>525</v>
      </c>
      <c r="G67">
        <v>1.7</v>
      </c>
      <c r="H67" t="s">
        <v>529</v>
      </c>
      <c r="I67" t="s">
        <v>34</v>
      </c>
      <c r="J67" t="s">
        <v>35</v>
      </c>
      <c r="K67" t="s">
        <v>36</v>
      </c>
      <c r="L67" t="s">
        <v>37</v>
      </c>
      <c r="M67" t="s">
        <v>540</v>
      </c>
      <c r="N67" t="s">
        <v>38</v>
      </c>
      <c r="O67" t="s">
        <v>39</v>
      </c>
      <c r="P67">
        <v>6</v>
      </c>
      <c r="Q67" t="s">
        <v>40</v>
      </c>
      <c r="R67">
        <v>23</v>
      </c>
      <c r="S67" t="s">
        <v>41</v>
      </c>
      <c r="T67" t="s">
        <v>42</v>
      </c>
      <c r="U67" t="s">
        <v>43</v>
      </c>
      <c r="V67">
        <v>2000</v>
      </c>
      <c r="W67" t="s">
        <v>44</v>
      </c>
      <c r="X67" t="s">
        <v>618</v>
      </c>
      <c r="Y67">
        <v>2231</v>
      </c>
      <c r="Z67" t="s">
        <v>45</v>
      </c>
      <c r="AA67">
        <v>0</v>
      </c>
      <c r="AB67" t="s">
        <v>46</v>
      </c>
      <c r="AC67" s="2">
        <v>5000</v>
      </c>
      <c r="AD67" s="1">
        <v>5000</v>
      </c>
      <c r="AE67">
        <v>0</v>
      </c>
      <c r="AF67">
        <v>0</v>
      </c>
      <c r="AG67">
        <f t="shared" si="11"/>
        <v>0</v>
      </c>
      <c r="AH67">
        <v>0</v>
      </c>
      <c r="AI67">
        <f t="shared" si="12"/>
        <v>0</v>
      </c>
      <c r="AJ67">
        <v>0</v>
      </c>
      <c r="AK67">
        <f t="shared" si="13"/>
        <v>0</v>
      </c>
      <c r="AL67">
        <v>0</v>
      </c>
      <c r="AM67" s="1">
        <f t="shared" si="14"/>
        <v>5000</v>
      </c>
      <c r="AN67" s="1"/>
      <c r="AO67" s="1">
        <f t="shared" si="15"/>
        <v>5000</v>
      </c>
      <c r="AP67">
        <v>0</v>
      </c>
      <c r="AQ67">
        <v>0</v>
      </c>
      <c r="AR67">
        <v>0</v>
      </c>
      <c r="AS67">
        <v>0</v>
      </c>
      <c r="AT67">
        <v>0</v>
      </c>
    </row>
    <row r="68" spans="1:46" hidden="1" x14ac:dyDescent="0.3">
      <c r="A68" t="s">
        <v>1236</v>
      </c>
      <c r="B68" t="str">
        <f t="shared" si="10"/>
        <v>1.1-00-2611_26554035_2623510</v>
      </c>
      <c r="C68" t="s">
        <v>32</v>
      </c>
      <c r="D68" t="s">
        <v>33</v>
      </c>
      <c r="E68">
        <v>3</v>
      </c>
      <c r="F68" t="s">
        <v>527</v>
      </c>
      <c r="G68">
        <v>3.2</v>
      </c>
      <c r="H68" t="s">
        <v>535</v>
      </c>
      <c r="I68" t="s">
        <v>361</v>
      </c>
      <c r="J68" t="s">
        <v>362</v>
      </c>
      <c r="K68" t="s">
        <v>36</v>
      </c>
      <c r="L68" t="s">
        <v>37</v>
      </c>
      <c r="M68" t="s">
        <v>540</v>
      </c>
      <c r="N68" t="s">
        <v>139</v>
      </c>
      <c r="O68" t="s">
        <v>140</v>
      </c>
      <c r="P68">
        <v>5</v>
      </c>
      <c r="Q68" t="s">
        <v>141</v>
      </c>
      <c r="R68">
        <v>54</v>
      </c>
      <c r="S68" t="s">
        <v>363</v>
      </c>
      <c r="T68" t="s">
        <v>364</v>
      </c>
      <c r="U68" t="s">
        <v>365</v>
      </c>
      <c r="V68">
        <v>2000</v>
      </c>
      <c r="W68" t="s">
        <v>44</v>
      </c>
      <c r="X68" t="s">
        <v>619</v>
      </c>
      <c r="Y68">
        <v>2351</v>
      </c>
      <c r="Z68" t="s">
        <v>366</v>
      </c>
      <c r="AA68">
        <v>0</v>
      </c>
      <c r="AB68" t="s">
        <v>46</v>
      </c>
      <c r="AC68" s="2">
        <v>500000</v>
      </c>
      <c r="AD68" s="1">
        <v>500000</v>
      </c>
      <c r="AE68">
        <v>0</v>
      </c>
      <c r="AF68">
        <v>0</v>
      </c>
      <c r="AG68">
        <f t="shared" si="11"/>
        <v>0</v>
      </c>
      <c r="AH68">
        <v>0</v>
      </c>
      <c r="AI68">
        <f t="shared" si="12"/>
        <v>0</v>
      </c>
      <c r="AJ68">
        <v>0</v>
      </c>
      <c r="AK68">
        <f t="shared" si="13"/>
        <v>0</v>
      </c>
      <c r="AL68">
        <v>0</v>
      </c>
      <c r="AM68" s="1">
        <f t="shared" si="14"/>
        <v>500000</v>
      </c>
      <c r="AN68" s="1"/>
      <c r="AO68" s="1">
        <f t="shared" si="15"/>
        <v>500000</v>
      </c>
      <c r="AP68">
        <v>0</v>
      </c>
      <c r="AQ68">
        <v>0</v>
      </c>
      <c r="AR68">
        <v>0</v>
      </c>
      <c r="AS68">
        <v>0</v>
      </c>
      <c r="AT68">
        <v>0</v>
      </c>
    </row>
    <row r="69" spans="1:46" hidden="1" x14ac:dyDescent="0.3">
      <c r="A69" t="s">
        <v>1237</v>
      </c>
      <c r="B69" t="str">
        <f t="shared" si="10"/>
        <v>1.1-00-2611_26555035_2623910</v>
      </c>
      <c r="C69" t="s">
        <v>32</v>
      </c>
      <c r="D69" t="s">
        <v>33</v>
      </c>
      <c r="E69">
        <v>3</v>
      </c>
      <c r="F69" t="s">
        <v>527</v>
      </c>
      <c r="G69">
        <v>3.2</v>
      </c>
      <c r="H69" t="s">
        <v>535</v>
      </c>
      <c r="I69" t="s">
        <v>361</v>
      </c>
      <c r="J69" t="s">
        <v>362</v>
      </c>
      <c r="K69" t="s">
        <v>36</v>
      </c>
      <c r="L69" t="s">
        <v>37</v>
      </c>
      <c r="M69" t="s">
        <v>540</v>
      </c>
      <c r="N69" t="s">
        <v>139</v>
      </c>
      <c r="O69" t="s">
        <v>140</v>
      </c>
      <c r="P69">
        <v>5</v>
      </c>
      <c r="Q69" t="s">
        <v>141</v>
      </c>
      <c r="R69">
        <v>55</v>
      </c>
      <c r="S69" t="s">
        <v>367</v>
      </c>
      <c r="T69" t="s">
        <v>364</v>
      </c>
      <c r="U69" t="s">
        <v>365</v>
      </c>
      <c r="V69">
        <v>2000</v>
      </c>
      <c r="W69" t="s">
        <v>44</v>
      </c>
      <c r="X69" t="s">
        <v>619</v>
      </c>
      <c r="Y69">
        <v>2391</v>
      </c>
      <c r="Z69" t="s">
        <v>368</v>
      </c>
      <c r="AA69">
        <v>0</v>
      </c>
      <c r="AB69" t="s">
        <v>46</v>
      </c>
      <c r="AC69" s="2">
        <v>920000</v>
      </c>
      <c r="AD69" s="1">
        <v>920000</v>
      </c>
      <c r="AE69">
        <v>0</v>
      </c>
      <c r="AF69">
        <v>0</v>
      </c>
      <c r="AG69">
        <f t="shared" si="11"/>
        <v>0</v>
      </c>
      <c r="AH69">
        <v>0</v>
      </c>
      <c r="AI69">
        <f t="shared" si="12"/>
        <v>0</v>
      </c>
      <c r="AJ69">
        <v>0</v>
      </c>
      <c r="AK69">
        <f t="shared" si="13"/>
        <v>0</v>
      </c>
      <c r="AL69">
        <v>0</v>
      </c>
      <c r="AM69" s="1">
        <f t="shared" si="14"/>
        <v>920000</v>
      </c>
      <c r="AN69" s="1"/>
      <c r="AO69" s="1">
        <f t="shared" si="15"/>
        <v>920000</v>
      </c>
      <c r="AP69">
        <v>0</v>
      </c>
      <c r="AQ69">
        <v>0</v>
      </c>
      <c r="AR69">
        <v>0</v>
      </c>
      <c r="AS69">
        <v>0</v>
      </c>
      <c r="AT69">
        <v>0</v>
      </c>
    </row>
    <row r="70" spans="1:46" hidden="1" x14ac:dyDescent="0.3">
      <c r="A70" t="s">
        <v>1238</v>
      </c>
      <c r="B70" t="str">
        <f t="shared" si="10"/>
        <v>1.1-00-2605_2649007_2624110</v>
      </c>
      <c r="C70" t="s">
        <v>32</v>
      </c>
      <c r="D70" t="s">
        <v>33</v>
      </c>
      <c r="E70">
        <v>1</v>
      </c>
      <c r="F70" t="s">
        <v>525</v>
      </c>
      <c r="G70">
        <v>1.3</v>
      </c>
      <c r="H70" t="s">
        <v>528</v>
      </c>
      <c r="I70" t="s">
        <v>175</v>
      </c>
      <c r="J70" t="s">
        <v>176</v>
      </c>
      <c r="K70" t="s">
        <v>36</v>
      </c>
      <c r="L70" t="s">
        <v>37</v>
      </c>
      <c r="M70" t="s">
        <v>540</v>
      </c>
      <c r="N70" t="s">
        <v>224</v>
      </c>
      <c r="O70" t="s">
        <v>225</v>
      </c>
      <c r="P70">
        <v>4</v>
      </c>
      <c r="Q70" t="s">
        <v>78</v>
      </c>
      <c r="R70">
        <v>9</v>
      </c>
      <c r="S70" t="s">
        <v>226</v>
      </c>
      <c r="T70" t="s">
        <v>227</v>
      </c>
      <c r="U70" t="s">
        <v>228</v>
      </c>
      <c r="V70">
        <v>2000</v>
      </c>
      <c r="W70" t="s">
        <v>44</v>
      </c>
      <c r="X70" t="s">
        <v>620</v>
      </c>
      <c r="Y70">
        <v>2411</v>
      </c>
      <c r="Z70" t="s">
        <v>229</v>
      </c>
      <c r="AA70">
        <v>0</v>
      </c>
      <c r="AB70" t="s">
        <v>46</v>
      </c>
      <c r="AC70" s="2">
        <v>20000</v>
      </c>
      <c r="AD70" s="1">
        <v>20000</v>
      </c>
      <c r="AE70">
        <v>0</v>
      </c>
      <c r="AF70">
        <v>0</v>
      </c>
      <c r="AG70">
        <f t="shared" si="11"/>
        <v>0</v>
      </c>
      <c r="AH70">
        <v>0</v>
      </c>
      <c r="AI70">
        <f t="shared" si="12"/>
        <v>0</v>
      </c>
      <c r="AJ70">
        <v>0</v>
      </c>
      <c r="AK70">
        <f t="shared" si="13"/>
        <v>0</v>
      </c>
      <c r="AL70">
        <v>0</v>
      </c>
      <c r="AM70" s="1">
        <f t="shared" si="14"/>
        <v>20000</v>
      </c>
      <c r="AN70" s="1"/>
      <c r="AO70" s="1">
        <f t="shared" si="15"/>
        <v>20000</v>
      </c>
      <c r="AP70">
        <v>0</v>
      </c>
      <c r="AQ70">
        <v>0</v>
      </c>
      <c r="AR70">
        <v>0</v>
      </c>
      <c r="AS70">
        <v>0</v>
      </c>
      <c r="AT70">
        <v>0</v>
      </c>
    </row>
    <row r="71" spans="1:46" hidden="1" x14ac:dyDescent="0.3">
      <c r="A71" t="s">
        <v>1239</v>
      </c>
      <c r="B71" t="str">
        <f t="shared" si="10"/>
        <v>1.1-00-2608_26225019_2624110</v>
      </c>
      <c r="C71" t="s">
        <v>32</v>
      </c>
      <c r="D71" t="s">
        <v>33</v>
      </c>
      <c r="E71">
        <v>1</v>
      </c>
      <c r="F71" t="s">
        <v>525</v>
      </c>
      <c r="G71">
        <v>1.3</v>
      </c>
      <c r="H71" t="s">
        <v>528</v>
      </c>
      <c r="I71" t="s">
        <v>175</v>
      </c>
      <c r="J71" t="s">
        <v>176</v>
      </c>
      <c r="K71" t="s">
        <v>36</v>
      </c>
      <c r="L71" t="s">
        <v>37</v>
      </c>
      <c r="M71" t="s">
        <v>540</v>
      </c>
      <c r="N71" t="s">
        <v>115</v>
      </c>
      <c r="O71" t="s">
        <v>116</v>
      </c>
      <c r="P71">
        <v>2</v>
      </c>
      <c r="Q71" t="s">
        <v>102</v>
      </c>
      <c r="R71">
        <v>25</v>
      </c>
      <c r="S71" t="s">
        <v>285</v>
      </c>
      <c r="T71" t="s">
        <v>286</v>
      </c>
      <c r="U71" t="s">
        <v>287</v>
      </c>
      <c r="V71">
        <v>2000</v>
      </c>
      <c r="W71" t="s">
        <v>44</v>
      </c>
      <c r="X71" t="s">
        <v>620</v>
      </c>
      <c r="Y71">
        <v>2411</v>
      </c>
      <c r="Z71" t="s">
        <v>229</v>
      </c>
      <c r="AA71">
        <v>0</v>
      </c>
      <c r="AB71" t="s">
        <v>46</v>
      </c>
      <c r="AC71" s="2">
        <v>1000000</v>
      </c>
      <c r="AD71" s="1">
        <v>1000000</v>
      </c>
      <c r="AE71">
        <v>0</v>
      </c>
      <c r="AF71">
        <v>0</v>
      </c>
      <c r="AG71">
        <f t="shared" si="11"/>
        <v>0</v>
      </c>
      <c r="AH71">
        <v>0</v>
      </c>
      <c r="AI71">
        <f t="shared" si="12"/>
        <v>0</v>
      </c>
      <c r="AJ71">
        <v>0</v>
      </c>
      <c r="AK71">
        <f t="shared" si="13"/>
        <v>0</v>
      </c>
      <c r="AL71">
        <v>0</v>
      </c>
      <c r="AM71" s="1">
        <f t="shared" si="14"/>
        <v>1000000</v>
      </c>
      <c r="AN71" s="1"/>
      <c r="AO71" s="1">
        <f t="shared" si="15"/>
        <v>1000000</v>
      </c>
      <c r="AP71">
        <v>0</v>
      </c>
      <c r="AQ71">
        <v>0</v>
      </c>
      <c r="AR71">
        <v>0</v>
      </c>
      <c r="AS71">
        <v>0</v>
      </c>
      <c r="AT71">
        <v>0</v>
      </c>
    </row>
    <row r="72" spans="1:46" hidden="1" x14ac:dyDescent="0.3">
      <c r="A72" t="s">
        <v>1240</v>
      </c>
      <c r="B72" t="str">
        <f t="shared" si="10"/>
        <v>1.1-00-2610_26643031_2624110</v>
      </c>
      <c r="C72" t="s">
        <v>32</v>
      </c>
      <c r="D72" t="s">
        <v>33</v>
      </c>
      <c r="E72">
        <v>2</v>
      </c>
      <c r="F72" t="s">
        <v>526</v>
      </c>
      <c r="G72">
        <v>2.2000000000000002</v>
      </c>
      <c r="H72" t="s">
        <v>531</v>
      </c>
      <c r="I72" t="s">
        <v>381</v>
      </c>
      <c r="J72" t="s">
        <v>382</v>
      </c>
      <c r="K72" t="s">
        <v>36</v>
      </c>
      <c r="L72" t="s">
        <v>37</v>
      </c>
      <c r="M72" t="s">
        <v>540</v>
      </c>
      <c r="N72" t="s">
        <v>307</v>
      </c>
      <c r="O72" t="s">
        <v>308</v>
      </c>
      <c r="P72">
        <v>6</v>
      </c>
      <c r="Q72" t="s">
        <v>40</v>
      </c>
      <c r="R72">
        <v>43</v>
      </c>
      <c r="S72" t="s">
        <v>383</v>
      </c>
      <c r="T72" t="s">
        <v>384</v>
      </c>
      <c r="U72" t="s">
        <v>385</v>
      </c>
      <c r="V72">
        <v>2000</v>
      </c>
      <c r="W72" t="s">
        <v>44</v>
      </c>
      <c r="X72" t="s">
        <v>620</v>
      </c>
      <c r="Y72">
        <v>2411</v>
      </c>
      <c r="Z72" t="s">
        <v>229</v>
      </c>
      <c r="AA72">
        <v>0</v>
      </c>
      <c r="AB72" t="s">
        <v>46</v>
      </c>
      <c r="AC72" s="2">
        <v>50000</v>
      </c>
      <c r="AD72" s="1">
        <v>50000</v>
      </c>
      <c r="AE72">
        <v>0</v>
      </c>
      <c r="AF72">
        <v>0</v>
      </c>
      <c r="AG72">
        <f t="shared" si="11"/>
        <v>0</v>
      </c>
      <c r="AH72">
        <v>0</v>
      </c>
      <c r="AI72">
        <f t="shared" si="12"/>
        <v>0</v>
      </c>
      <c r="AJ72">
        <v>0</v>
      </c>
      <c r="AK72">
        <f t="shared" si="13"/>
        <v>0</v>
      </c>
      <c r="AL72">
        <v>0</v>
      </c>
      <c r="AM72" s="1">
        <f t="shared" si="14"/>
        <v>50000</v>
      </c>
      <c r="AN72" s="1"/>
      <c r="AO72" s="1">
        <f t="shared" si="15"/>
        <v>50000</v>
      </c>
      <c r="AP72">
        <v>0</v>
      </c>
      <c r="AQ72">
        <v>0</v>
      </c>
      <c r="AR72">
        <v>0</v>
      </c>
      <c r="AS72">
        <v>0</v>
      </c>
      <c r="AT72">
        <v>0</v>
      </c>
    </row>
    <row r="73" spans="1:46" hidden="1" x14ac:dyDescent="0.3">
      <c r="A73" t="s">
        <v>1241</v>
      </c>
      <c r="B73" t="str">
        <f t="shared" si="10"/>
        <v>1.1-00-2605_2649007_2624210</v>
      </c>
      <c r="C73" t="s">
        <v>32</v>
      </c>
      <c r="D73" t="s">
        <v>33</v>
      </c>
      <c r="E73">
        <v>1</v>
      </c>
      <c r="F73" t="s">
        <v>525</v>
      </c>
      <c r="G73">
        <v>1.3</v>
      </c>
      <c r="H73" t="s">
        <v>528</v>
      </c>
      <c r="I73" t="s">
        <v>175</v>
      </c>
      <c r="J73" t="s">
        <v>176</v>
      </c>
      <c r="K73" t="s">
        <v>36</v>
      </c>
      <c r="L73" t="s">
        <v>37</v>
      </c>
      <c r="M73" t="s">
        <v>540</v>
      </c>
      <c r="N73" t="s">
        <v>224</v>
      </c>
      <c r="O73" t="s">
        <v>225</v>
      </c>
      <c r="P73">
        <v>4</v>
      </c>
      <c r="Q73" t="s">
        <v>78</v>
      </c>
      <c r="R73">
        <v>9</v>
      </c>
      <c r="S73" t="s">
        <v>226</v>
      </c>
      <c r="T73" t="s">
        <v>227</v>
      </c>
      <c r="U73" t="s">
        <v>228</v>
      </c>
      <c r="V73">
        <v>2000</v>
      </c>
      <c r="W73" t="s">
        <v>44</v>
      </c>
      <c r="X73" t="s">
        <v>620</v>
      </c>
      <c r="Y73">
        <v>2421</v>
      </c>
      <c r="Z73" t="s">
        <v>230</v>
      </c>
      <c r="AA73">
        <v>0</v>
      </c>
      <c r="AB73" t="s">
        <v>46</v>
      </c>
      <c r="AC73" s="2">
        <v>80000</v>
      </c>
      <c r="AD73" s="1">
        <v>80000</v>
      </c>
      <c r="AE73">
        <v>0</v>
      </c>
      <c r="AF73">
        <v>0</v>
      </c>
      <c r="AG73">
        <f t="shared" si="11"/>
        <v>0</v>
      </c>
      <c r="AH73">
        <v>0</v>
      </c>
      <c r="AI73">
        <f t="shared" si="12"/>
        <v>0</v>
      </c>
      <c r="AJ73">
        <v>0</v>
      </c>
      <c r="AK73">
        <f t="shared" si="13"/>
        <v>0</v>
      </c>
      <c r="AL73">
        <v>0</v>
      </c>
      <c r="AM73" s="1">
        <f t="shared" si="14"/>
        <v>80000</v>
      </c>
      <c r="AN73" s="1"/>
      <c r="AO73" s="1">
        <f t="shared" si="15"/>
        <v>80000</v>
      </c>
      <c r="AP73">
        <v>0</v>
      </c>
      <c r="AQ73">
        <v>0</v>
      </c>
      <c r="AR73">
        <v>0</v>
      </c>
      <c r="AS73">
        <v>0</v>
      </c>
      <c r="AT73">
        <v>0</v>
      </c>
    </row>
    <row r="74" spans="1:46" hidden="1" x14ac:dyDescent="0.3">
      <c r="A74" t="s">
        <v>1242</v>
      </c>
      <c r="B74" t="str">
        <f t="shared" si="10"/>
        <v>1.1-00-2608_26225019_2624210</v>
      </c>
      <c r="C74" t="s">
        <v>32</v>
      </c>
      <c r="D74" t="s">
        <v>33</v>
      </c>
      <c r="E74">
        <v>1</v>
      </c>
      <c r="F74" t="s">
        <v>525</v>
      </c>
      <c r="G74">
        <v>1.3</v>
      </c>
      <c r="H74" t="s">
        <v>528</v>
      </c>
      <c r="I74" t="s">
        <v>175</v>
      </c>
      <c r="J74" t="s">
        <v>176</v>
      </c>
      <c r="K74" t="s">
        <v>36</v>
      </c>
      <c r="L74" t="s">
        <v>37</v>
      </c>
      <c r="M74" t="s">
        <v>540</v>
      </c>
      <c r="N74" t="s">
        <v>115</v>
      </c>
      <c r="O74" t="s">
        <v>116</v>
      </c>
      <c r="P74">
        <v>2</v>
      </c>
      <c r="Q74" t="s">
        <v>102</v>
      </c>
      <c r="R74">
        <v>25</v>
      </c>
      <c r="S74" t="s">
        <v>285</v>
      </c>
      <c r="T74" t="s">
        <v>286</v>
      </c>
      <c r="U74" t="s">
        <v>287</v>
      </c>
      <c r="V74">
        <v>2000</v>
      </c>
      <c r="W74" t="s">
        <v>44</v>
      </c>
      <c r="X74" t="s">
        <v>620</v>
      </c>
      <c r="Y74">
        <v>2421</v>
      </c>
      <c r="Z74" t="s">
        <v>230</v>
      </c>
      <c r="AA74">
        <v>0</v>
      </c>
      <c r="AB74" t="s">
        <v>46</v>
      </c>
      <c r="AC74" s="2">
        <v>5000000</v>
      </c>
      <c r="AD74" s="1">
        <v>5000000</v>
      </c>
      <c r="AE74">
        <v>0</v>
      </c>
      <c r="AF74">
        <v>0</v>
      </c>
      <c r="AG74">
        <f t="shared" si="11"/>
        <v>0</v>
      </c>
      <c r="AH74">
        <v>0</v>
      </c>
      <c r="AI74">
        <f t="shared" si="12"/>
        <v>0</v>
      </c>
      <c r="AJ74">
        <v>0</v>
      </c>
      <c r="AK74">
        <f t="shared" si="13"/>
        <v>0</v>
      </c>
      <c r="AL74">
        <v>0</v>
      </c>
      <c r="AM74" s="1">
        <f t="shared" si="14"/>
        <v>5000000</v>
      </c>
      <c r="AN74" s="1"/>
      <c r="AO74" s="1">
        <f t="shared" si="15"/>
        <v>5000000</v>
      </c>
      <c r="AP74">
        <v>0</v>
      </c>
      <c r="AQ74">
        <v>0</v>
      </c>
      <c r="AR74">
        <v>0</v>
      </c>
      <c r="AS74">
        <v>0</v>
      </c>
      <c r="AT74">
        <v>0</v>
      </c>
    </row>
    <row r="75" spans="1:46" hidden="1" x14ac:dyDescent="0.3">
      <c r="A75" t="s">
        <v>1243</v>
      </c>
      <c r="B75" t="str">
        <f t="shared" si="10"/>
        <v>1.1-00-2610_26643031_2624210</v>
      </c>
      <c r="C75" t="s">
        <v>32</v>
      </c>
      <c r="D75" t="s">
        <v>33</v>
      </c>
      <c r="E75">
        <v>2</v>
      </c>
      <c r="F75" t="s">
        <v>526</v>
      </c>
      <c r="G75">
        <v>2.2000000000000002</v>
      </c>
      <c r="H75" t="s">
        <v>531</v>
      </c>
      <c r="I75" t="s">
        <v>381</v>
      </c>
      <c r="J75" t="s">
        <v>382</v>
      </c>
      <c r="K75" t="s">
        <v>36</v>
      </c>
      <c r="L75" t="s">
        <v>37</v>
      </c>
      <c r="M75" t="s">
        <v>540</v>
      </c>
      <c r="N75" t="s">
        <v>307</v>
      </c>
      <c r="O75" t="s">
        <v>308</v>
      </c>
      <c r="P75">
        <v>6</v>
      </c>
      <c r="Q75" t="s">
        <v>40</v>
      </c>
      <c r="R75">
        <v>43</v>
      </c>
      <c r="S75" t="s">
        <v>383</v>
      </c>
      <c r="T75" t="s">
        <v>384</v>
      </c>
      <c r="U75" t="s">
        <v>385</v>
      </c>
      <c r="V75">
        <v>2000</v>
      </c>
      <c r="W75" t="s">
        <v>44</v>
      </c>
      <c r="X75" t="s">
        <v>620</v>
      </c>
      <c r="Y75">
        <v>2421</v>
      </c>
      <c r="Z75" t="s">
        <v>230</v>
      </c>
      <c r="AA75">
        <v>0</v>
      </c>
      <c r="AB75" t="s">
        <v>46</v>
      </c>
      <c r="AC75" s="2">
        <v>900000</v>
      </c>
      <c r="AD75" s="1">
        <v>900000</v>
      </c>
      <c r="AE75">
        <v>0</v>
      </c>
      <c r="AF75">
        <v>0</v>
      </c>
      <c r="AG75">
        <f t="shared" si="11"/>
        <v>0</v>
      </c>
      <c r="AH75">
        <v>0</v>
      </c>
      <c r="AI75">
        <f t="shared" si="12"/>
        <v>0</v>
      </c>
      <c r="AJ75">
        <v>0</v>
      </c>
      <c r="AK75">
        <f t="shared" si="13"/>
        <v>0</v>
      </c>
      <c r="AL75">
        <v>0</v>
      </c>
      <c r="AM75" s="1">
        <f t="shared" si="14"/>
        <v>900000</v>
      </c>
      <c r="AN75" s="1"/>
      <c r="AO75" s="1">
        <f t="shared" si="15"/>
        <v>900000</v>
      </c>
      <c r="AP75">
        <v>0</v>
      </c>
      <c r="AQ75">
        <v>0</v>
      </c>
      <c r="AR75">
        <v>0</v>
      </c>
      <c r="AS75">
        <v>0</v>
      </c>
      <c r="AT75">
        <v>0</v>
      </c>
    </row>
    <row r="76" spans="1:46" hidden="1" x14ac:dyDescent="0.3">
      <c r="A76" t="s">
        <v>1244</v>
      </c>
      <c r="B76" t="str">
        <f t="shared" si="10"/>
        <v>1.1-00-2604_2646005_2624410</v>
      </c>
      <c r="C76" t="s">
        <v>32</v>
      </c>
      <c r="D76" t="s">
        <v>33</v>
      </c>
      <c r="E76">
        <v>1</v>
      </c>
      <c r="F76" t="s">
        <v>525</v>
      </c>
      <c r="G76">
        <v>1.3</v>
      </c>
      <c r="H76" t="s">
        <v>528</v>
      </c>
      <c r="I76" t="s">
        <v>175</v>
      </c>
      <c r="J76" t="s">
        <v>176</v>
      </c>
      <c r="K76" t="s">
        <v>36</v>
      </c>
      <c r="L76" t="s">
        <v>37</v>
      </c>
      <c r="M76" t="s">
        <v>540</v>
      </c>
      <c r="N76" t="s">
        <v>192</v>
      </c>
      <c r="O76" t="s">
        <v>193</v>
      </c>
      <c r="P76">
        <v>4</v>
      </c>
      <c r="Q76" t="s">
        <v>78</v>
      </c>
      <c r="R76">
        <v>6</v>
      </c>
      <c r="S76" t="s">
        <v>198</v>
      </c>
      <c r="T76" t="s">
        <v>199</v>
      </c>
      <c r="U76" t="s">
        <v>200</v>
      </c>
      <c r="V76">
        <v>2000</v>
      </c>
      <c r="W76" t="s">
        <v>44</v>
      </c>
      <c r="X76" t="s">
        <v>620</v>
      </c>
      <c r="Y76">
        <v>2441</v>
      </c>
      <c r="Z76" t="s">
        <v>201</v>
      </c>
      <c r="AA76">
        <v>0</v>
      </c>
      <c r="AB76" t="s">
        <v>46</v>
      </c>
      <c r="AC76" s="2">
        <v>4000</v>
      </c>
      <c r="AD76" s="1">
        <v>4000</v>
      </c>
      <c r="AE76">
        <v>0</v>
      </c>
      <c r="AF76">
        <v>0</v>
      </c>
      <c r="AG76">
        <f t="shared" si="11"/>
        <v>0</v>
      </c>
      <c r="AH76">
        <v>0</v>
      </c>
      <c r="AI76">
        <f t="shared" si="12"/>
        <v>0</v>
      </c>
      <c r="AJ76">
        <v>0</v>
      </c>
      <c r="AK76">
        <f t="shared" si="13"/>
        <v>0</v>
      </c>
      <c r="AL76">
        <v>0</v>
      </c>
      <c r="AM76" s="1">
        <f t="shared" si="14"/>
        <v>4000</v>
      </c>
      <c r="AN76" s="1"/>
      <c r="AO76" s="1">
        <f t="shared" si="15"/>
        <v>4000</v>
      </c>
      <c r="AP76">
        <v>0</v>
      </c>
      <c r="AQ76">
        <v>0</v>
      </c>
      <c r="AR76">
        <v>0</v>
      </c>
      <c r="AS76">
        <v>0</v>
      </c>
      <c r="AT76">
        <v>0</v>
      </c>
    </row>
    <row r="77" spans="1:46" hidden="1" x14ac:dyDescent="0.3">
      <c r="A77" t="s">
        <v>1245</v>
      </c>
      <c r="B77" t="str">
        <f t="shared" si="10"/>
        <v>1.1-00-2611_26549034_2624410</v>
      </c>
      <c r="C77" t="s">
        <v>32</v>
      </c>
      <c r="D77" t="s">
        <v>33</v>
      </c>
      <c r="E77">
        <v>2</v>
      </c>
      <c r="F77" t="s">
        <v>526</v>
      </c>
      <c r="G77">
        <v>2.2000000000000002</v>
      </c>
      <c r="H77" t="s">
        <v>531</v>
      </c>
      <c r="I77" t="s">
        <v>391</v>
      </c>
      <c r="J77" t="s">
        <v>392</v>
      </c>
      <c r="K77" t="s">
        <v>36</v>
      </c>
      <c r="L77" t="s">
        <v>37</v>
      </c>
      <c r="M77" t="s">
        <v>540</v>
      </c>
      <c r="N77" t="s">
        <v>139</v>
      </c>
      <c r="O77" t="s">
        <v>140</v>
      </c>
      <c r="P77">
        <v>5</v>
      </c>
      <c r="Q77" t="s">
        <v>141</v>
      </c>
      <c r="R77">
        <v>49</v>
      </c>
      <c r="S77" t="s">
        <v>393</v>
      </c>
      <c r="T77" t="s">
        <v>394</v>
      </c>
      <c r="U77" t="s">
        <v>395</v>
      </c>
      <c r="V77">
        <v>2000</v>
      </c>
      <c r="W77" t="s">
        <v>44</v>
      </c>
      <c r="X77" t="s">
        <v>620</v>
      </c>
      <c r="Y77">
        <v>2441</v>
      </c>
      <c r="Z77" t="s">
        <v>201</v>
      </c>
      <c r="AA77">
        <v>0</v>
      </c>
      <c r="AB77" t="s">
        <v>46</v>
      </c>
      <c r="AC77" s="2">
        <v>80000</v>
      </c>
      <c r="AD77" s="1">
        <v>80000</v>
      </c>
      <c r="AE77">
        <v>0</v>
      </c>
      <c r="AF77">
        <v>0</v>
      </c>
      <c r="AG77">
        <f t="shared" si="11"/>
        <v>0</v>
      </c>
      <c r="AH77">
        <v>0</v>
      </c>
      <c r="AI77">
        <f t="shared" si="12"/>
        <v>0</v>
      </c>
      <c r="AJ77">
        <v>0</v>
      </c>
      <c r="AK77">
        <f t="shared" si="13"/>
        <v>0</v>
      </c>
      <c r="AL77">
        <v>0</v>
      </c>
      <c r="AM77" s="1">
        <f t="shared" si="14"/>
        <v>80000</v>
      </c>
      <c r="AN77" s="1"/>
      <c r="AO77" s="1">
        <f t="shared" si="15"/>
        <v>80000</v>
      </c>
      <c r="AP77">
        <v>0</v>
      </c>
      <c r="AQ77">
        <v>0</v>
      </c>
      <c r="AR77">
        <v>0</v>
      </c>
      <c r="AS77">
        <v>0</v>
      </c>
      <c r="AT77">
        <v>0</v>
      </c>
    </row>
    <row r="78" spans="1:46" hidden="1" x14ac:dyDescent="0.3">
      <c r="A78" t="s">
        <v>1246</v>
      </c>
      <c r="B78" t="str">
        <f t="shared" si="10"/>
        <v>1.1-00-2605_2649007_2624510</v>
      </c>
      <c r="C78" t="s">
        <v>32</v>
      </c>
      <c r="D78" t="s">
        <v>33</v>
      </c>
      <c r="E78">
        <v>1</v>
      </c>
      <c r="F78" t="s">
        <v>525</v>
      </c>
      <c r="G78">
        <v>1.3</v>
      </c>
      <c r="H78" t="s">
        <v>528</v>
      </c>
      <c r="I78" t="s">
        <v>175</v>
      </c>
      <c r="J78" t="s">
        <v>176</v>
      </c>
      <c r="K78" t="s">
        <v>36</v>
      </c>
      <c r="L78" t="s">
        <v>37</v>
      </c>
      <c r="M78" t="s">
        <v>540</v>
      </c>
      <c r="N78" t="s">
        <v>224</v>
      </c>
      <c r="O78" t="s">
        <v>225</v>
      </c>
      <c r="P78">
        <v>4</v>
      </c>
      <c r="Q78" t="s">
        <v>78</v>
      </c>
      <c r="R78">
        <v>9</v>
      </c>
      <c r="S78" t="s">
        <v>226</v>
      </c>
      <c r="T78" t="s">
        <v>227</v>
      </c>
      <c r="U78" t="s">
        <v>228</v>
      </c>
      <c r="V78">
        <v>2000</v>
      </c>
      <c r="W78" t="s">
        <v>44</v>
      </c>
      <c r="X78" t="s">
        <v>620</v>
      </c>
      <c r="Y78">
        <v>2451</v>
      </c>
      <c r="Z78" t="s">
        <v>231</v>
      </c>
      <c r="AA78">
        <v>0</v>
      </c>
      <c r="AB78" t="s">
        <v>46</v>
      </c>
      <c r="AC78" s="2">
        <v>25000</v>
      </c>
      <c r="AD78" s="1">
        <v>25000</v>
      </c>
      <c r="AE78">
        <v>0</v>
      </c>
      <c r="AF78">
        <v>0</v>
      </c>
      <c r="AG78">
        <f t="shared" si="11"/>
        <v>0</v>
      </c>
      <c r="AH78">
        <v>0</v>
      </c>
      <c r="AI78">
        <f t="shared" si="12"/>
        <v>0</v>
      </c>
      <c r="AJ78">
        <v>0</v>
      </c>
      <c r="AK78">
        <f t="shared" si="13"/>
        <v>0</v>
      </c>
      <c r="AL78">
        <v>0</v>
      </c>
      <c r="AM78" s="1">
        <f t="shared" si="14"/>
        <v>25000</v>
      </c>
      <c r="AN78" s="1"/>
      <c r="AO78" s="1">
        <f t="shared" si="15"/>
        <v>25000</v>
      </c>
      <c r="AP78">
        <v>0</v>
      </c>
      <c r="AQ78">
        <v>0</v>
      </c>
      <c r="AR78">
        <v>0</v>
      </c>
      <c r="AS78">
        <v>0</v>
      </c>
      <c r="AT78">
        <v>0</v>
      </c>
    </row>
    <row r="79" spans="1:46" hidden="1" x14ac:dyDescent="0.3">
      <c r="A79" t="s">
        <v>1247</v>
      </c>
      <c r="B79" t="str">
        <f t="shared" si="10"/>
        <v>1.1-00-2612_26466038_2624610</v>
      </c>
      <c r="C79" t="s">
        <v>32</v>
      </c>
      <c r="D79" t="s">
        <v>33</v>
      </c>
      <c r="E79">
        <v>3</v>
      </c>
      <c r="F79" t="s">
        <v>527</v>
      </c>
      <c r="G79">
        <v>3.8</v>
      </c>
      <c r="H79" t="s">
        <v>536</v>
      </c>
      <c r="I79" t="s">
        <v>72</v>
      </c>
      <c r="J79" t="s">
        <v>73</v>
      </c>
      <c r="K79" t="s">
        <v>74</v>
      </c>
      <c r="L79" t="s">
        <v>75</v>
      </c>
      <c r="M79" t="s">
        <v>540</v>
      </c>
      <c r="N79" t="s">
        <v>76</v>
      </c>
      <c r="O79" t="s">
        <v>77</v>
      </c>
      <c r="P79">
        <v>4</v>
      </c>
      <c r="Q79" t="s">
        <v>78</v>
      </c>
      <c r="R79">
        <v>66</v>
      </c>
      <c r="S79" t="s">
        <v>79</v>
      </c>
      <c r="T79" t="s">
        <v>80</v>
      </c>
      <c r="U79" t="s">
        <v>81</v>
      </c>
      <c r="V79">
        <v>2000</v>
      </c>
      <c r="W79" t="s">
        <v>44</v>
      </c>
      <c r="X79" t="s">
        <v>620</v>
      </c>
      <c r="Y79">
        <v>2461</v>
      </c>
      <c r="Z79" t="s">
        <v>83</v>
      </c>
      <c r="AA79">
        <v>0</v>
      </c>
      <c r="AB79" t="s">
        <v>46</v>
      </c>
      <c r="AC79" s="2">
        <v>100000</v>
      </c>
      <c r="AD79" s="1">
        <v>100000</v>
      </c>
      <c r="AE79">
        <v>0</v>
      </c>
      <c r="AF79">
        <v>0</v>
      </c>
      <c r="AG79">
        <f t="shared" si="11"/>
        <v>0</v>
      </c>
      <c r="AH79">
        <v>0</v>
      </c>
      <c r="AI79">
        <f t="shared" si="12"/>
        <v>0</v>
      </c>
      <c r="AJ79">
        <v>0</v>
      </c>
      <c r="AK79">
        <f t="shared" si="13"/>
        <v>0</v>
      </c>
      <c r="AL79">
        <v>0</v>
      </c>
      <c r="AM79" s="1">
        <f t="shared" si="14"/>
        <v>100000</v>
      </c>
      <c r="AN79" s="1"/>
      <c r="AO79" s="1">
        <f t="shared" si="15"/>
        <v>100000</v>
      </c>
      <c r="AP79">
        <v>0</v>
      </c>
      <c r="AQ79">
        <v>0</v>
      </c>
      <c r="AR79">
        <v>0</v>
      </c>
      <c r="AS79">
        <v>0</v>
      </c>
      <c r="AT79">
        <v>0</v>
      </c>
    </row>
    <row r="80" spans="1:46" hidden="1" x14ac:dyDescent="0.3">
      <c r="A80" t="s">
        <v>1248</v>
      </c>
      <c r="B80" t="str">
        <f t="shared" si="10"/>
        <v>1.1-00-2604_2646005_2624610</v>
      </c>
      <c r="C80" t="s">
        <v>32</v>
      </c>
      <c r="D80" t="s">
        <v>33</v>
      </c>
      <c r="E80">
        <v>1</v>
      </c>
      <c r="F80" t="s">
        <v>525</v>
      </c>
      <c r="G80">
        <v>1.3</v>
      </c>
      <c r="H80" t="s">
        <v>528</v>
      </c>
      <c r="I80" t="s">
        <v>175</v>
      </c>
      <c r="J80" t="s">
        <v>176</v>
      </c>
      <c r="K80" t="s">
        <v>36</v>
      </c>
      <c r="L80" t="s">
        <v>37</v>
      </c>
      <c r="M80" t="s">
        <v>540</v>
      </c>
      <c r="N80" t="s">
        <v>192</v>
      </c>
      <c r="O80" t="s">
        <v>193</v>
      </c>
      <c r="P80">
        <v>4</v>
      </c>
      <c r="Q80" t="s">
        <v>78</v>
      </c>
      <c r="R80">
        <v>6</v>
      </c>
      <c r="S80" t="s">
        <v>198</v>
      </c>
      <c r="T80" t="s">
        <v>199</v>
      </c>
      <c r="U80" t="s">
        <v>200</v>
      </c>
      <c r="V80">
        <v>2000</v>
      </c>
      <c r="W80" t="s">
        <v>44</v>
      </c>
      <c r="X80" t="s">
        <v>620</v>
      </c>
      <c r="Y80">
        <v>2461</v>
      </c>
      <c r="Z80" t="s">
        <v>83</v>
      </c>
      <c r="AA80">
        <v>0</v>
      </c>
      <c r="AB80" t="s">
        <v>46</v>
      </c>
      <c r="AC80" s="2">
        <v>500</v>
      </c>
      <c r="AD80">
        <v>500</v>
      </c>
      <c r="AE80">
        <v>259</v>
      </c>
      <c r="AF80">
        <v>259</v>
      </c>
      <c r="AG80">
        <f t="shared" si="11"/>
        <v>0</v>
      </c>
      <c r="AH80">
        <v>259</v>
      </c>
      <c r="AI80">
        <f t="shared" si="12"/>
        <v>0</v>
      </c>
      <c r="AJ80">
        <v>259</v>
      </c>
      <c r="AK80">
        <f t="shared" si="13"/>
        <v>0</v>
      </c>
      <c r="AL80">
        <v>259</v>
      </c>
      <c r="AM80" s="1">
        <f t="shared" si="14"/>
        <v>241</v>
      </c>
      <c r="AN80" s="1"/>
      <c r="AO80" s="1">
        <f t="shared" si="15"/>
        <v>500</v>
      </c>
      <c r="AP80">
        <v>0</v>
      </c>
      <c r="AQ80">
        <v>0</v>
      </c>
      <c r="AR80">
        <v>0</v>
      </c>
      <c r="AS80">
        <v>0</v>
      </c>
      <c r="AT80">
        <v>0</v>
      </c>
    </row>
    <row r="81" spans="1:46" hidden="1" x14ac:dyDescent="0.3">
      <c r="A81" t="s">
        <v>1249</v>
      </c>
      <c r="B81" t="str">
        <f t="shared" si="10"/>
        <v>1.1-00-2605_2649007_2624610</v>
      </c>
      <c r="C81" t="s">
        <v>32</v>
      </c>
      <c r="D81" t="s">
        <v>33</v>
      </c>
      <c r="E81">
        <v>1</v>
      </c>
      <c r="F81" t="s">
        <v>525</v>
      </c>
      <c r="G81">
        <v>1.3</v>
      </c>
      <c r="H81" t="s">
        <v>528</v>
      </c>
      <c r="I81" t="s">
        <v>175</v>
      </c>
      <c r="J81" t="s">
        <v>176</v>
      </c>
      <c r="K81" t="s">
        <v>36</v>
      </c>
      <c r="L81" t="s">
        <v>37</v>
      </c>
      <c r="M81" t="s">
        <v>540</v>
      </c>
      <c r="N81" t="s">
        <v>224</v>
      </c>
      <c r="O81" t="s">
        <v>225</v>
      </c>
      <c r="P81">
        <v>4</v>
      </c>
      <c r="Q81" t="s">
        <v>78</v>
      </c>
      <c r="R81">
        <v>9</v>
      </c>
      <c r="S81" t="s">
        <v>226</v>
      </c>
      <c r="T81" t="s">
        <v>227</v>
      </c>
      <c r="U81" t="s">
        <v>228</v>
      </c>
      <c r="V81">
        <v>2000</v>
      </c>
      <c r="W81" t="s">
        <v>44</v>
      </c>
      <c r="X81" t="s">
        <v>620</v>
      </c>
      <c r="Y81">
        <v>2461</v>
      </c>
      <c r="Z81" t="s">
        <v>83</v>
      </c>
      <c r="AA81">
        <v>0</v>
      </c>
      <c r="AB81" t="s">
        <v>46</v>
      </c>
      <c r="AC81" s="2">
        <v>3000</v>
      </c>
      <c r="AD81" s="1">
        <v>3000</v>
      </c>
      <c r="AE81">
        <v>0</v>
      </c>
      <c r="AF81">
        <v>0</v>
      </c>
      <c r="AG81">
        <f t="shared" si="11"/>
        <v>0</v>
      </c>
      <c r="AH81">
        <v>0</v>
      </c>
      <c r="AI81">
        <f t="shared" si="12"/>
        <v>0</v>
      </c>
      <c r="AJ81">
        <v>0</v>
      </c>
      <c r="AK81">
        <f t="shared" si="13"/>
        <v>0</v>
      </c>
      <c r="AL81">
        <v>0</v>
      </c>
      <c r="AM81" s="1">
        <f t="shared" si="14"/>
        <v>3000</v>
      </c>
      <c r="AN81" s="1"/>
      <c r="AO81" s="1">
        <f t="shared" si="15"/>
        <v>3000</v>
      </c>
      <c r="AP81">
        <v>0</v>
      </c>
      <c r="AQ81">
        <v>0</v>
      </c>
      <c r="AR81">
        <v>0</v>
      </c>
      <c r="AS81">
        <v>0</v>
      </c>
      <c r="AT81">
        <v>0</v>
      </c>
    </row>
    <row r="82" spans="1:46" hidden="1" x14ac:dyDescent="0.3">
      <c r="A82" t="s">
        <v>1250</v>
      </c>
      <c r="B82" t="str">
        <f t="shared" si="10"/>
        <v>1.1-00-2606_26414009_2624610</v>
      </c>
      <c r="C82" t="s">
        <v>32</v>
      </c>
      <c r="D82" t="s">
        <v>33</v>
      </c>
      <c r="E82">
        <v>1</v>
      </c>
      <c r="F82" t="s">
        <v>525</v>
      </c>
      <c r="G82">
        <v>1.3</v>
      </c>
      <c r="H82" t="s">
        <v>528</v>
      </c>
      <c r="I82" t="s">
        <v>175</v>
      </c>
      <c r="J82" t="s">
        <v>176</v>
      </c>
      <c r="K82" t="s">
        <v>36</v>
      </c>
      <c r="L82" t="s">
        <v>37</v>
      </c>
      <c r="M82" t="s">
        <v>540</v>
      </c>
      <c r="N82" t="s">
        <v>250</v>
      </c>
      <c r="O82" t="s">
        <v>251</v>
      </c>
      <c r="P82">
        <v>4</v>
      </c>
      <c r="Q82" t="s">
        <v>78</v>
      </c>
      <c r="R82">
        <v>14</v>
      </c>
      <c r="S82" t="s">
        <v>252</v>
      </c>
      <c r="T82" t="s">
        <v>253</v>
      </c>
      <c r="U82" t="s">
        <v>254</v>
      </c>
      <c r="V82">
        <v>2000</v>
      </c>
      <c r="W82" t="s">
        <v>44</v>
      </c>
      <c r="X82" t="s">
        <v>620</v>
      </c>
      <c r="Y82">
        <v>2461</v>
      </c>
      <c r="Z82" t="s">
        <v>83</v>
      </c>
      <c r="AA82">
        <v>0</v>
      </c>
      <c r="AB82" t="s">
        <v>46</v>
      </c>
      <c r="AC82" s="2">
        <v>5000</v>
      </c>
      <c r="AD82" s="1">
        <v>5000</v>
      </c>
      <c r="AE82">
        <v>0</v>
      </c>
      <c r="AF82">
        <v>0</v>
      </c>
      <c r="AG82">
        <f t="shared" si="11"/>
        <v>0</v>
      </c>
      <c r="AH82">
        <v>0</v>
      </c>
      <c r="AI82">
        <f t="shared" si="12"/>
        <v>0</v>
      </c>
      <c r="AJ82">
        <v>0</v>
      </c>
      <c r="AK82">
        <f t="shared" si="13"/>
        <v>0</v>
      </c>
      <c r="AL82">
        <v>0</v>
      </c>
      <c r="AM82" s="1">
        <f t="shared" si="14"/>
        <v>5000</v>
      </c>
      <c r="AN82" s="1"/>
      <c r="AO82" s="1">
        <f t="shared" si="15"/>
        <v>5000</v>
      </c>
      <c r="AP82">
        <v>0</v>
      </c>
      <c r="AQ82">
        <v>0</v>
      </c>
      <c r="AR82">
        <v>0</v>
      </c>
      <c r="AS82">
        <v>0</v>
      </c>
      <c r="AT82">
        <v>0</v>
      </c>
    </row>
    <row r="83" spans="1:46" hidden="1" x14ac:dyDescent="0.3">
      <c r="A83" t="s">
        <v>1251</v>
      </c>
      <c r="B83" t="str">
        <f t="shared" si="10"/>
        <v>1.1-00-2610_26643031_2624610</v>
      </c>
      <c r="C83" t="s">
        <v>32</v>
      </c>
      <c r="D83" t="s">
        <v>33</v>
      </c>
      <c r="E83">
        <v>2</v>
      </c>
      <c r="F83" t="s">
        <v>526</v>
      </c>
      <c r="G83">
        <v>2.2000000000000002</v>
      </c>
      <c r="H83" t="s">
        <v>531</v>
      </c>
      <c r="I83" t="s">
        <v>381</v>
      </c>
      <c r="J83" t="s">
        <v>382</v>
      </c>
      <c r="K83" t="s">
        <v>36</v>
      </c>
      <c r="L83" t="s">
        <v>37</v>
      </c>
      <c r="M83" t="s">
        <v>540</v>
      </c>
      <c r="N83" t="s">
        <v>307</v>
      </c>
      <c r="O83" t="s">
        <v>308</v>
      </c>
      <c r="P83">
        <v>6</v>
      </c>
      <c r="Q83" t="s">
        <v>40</v>
      </c>
      <c r="R83">
        <v>43</v>
      </c>
      <c r="S83" t="s">
        <v>383</v>
      </c>
      <c r="T83" t="s">
        <v>384</v>
      </c>
      <c r="U83" t="s">
        <v>385</v>
      </c>
      <c r="V83">
        <v>2000</v>
      </c>
      <c r="W83" t="s">
        <v>44</v>
      </c>
      <c r="X83" t="s">
        <v>620</v>
      </c>
      <c r="Y83">
        <v>2461</v>
      </c>
      <c r="Z83" t="s">
        <v>83</v>
      </c>
      <c r="AA83">
        <v>0</v>
      </c>
      <c r="AB83" t="s">
        <v>46</v>
      </c>
      <c r="AC83" s="2">
        <v>1000000</v>
      </c>
      <c r="AD83" s="1">
        <v>1000000</v>
      </c>
      <c r="AE83">
        <v>0</v>
      </c>
      <c r="AF83">
        <v>0</v>
      </c>
      <c r="AG83">
        <f t="shared" si="11"/>
        <v>0</v>
      </c>
      <c r="AH83">
        <v>0</v>
      </c>
      <c r="AI83">
        <f t="shared" si="12"/>
        <v>0</v>
      </c>
      <c r="AJ83">
        <v>0</v>
      </c>
      <c r="AK83">
        <f t="shared" si="13"/>
        <v>0</v>
      </c>
      <c r="AL83">
        <v>0</v>
      </c>
      <c r="AM83" s="1">
        <f t="shared" si="14"/>
        <v>1000000</v>
      </c>
      <c r="AN83" s="1"/>
      <c r="AO83" s="1">
        <f t="shared" si="15"/>
        <v>1000000</v>
      </c>
      <c r="AP83">
        <v>0</v>
      </c>
      <c r="AQ83">
        <v>0</v>
      </c>
      <c r="AR83">
        <v>0</v>
      </c>
      <c r="AS83">
        <v>0</v>
      </c>
      <c r="AT83">
        <v>0</v>
      </c>
    </row>
    <row r="84" spans="1:46" hidden="1" x14ac:dyDescent="0.3">
      <c r="A84" t="s">
        <v>1252</v>
      </c>
      <c r="B84" t="str">
        <f t="shared" si="10"/>
        <v>1.1-00-2608_26326020_2624610</v>
      </c>
      <c r="C84" t="s">
        <v>32</v>
      </c>
      <c r="D84" t="s">
        <v>33</v>
      </c>
      <c r="E84">
        <v>2</v>
      </c>
      <c r="F84" t="s">
        <v>526</v>
      </c>
      <c r="G84">
        <v>2.2000000000000002</v>
      </c>
      <c r="H84" t="s">
        <v>531</v>
      </c>
      <c r="I84" t="s">
        <v>404</v>
      </c>
      <c r="J84" t="s">
        <v>405</v>
      </c>
      <c r="K84" t="s">
        <v>36</v>
      </c>
      <c r="L84" t="s">
        <v>37</v>
      </c>
      <c r="M84" t="s">
        <v>540</v>
      </c>
      <c r="N84" t="s">
        <v>115</v>
      </c>
      <c r="O84" t="s">
        <v>116</v>
      </c>
      <c r="P84">
        <v>3</v>
      </c>
      <c r="Q84" t="s">
        <v>117</v>
      </c>
      <c r="R84">
        <v>26</v>
      </c>
      <c r="S84" t="s">
        <v>406</v>
      </c>
      <c r="T84" t="s">
        <v>407</v>
      </c>
      <c r="U84" t="s">
        <v>408</v>
      </c>
      <c r="V84">
        <v>2000</v>
      </c>
      <c r="W84" t="s">
        <v>44</v>
      </c>
      <c r="X84" t="s">
        <v>620</v>
      </c>
      <c r="Y84">
        <v>2461</v>
      </c>
      <c r="Z84" t="s">
        <v>83</v>
      </c>
      <c r="AA84">
        <v>0</v>
      </c>
      <c r="AB84" t="s">
        <v>46</v>
      </c>
      <c r="AC84" s="2">
        <v>10000000</v>
      </c>
      <c r="AD84" s="1">
        <v>10000000</v>
      </c>
      <c r="AE84">
        <v>0</v>
      </c>
      <c r="AF84">
        <v>0</v>
      </c>
      <c r="AG84">
        <f t="shared" si="11"/>
        <v>0</v>
      </c>
      <c r="AH84">
        <v>0</v>
      </c>
      <c r="AI84">
        <f t="shared" si="12"/>
        <v>0</v>
      </c>
      <c r="AJ84">
        <v>0</v>
      </c>
      <c r="AK84">
        <f t="shared" si="13"/>
        <v>0</v>
      </c>
      <c r="AL84">
        <v>0</v>
      </c>
      <c r="AM84" s="1">
        <f t="shared" si="14"/>
        <v>10000000</v>
      </c>
      <c r="AN84" s="1"/>
      <c r="AO84" s="1">
        <f t="shared" si="15"/>
        <v>10000000</v>
      </c>
      <c r="AP84">
        <v>0</v>
      </c>
      <c r="AQ84">
        <v>0</v>
      </c>
      <c r="AR84">
        <v>0</v>
      </c>
      <c r="AS84">
        <v>0</v>
      </c>
      <c r="AT84">
        <v>0</v>
      </c>
    </row>
    <row r="85" spans="1:46" hidden="1" x14ac:dyDescent="0.3">
      <c r="A85" t="s">
        <v>1253</v>
      </c>
      <c r="B85" t="str">
        <f t="shared" si="10"/>
        <v>1.1-00-2608_26326020_26246124</v>
      </c>
      <c r="C85" t="s">
        <v>32</v>
      </c>
      <c r="D85" t="s">
        <v>33</v>
      </c>
      <c r="E85">
        <v>2</v>
      </c>
      <c r="F85" t="s">
        <v>526</v>
      </c>
      <c r="G85">
        <v>2.2000000000000002</v>
      </c>
      <c r="H85" t="s">
        <v>531</v>
      </c>
      <c r="I85" t="s">
        <v>404</v>
      </c>
      <c r="J85" t="s">
        <v>405</v>
      </c>
      <c r="K85" t="s">
        <v>36</v>
      </c>
      <c r="L85" t="s">
        <v>37</v>
      </c>
      <c r="M85" t="s">
        <v>540</v>
      </c>
      <c r="N85" t="s">
        <v>115</v>
      </c>
      <c r="O85" t="s">
        <v>116</v>
      </c>
      <c r="P85">
        <v>3</v>
      </c>
      <c r="Q85" t="s">
        <v>117</v>
      </c>
      <c r="R85">
        <v>26</v>
      </c>
      <c r="S85" t="s">
        <v>406</v>
      </c>
      <c r="T85" t="s">
        <v>407</v>
      </c>
      <c r="U85" t="s">
        <v>408</v>
      </c>
      <c r="V85">
        <v>2000</v>
      </c>
      <c r="W85" t="s">
        <v>44</v>
      </c>
      <c r="X85" t="s">
        <v>620</v>
      </c>
      <c r="Y85">
        <v>2461</v>
      </c>
      <c r="Z85" t="s">
        <v>83</v>
      </c>
      <c r="AA85">
        <v>24</v>
      </c>
      <c r="AB85" t="s">
        <v>409</v>
      </c>
      <c r="AC85" s="2">
        <v>20180000</v>
      </c>
      <c r="AD85" s="1">
        <v>20179998.719999999</v>
      </c>
      <c r="AE85">
        <v>0</v>
      </c>
      <c r="AF85">
        <v>0</v>
      </c>
      <c r="AG85">
        <f t="shared" si="11"/>
        <v>0</v>
      </c>
      <c r="AH85">
        <v>0</v>
      </c>
      <c r="AI85">
        <f t="shared" si="12"/>
        <v>0</v>
      </c>
      <c r="AJ85">
        <v>0</v>
      </c>
      <c r="AK85">
        <f t="shared" si="13"/>
        <v>0</v>
      </c>
      <c r="AL85">
        <v>0</v>
      </c>
      <c r="AM85" s="1">
        <f t="shared" si="14"/>
        <v>20180000</v>
      </c>
      <c r="AN85" s="1"/>
      <c r="AO85" s="1">
        <f t="shared" si="15"/>
        <v>20180000</v>
      </c>
      <c r="AP85">
        <v>0</v>
      </c>
      <c r="AQ85">
        <v>1.28</v>
      </c>
      <c r="AR85">
        <v>0</v>
      </c>
      <c r="AS85">
        <v>0</v>
      </c>
      <c r="AT85">
        <v>1.28</v>
      </c>
    </row>
    <row r="86" spans="1:46" hidden="1" x14ac:dyDescent="0.3">
      <c r="A86" t="s">
        <v>1254</v>
      </c>
      <c r="B86" t="str">
        <f t="shared" si="10"/>
        <v>1.1-00-2608_26326020_26246125</v>
      </c>
      <c r="C86" t="s">
        <v>32</v>
      </c>
      <c r="D86" t="s">
        <v>33</v>
      </c>
      <c r="E86">
        <v>2</v>
      </c>
      <c r="F86" t="s">
        <v>526</v>
      </c>
      <c r="G86">
        <v>2.2000000000000002</v>
      </c>
      <c r="H86" t="s">
        <v>531</v>
      </c>
      <c r="I86" t="s">
        <v>404</v>
      </c>
      <c r="J86" t="s">
        <v>405</v>
      </c>
      <c r="K86" t="s">
        <v>36</v>
      </c>
      <c r="L86" t="s">
        <v>37</v>
      </c>
      <c r="M86" t="s">
        <v>540</v>
      </c>
      <c r="N86" t="s">
        <v>115</v>
      </c>
      <c r="O86" t="s">
        <v>116</v>
      </c>
      <c r="P86">
        <v>3</v>
      </c>
      <c r="Q86" t="s">
        <v>117</v>
      </c>
      <c r="R86">
        <v>26</v>
      </c>
      <c r="S86" t="s">
        <v>406</v>
      </c>
      <c r="T86" t="s">
        <v>407</v>
      </c>
      <c r="U86" t="s">
        <v>408</v>
      </c>
      <c r="V86">
        <v>2000</v>
      </c>
      <c r="W86" t="s">
        <v>44</v>
      </c>
      <c r="X86" t="s">
        <v>620</v>
      </c>
      <c r="Y86">
        <v>2461</v>
      </c>
      <c r="Z86" t="s">
        <v>83</v>
      </c>
      <c r="AA86">
        <v>25</v>
      </c>
      <c r="AB86" t="s">
        <v>410</v>
      </c>
      <c r="AC86" s="2">
        <v>1000000</v>
      </c>
      <c r="AD86" s="1">
        <v>1000001.28</v>
      </c>
      <c r="AE86">
        <v>0</v>
      </c>
      <c r="AF86">
        <v>0</v>
      </c>
      <c r="AG86">
        <f t="shared" si="11"/>
        <v>0</v>
      </c>
      <c r="AH86">
        <v>0</v>
      </c>
      <c r="AI86">
        <f t="shared" si="12"/>
        <v>0</v>
      </c>
      <c r="AJ86">
        <v>0</v>
      </c>
      <c r="AK86">
        <f t="shared" si="13"/>
        <v>0</v>
      </c>
      <c r="AL86">
        <v>0</v>
      </c>
      <c r="AM86" s="1">
        <f t="shared" si="14"/>
        <v>1000000</v>
      </c>
      <c r="AN86" s="1"/>
      <c r="AO86" s="1">
        <f t="shared" si="15"/>
        <v>1000000</v>
      </c>
      <c r="AP86">
        <v>0</v>
      </c>
      <c r="AQ86">
        <v>0</v>
      </c>
      <c r="AR86">
        <v>0</v>
      </c>
      <c r="AS86">
        <v>1.28</v>
      </c>
      <c r="AT86">
        <v>-1.28</v>
      </c>
    </row>
    <row r="87" spans="1:46" hidden="1" x14ac:dyDescent="0.3">
      <c r="A87" t="s">
        <v>1255</v>
      </c>
      <c r="B87" t="str">
        <f t="shared" si="10"/>
        <v>1.1-00-2604_2646005_2624710</v>
      </c>
      <c r="C87" t="s">
        <v>32</v>
      </c>
      <c r="D87" t="s">
        <v>33</v>
      </c>
      <c r="E87">
        <v>1</v>
      </c>
      <c r="F87" t="s">
        <v>525</v>
      </c>
      <c r="G87">
        <v>1.3</v>
      </c>
      <c r="H87" t="s">
        <v>528</v>
      </c>
      <c r="I87" t="s">
        <v>175</v>
      </c>
      <c r="J87" t="s">
        <v>176</v>
      </c>
      <c r="K87" t="s">
        <v>36</v>
      </c>
      <c r="L87" t="s">
        <v>37</v>
      </c>
      <c r="M87" t="s">
        <v>540</v>
      </c>
      <c r="N87" t="s">
        <v>192</v>
      </c>
      <c r="O87" t="s">
        <v>193</v>
      </c>
      <c r="P87">
        <v>4</v>
      </c>
      <c r="Q87" t="s">
        <v>78</v>
      </c>
      <c r="R87">
        <v>6</v>
      </c>
      <c r="S87" t="s">
        <v>198</v>
      </c>
      <c r="T87" t="s">
        <v>199</v>
      </c>
      <c r="U87" t="s">
        <v>200</v>
      </c>
      <c r="V87">
        <v>2000</v>
      </c>
      <c r="W87" t="s">
        <v>44</v>
      </c>
      <c r="X87" t="s">
        <v>620</v>
      </c>
      <c r="Y87">
        <v>2471</v>
      </c>
      <c r="Z87" t="s">
        <v>202</v>
      </c>
      <c r="AA87">
        <v>0</v>
      </c>
      <c r="AB87" t="s">
        <v>46</v>
      </c>
      <c r="AC87" s="2">
        <v>11000</v>
      </c>
      <c r="AD87" s="1">
        <v>11000</v>
      </c>
      <c r="AE87">
        <v>0</v>
      </c>
      <c r="AF87">
        <v>0</v>
      </c>
      <c r="AG87">
        <f t="shared" si="11"/>
        <v>0</v>
      </c>
      <c r="AH87">
        <v>0</v>
      </c>
      <c r="AI87">
        <f t="shared" si="12"/>
        <v>0</v>
      </c>
      <c r="AJ87">
        <v>0</v>
      </c>
      <c r="AK87">
        <f t="shared" si="13"/>
        <v>0</v>
      </c>
      <c r="AL87">
        <v>0</v>
      </c>
      <c r="AM87" s="1">
        <f t="shared" si="14"/>
        <v>11000</v>
      </c>
      <c r="AN87" s="1"/>
      <c r="AO87" s="1">
        <f t="shared" si="15"/>
        <v>11000</v>
      </c>
      <c r="AP87">
        <v>0</v>
      </c>
      <c r="AQ87">
        <v>0</v>
      </c>
      <c r="AR87">
        <v>0</v>
      </c>
      <c r="AS87">
        <v>0</v>
      </c>
      <c r="AT87">
        <v>0</v>
      </c>
    </row>
    <row r="88" spans="1:46" hidden="1" x14ac:dyDescent="0.3">
      <c r="A88" t="s">
        <v>1256</v>
      </c>
      <c r="B88" t="str">
        <f t="shared" si="10"/>
        <v>1.1-00-2605_2649007_2624710</v>
      </c>
      <c r="C88" t="s">
        <v>32</v>
      </c>
      <c r="D88" t="s">
        <v>33</v>
      </c>
      <c r="E88">
        <v>1</v>
      </c>
      <c r="F88" t="s">
        <v>525</v>
      </c>
      <c r="G88">
        <v>1.3</v>
      </c>
      <c r="H88" t="s">
        <v>528</v>
      </c>
      <c r="I88" t="s">
        <v>175</v>
      </c>
      <c r="J88" t="s">
        <v>176</v>
      </c>
      <c r="K88" t="s">
        <v>36</v>
      </c>
      <c r="L88" t="s">
        <v>37</v>
      </c>
      <c r="M88" t="s">
        <v>540</v>
      </c>
      <c r="N88" t="s">
        <v>224</v>
      </c>
      <c r="O88" t="s">
        <v>225</v>
      </c>
      <c r="P88">
        <v>4</v>
      </c>
      <c r="Q88" t="s">
        <v>78</v>
      </c>
      <c r="R88">
        <v>9</v>
      </c>
      <c r="S88" t="s">
        <v>226</v>
      </c>
      <c r="T88" t="s">
        <v>227</v>
      </c>
      <c r="U88" t="s">
        <v>228</v>
      </c>
      <c r="V88">
        <v>2000</v>
      </c>
      <c r="W88" t="s">
        <v>44</v>
      </c>
      <c r="X88" t="s">
        <v>620</v>
      </c>
      <c r="Y88">
        <v>2471</v>
      </c>
      <c r="Z88" t="s">
        <v>202</v>
      </c>
      <c r="AA88">
        <v>0</v>
      </c>
      <c r="AB88" t="s">
        <v>46</v>
      </c>
      <c r="AC88" s="2">
        <v>150000</v>
      </c>
      <c r="AD88" s="1">
        <v>150000</v>
      </c>
      <c r="AE88">
        <v>0</v>
      </c>
      <c r="AF88">
        <v>0</v>
      </c>
      <c r="AG88">
        <f t="shared" ref="AG88:AG119" si="16">AF88-AH88</f>
        <v>0</v>
      </c>
      <c r="AH88">
        <v>0</v>
      </c>
      <c r="AI88">
        <f t="shared" si="12"/>
        <v>0</v>
      </c>
      <c r="AJ88">
        <v>0</v>
      </c>
      <c r="AK88">
        <f t="shared" si="13"/>
        <v>0</v>
      </c>
      <c r="AL88">
        <v>0</v>
      </c>
      <c r="AM88" s="1">
        <f t="shared" ref="AM88:AM119" si="17">AC88-AE88</f>
        <v>150000</v>
      </c>
      <c r="AN88" s="1"/>
      <c r="AO88" s="1">
        <f t="shared" si="15"/>
        <v>150000</v>
      </c>
      <c r="AP88">
        <v>0</v>
      </c>
      <c r="AQ88">
        <v>0</v>
      </c>
      <c r="AR88">
        <v>0</v>
      </c>
      <c r="AS88">
        <v>0</v>
      </c>
      <c r="AT88">
        <v>0</v>
      </c>
    </row>
    <row r="89" spans="1:46" hidden="1" x14ac:dyDescent="0.3">
      <c r="A89" t="s">
        <v>1257</v>
      </c>
      <c r="B89" t="str">
        <f t="shared" si="10"/>
        <v>1.1-00-2608_26225019_2624710</v>
      </c>
      <c r="C89" t="s">
        <v>32</v>
      </c>
      <c r="D89" t="s">
        <v>33</v>
      </c>
      <c r="E89">
        <v>1</v>
      </c>
      <c r="F89" t="s">
        <v>525</v>
      </c>
      <c r="G89">
        <v>1.3</v>
      </c>
      <c r="H89" t="s">
        <v>528</v>
      </c>
      <c r="I89" t="s">
        <v>175</v>
      </c>
      <c r="J89" t="s">
        <v>176</v>
      </c>
      <c r="K89" t="s">
        <v>36</v>
      </c>
      <c r="L89" t="s">
        <v>37</v>
      </c>
      <c r="M89" t="s">
        <v>540</v>
      </c>
      <c r="N89" t="s">
        <v>115</v>
      </c>
      <c r="O89" t="s">
        <v>116</v>
      </c>
      <c r="P89">
        <v>2</v>
      </c>
      <c r="Q89" t="s">
        <v>102</v>
      </c>
      <c r="R89">
        <v>25</v>
      </c>
      <c r="S89" t="s">
        <v>285</v>
      </c>
      <c r="T89" t="s">
        <v>286</v>
      </c>
      <c r="U89" t="s">
        <v>287</v>
      </c>
      <c r="V89">
        <v>2000</v>
      </c>
      <c r="W89" t="s">
        <v>44</v>
      </c>
      <c r="X89" t="s">
        <v>620</v>
      </c>
      <c r="Y89">
        <v>2471</v>
      </c>
      <c r="Z89" t="s">
        <v>202</v>
      </c>
      <c r="AA89">
        <v>0</v>
      </c>
      <c r="AB89" t="s">
        <v>46</v>
      </c>
      <c r="AC89" s="2">
        <v>800000</v>
      </c>
      <c r="AD89" s="1">
        <v>800000</v>
      </c>
      <c r="AE89">
        <v>0</v>
      </c>
      <c r="AF89">
        <v>0</v>
      </c>
      <c r="AG89">
        <f t="shared" si="16"/>
        <v>0</v>
      </c>
      <c r="AH89">
        <v>0</v>
      </c>
      <c r="AI89">
        <f t="shared" si="12"/>
        <v>0</v>
      </c>
      <c r="AJ89">
        <v>0</v>
      </c>
      <c r="AK89">
        <f t="shared" si="13"/>
        <v>0</v>
      </c>
      <c r="AL89">
        <v>0</v>
      </c>
      <c r="AM89" s="1">
        <f t="shared" si="17"/>
        <v>800000</v>
      </c>
      <c r="AN89" s="1"/>
      <c r="AO89" s="1">
        <f t="shared" si="15"/>
        <v>800000</v>
      </c>
      <c r="AP89">
        <v>0</v>
      </c>
      <c r="AQ89">
        <v>0</v>
      </c>
      <c r="AR89">
        <v>0</v>
      </c>
      <c r="AS89">
        <v>0</v>
      </c>
      <c r="AT89">
        <v>0</v>
      </c>
    </row>
    <row r="90" spans="1:46" hidden="1" x14ac:dyDescent="0.3">
      <c r="A90" t="s">
        <v>1258</v>
      </c>
      <c r="B90" t="str">
        <f t="shared" si="10"/>
        <v>1.1-00-2610_26643031_2624710</v>
      </c>
      <c r="C90" t="s">
        <v>32</v>
      </c>
      <c r="D90" t="s">
        <v>33</v>
      </c>
      <c r="E90">
        <v>2</v>
      </c>
      <c r="F90" t="s">
        <v>526</v>
      </c>
      <c r="G90">
        <v>2.2000000000000002</v>
      </c>
      <c r="H90" t="s">
        <v>531</v>
      </c>
      <c r="I90" t="s">
        <v>381</v>
      </c>
      <c r="J90" t="s">
        <v>382</v>
      </c>
      <c r="K90" t="s">
        <v>36</v>
      </c>
      <c r="L90" t="s">
        <v>37</v>
      </c>
      <c r="M90" t="s">
        <v>540</v>
      </c>
      <c r="N90" t="s">
        <v>307</v>
      </c>
      <c r="O90" t="s">
        <v>308</v>
      </c>
      <c r="P90">
        <v>6</v>
      </c>
      <c r="Q90" t="s">
        <v>40</v>
      </c>
      <c r="R90">
        <v>43</v>
      </c>
      <c r="S90" t="s">
        <v>383</v>
      </c>
      <c r="T90" t="s">
        <v>384</v>
      </c>
      <c r="U90" t="s">
        <v>385</v>
      </c>
      <c r="V90">
        <v>2000</v>
      </c>
      <c r="W90" t="s">
        <v>44</v>
      </c>
      <c r="X90" t="s">
        <v>620</v>
      </c>
      <c r="Y90">
        <v>2471</v>
      </c>
      <c r="Z90" t="s">
        <v>202</v>
      </c>
      <c r="AA90">
        <v>0</v>
      </c>
      <c r="AB90" t="s">
        <v>46</v>
      </c>
      <c r="AC90" s="2">
        <v>2500000</v>
      </c>
      <c r="AD90" s="1">
        <v>2500000</v>
      </c>
      <c r="AE90">
        <v>0</v>
      </c>
      <c r="AF90">
        <v>0</v>
      </c>
      <c r="AG90">
        <f t="shared" si="16"/>
        <v>0</v>
      </c>
      <c r="AH90">
        <v>0</v>
      </c>
      <c r="AI90">
        <f t="shared" si="12"/>
        <v>0</v>
      </c>
      <c r="AJ90">
        <v>0</v>
      </c>
      <c r="AK90">
        <f t="shared" si="13"/>
        <v>0</v>
      </c>
      <c r="AL90">
        <v>0</v>
      </c>
      <c r="AM90" s="1">
        <f t="shared" si="17"/>
        <v>2500000</v>
      </c>
      <c r="AN90" s="1"/>
      <c r="AO90" s="1">
        <f t="shared" si="15"/>
        <v>2500000</v>
      </c>
      <c r="AP90">
        <v>0</v>
      </c>
      <c r="AQ90">
        <v>0</v>
      </c>
      <c r="AR90">
        <v>0</v>
      </c>
      <c r="AS90">
        <v>0</v>
      </c>
      <c r="AT90">
        <v>0</v>
      </c>
    </row>
    <row r="91" spans="1:46" hidden="1" x14ac:dyDescent="0.3">
      <c r="A91" t="s">
        <v>1259</v>
      </c>
      <c r="B91" t="str">
        <f t="shared" si="10"/>
        <v>1.1-00-2605_2649007_2624910</v>
      </c>
      <c r="C91" t="s">
        <v>32</v>
      </c>
      <c r="D91" t="s">
        <v>33</v>
      </c>
      <c r="E91">
        <v>1</v>
      </c>
      <c r="F91" t="s">
        <v>525</v>
      </c>
      <c r="G91">
        <v>1.3</v>
      </c>
      <c r="H91" t="s">
        <v>528</v>
      </c>
      <c r="I91" t="s">
        <v>175</v>
      </c>
      <c r="J91" t="s">
        <v>176</v>
      </c>
      <c r="K91" t="s">
        <v>36</v>
      </c>
      <c r="L91" t="s">
        <v>37</v>
      </c>
      <c r="M91" t="s">
        <v>540</v>
      </c>
      <c r="N91" t="s">
        <v>224</v>
      </c>
      <c r="O91" t="s">
        <v>225</v>
      </c>
      <c r="P91">
        <v>4</v>
      </c>
      <c r="Q91" t="s">
        <v>78</v>
      </c>
      <c r="R91">
        <v>9</v>
      </c>
      <c r="S91" t="s">
        <v>226</v>
      </c>
      <c r="T91" t="s">
        <v>227</v>
      </c>
      <c r="U91" t="s">
        <v>228</v>
      </c>
      <c r="V91">
        <v>2000</v>
      </c>
      <c r="W91" t="s">
        <v>44</v>
      </c>
      <c r="X91" t="s">
        <v>620</v>
      </c>
      <c r="Y91">
        <v>2491</v>
      </c>
      <c r="Z91" t="s">
        <v>232</v>
      </c>
      <c r="AA91">
        <v>0</v>
      </c>
      <c r="AB91" t="s">
        <v>46</v>
      </c>
      <c r="AC91" s="2">
        <v>500000</v>
      </c>
      <c r="AD91" s="1">
        <v>500000</v>
      </c>
      <c r="AE91">
        <v>0</v>
      </c>
      <c r="AF91">
        <v>0</v>
      </c>
      <c r="AG91">
        <f t="shared" si="16"/>
        <v>0</v>
      </c>
      <c r="AH91">
        <v>0</v>
      </c>
      <c r="AI91">
        <f t="shared" si="12"/>
        <v>0</v>
      </c>
      <c r="AJ91">
        <v>0</v>
      </c>
      <c r="AK91">
        <f t="shared" si="13"/>
        <v>0</v>
      </c>
      <c r="AL91">
        <v>0</v>
      </c>
      <c r="AM91" s="1">
        <f t="shared" si="17"/>
        <v>500000</v>
      </c>
      <c r="AN91" s="1"/>
      <c r="AO91" s="1">
        <f t="shared" si="15"/>
        <v>500000</v>
      </c>
      <c r="AP91">
        <v>0</v>
      </c>
      <c r="AQ91">
        <v>0</v>
      </c>
      <c r="AR91">
        <v>0</v>
      </c>
      <c r="AS91">
        <v>0</v>
      </c>
      <c r="AT91">
        <v>0</v>
      </c>
    </row>
    <row r="92" spans="1:46" hidden="1" x14ac:dyDescent="0.3">
      <c r="A92" t="s">
        <v>1260</v>
      </c>
      <c r="B92" t="str">
        <f t="shared" si="10"/>
        <v>1.1-00-2608_26225019_2624910</v>
      </c>
      <c r="C92" t="s">
        <v>32</v>
      </c>
      <c r="D92" t="s">
        <v>33</v>
      </c>
      <c r="E92">
        <v>1</v>
      </c>
      <c r="F92" t="s">
        <v>525</v>
      </c>
      <c r="G92">
        <v>1.3</v>
      </c>
      <c r="H92" t="s">
        <v>528</v>
      </c>
      <c r="I92" t="s">
        <v>175</v>
      </c>
      <c r="J92" t="s">
        <v>176</v>
      </c>
      <c r="K92" t="s">
        <v>36</v>
      </c>
      <c r="L92" t="s">
        <v>37</v>
      </c>
      <c r="M92" t="s">
        <v>540</v>
      </c>
      <c r="N92" t="s">
        <v>115</v>
      </c>
      <c r="O92" t="s">
        <v>116</v>
      </c>
      <c r="P92">
        <v>2</v>
      </c>
      <c r="Q92" t="s">
        <v>102</v>
      </c>
      <c r="R92">
        <v>25</v>
      </c>
      <c r="S92" t="s">
        <v>285</v>
      </c>
      <c r="T92" t="s">
        <v>286</v>
      </c>
      <c r="U92" t="s">
        <v>287</v>
      </c>
      <c r="V92">
        <v>2000</v>
      </c>
      <c r="W92" t="s">
        <v>44</v>
      </c>
      <c r="X92" t="s">
        <v>620</v>
      </c>
      <c r="Y92">
        <v>2491</v>
      </c>
      <c r="Z92" t="s">
        <v>232</v>
      </c>
      <c r="AA92">
        <v>0</v>
      </c>
      <c r="AB92" t="s">
        <v>46</v>
      </c>
      <c r="AC92" s="2">
        <v>6500000</v>
      </c>
      <c r="AD92" s="1">
        <v>6500000</v>
      </c>
      <c r="AE92">
        <v>0</v>
      </c>
      <c r="AF92">
        <v>0</v>
      </c>
      <c r="AG92">
        <f t="shared" si="16"/>
        <v>0</v>
      </c>
      <c r="AH92">
        <v>0</v>
      </c>
      <c r="AI92">
        <f t="shared" si="12"/>
        <v>0</v>
      </c>
      <c r="AJ92">
        <v>0</v>
      </c>
      <c r="AK92">
        <f t="shared" si="13"/>
        <v>0</v>
      </c>
      <c r="AL92">
        <v>0</v>
      </c>
      <c r="AM92" s="1">
        <f t="shared" si="17"/>
        <v>6500000</v>
      </c>
      <c r="AN92" s="1"/>
      <c r="AO92" s="1">
        <f t="shared" si="15"/>
        <v>6500000</v>
      </c>
      <c r="AP92">
        <v>0</v>
      </c>
      <c r="AQ92">
        <v>0</v>
      </c>
      <c r="AR92">
        <v>0</v>
      </c>
      <c r="AS92">
        <v>0</v>
      </c>
      <c r="AT92">
        <v>0</v>
      </c>
    </row>
    <row r="93" spans="1:46" hidden="1" x14ac:dyDescent="0.3">
      <c r="A93" t="s">
        <v>1261</v>
      </c>
      <c r="B93" t="str">
        <f t="shared" si="10"/>
        <v>1.1-00-2609_26236028_2624910</v>
      </c>
      <c r="C93" t="s">
        <v>32</v>
      </c>
      <c r="D93" t="s">
        <v>33</v>
      </c>
      <c r="E93">
        <v>1</v>
      </c>
      <c r="F93" t="s">
        <v>525</v>
      </c>
      <c r="G93">
        <v>1.3</v>
      </c>
      <c r="H93" t="s">
        <v>528</v>
      </c>
      <c r="I93" t="s">
        <v>175</v>
      </c>
      <c r="J93" t="s">
        <v>176</v>
      </c>
      <c r="K93" t="s">
        <v>36</v>
      </c>
      <c r="L93" t="s">
        <v>37</v>
      </c>
      <c r="M93" t="s">
        <v>540</v>
      </c>
      <c r="N93" t="s">
        <v>292</v>
      </c>
      <c r="O93" t="s">
        <v>293</v>
      </c>
      <c r="P93">
        <v>2</v>
      </c>
      <c r="Q93" t="s">
        <v>102</v>
      </c>
      <c r="R93">
        <v>36</v>
      </c>
      <c r="S93" t="s">
        <v>302</v>
      </c>
      <c r="T93" t="s">
        <v>303</v>
      </c>
      <c r="U93" t="s">
        <v>304</v>
      </c>
      <c r="V93">
        <v>2000</v>
      </c>
      <c r="W93" t="s">
        <v>44</v>
      </c>
      <c r="X93" t="s">
        <v>620</v>
      </c>
      <c r="Y93">
        <v>2491</v>
      </c>
      <c r="Z93" t="s">
        <v>232</v>
      </c>
      <c r="AA93">
        <v>0</v>
      </c>
      <c r="AB93" t="s">
        <v>46</v>
      </c>
      <c r="AC93" s="2">
        <v>150000</v>
      </c>
      <c r="AD93" s="1">
        <v>150000</v>
      </c>
      <c r="AE93">
        <v>0</v>
      </c>
      <c r="AF93">
        <v>0</v>
      </c>
      <c r="AG93">
        <f t="shared" si="16"/>
        <v>0</v>
      </c>
      <c r="AH93">
        <v>0</v>
      </c>
      <c r="AI93">
        <f t="shared" si="12"/>
        <v>0</v>
      </c>
      <c r="AJ93">
        <v>0</v>
      </c>
      <c r="AK93">
        <f t="shared" si="13"/>
        <v>0</v>
      </c>
      <c r="AL93">
        <v>0</v>
      </c>
      <c r="AM93" s="1">
        <f t="shared" si="17"/>
        <v>150000</v>
      </c>
      <c r="AN93" s="1"/>
      <c r="AO93" s="1">
        <f t="shared" si="15"/>
        <v>150000</v>
      </c>
      <c r="AP93">
        <v>0</v>
      </c>
      <c r="AQ93">
        <v>0</v>
      </c>
      <c r="AR93">
        <v>0</v>
      </c>
      <c r="AS93">
        <v>0</v>
      </c>
      <c r="AT93">
        <v>0</v>
      </c>
    </row>
    <row r="94" spans="1:46" hidden="1" x14ac:dyDescent="0.3">
      <c r="A94" t="s">
        <v>1262</v>
      </c>
      <c r="B94" t="str">
        <f t="shared" si="10"/>
        <v>1.1-00-2609_26237029_2624910</v>
      </c>
      <c r="C94" t="s">
        <v>32</v>
      </c>
      <c r="D94" t="s">
        <v>33</v>
      </c>
      <c r="E94">
        <v>1</v>
      </c>
      <c r="F94" t="s">
        <v>525</v>
      </c>
      <c r="G94">
        <v>1.3</v>
      </c>
      <c r="H94" t="s">
        <v>528</v>
      </c>
      <c r="I94" t="s">
        <v>175</v>
      </c>
      <c r="J94" t="s">
        <v>176</v>
      </c>
      <c r="K94" t="s">
        <v>315</v>
      </c>
      <c r="L94" t="s">
        <v>316</v>
      </c>
      <c r="M94" t="s">
        <v>540</v>
      </c>
      <c r="N94" t="s">
        <v>292</v>
      </c>
      <c r="O94" t="s">
        <v>293</v>
      </c>
      <c r="P94">
        <v>2</v>
      </c>
      <c r="Q94" t="s">
        <v>102</v>
      </c>
      <c r="R94">
        <v>37</v>
      </c>
      <c r="S94" t="s">
        <v>323</v>
      </c>
      <c r="T94" t="s">
        <v>324</v>
      </c>
      <c r="U94" t="s">
        <v>325</v>
      </c>
      <c r="V94">
        <v>2000</v>
      </c>
      <c r="W94" t="s">
        <v>44</v>
      </c>
      <c r="X94" t="s">
        <v>620</v>
      </c>
      <c r="Y94">
        <v>2491</v>
      </c>
      <c r="Z94" t="s">
        <v>232</v>
      </c>
      <c r="AA94">
        <v>0</v>
      </c>
      <c r="AB94" t="s">
        <v>46</v>
      </c>
      <c r="AC94" s="2">
        <v>1175000</v>
      </c>
      <c r="AD94" s="1">
        <v>1175000</v>
      </c>
      <c r="AE94">
        <v>0</v>
      </c>
      <c r="AF94">
        <v>0</v>
      </c>
      <c r="AG94">
        <f t="shared" si="16"/>
        <v>0</v>
      </c>
      <c r="AH94">
        <v>0</v>
      </c>
      <c r="AI94">
        <f t="shared" si="12"/>
        <v>0</v>
      </c>
      <c r="AJ94">
        <v>0</v>
      </c>
      <c r="AK94">
        <f t="shared" si="13"/>
        <v>0</v>
      </c>
      <c r="AL94">
        <v>0</v>
      </c>
      <c r="AM94" s="1">
        <f t="shared" si="17"/>
        <v>1175000</v>
      </c>
      <c r="AN94" s="1"/>
      <c r="AO94" s="1">
        <f t="shared" si="15"/>
        <v>1175000</v>
      </c>
      <c r="AP94">
        <v>0</v>
      </c>
      <c r="AQ94">
        <v>0</v>
      </c>
      <c r="AR94">
        <v>0</v>
      </c>
      <c r="AS94">
        <v>0</v>
      </c>
      <c r="AT94">
        <v>0</v>
      </c>
    </row>
    <row r="95" spans="1:46" hidden="1" x14ac:dyDescent="0.3">
      <c r="A95" t="s">
        <v>1263</v>
      </c>
      <c r="B95" t="str">
        <f t="shared" si="10"/>
        <v>1.1-00-2610_26643031_2625110</v>
      </c>
      <c r="C95" t="s">
        <v>32</v>
      </c>
      <c r="D95" t="s">
        <v>33</v>
      </c>
      <c r="E95">
        <v>2</v>
      </c>
      <c r="F95" t="s">
        <v>526</v>
      </c>
      <c r="G95">
        <v>2.2000000000000002</v>
      </c>
      <c r="H95" t="s">
        <v>531</v>
      </c>
      <c r="I95" t="s">
        <v>381</v>
      </c>
      <c r="J95" t="s">
        <v>382</v>
      </c>
      <c r="K95" t="s">
        <v>36</v>
      </c>
      <c r="L95" t="s">
        <v>37</v>
      </c>
      <c r="M95" t="s">
        <v>540</v>
      </c>
      <c r="N95" t="s">
        <v>307</v>
      </c>
      <c r="O95" t="s">
        <v>308</v>
      </c>
      <c r="P95">
        <v>6</v>
      </c>
      <c r="Q95" t="s">
        <v>40</v>
      </c>
      <c r="R95">
        <v>43</v>
      </c>
      <c r="S95" t="s">
        <v>383</v>
      </c>
      <c r="T95" t="s">
        <v>384</v>
      </c>
      <c r="U95" t="s">
        <v>385</v>
      </c>
      <c r="V95">
        <v>2000</v>
      </c>
      <c r="W95" t="s">
        <v>44</v>
      </c>
      <c r="X95" t="s">
        <v>621</v>
      </c>
      <c r="Y95">
        <v>2511</v>
      </c>
      <c r="Z95" t="s">
        <v>386</v>
      </c>
      <c r="AA95">
        <v>0</v>
      </c>
      <c r="AB95" t="s">
        <v>46</v>
      </c>
      <c r="AC95" s="2">
        <v>2000000</v>
      </c>
      <c r="AD95" s="1">
        <v>2000000</v>
      </c>
      <c r="AE95">
        <v>0</v>
      </c>
      <c r="AF95">
        <v>0</v>
      </c>
      <c r="AG95">
        <f t="shared" si="16"/>
        <v>0</v>
      </c>
      <c r="AH95">
        <v>0</v>
      </c>
      <c r="AI95">
        <f t="shared" si="12"/>
        <v>0</v>
      </c>
      <c r="AJ95">
        <v>0</v>
      </c>
      <c r="AK95">
        <f t="shared" si="13"/>
        <v>0</v>
      </c>
      <c r="AL95">
        <v>0</v>
      </c>
      <c r="AM95" s="1">
        <f t="shared" si="17"/>
        <v>2000000</v>
      </c>
      <c r="AN95" s="1"/>
      <c r="AO95" s="1">
        <f t="shared" si="15"/>
        <v>2000000</v>
      </c>
      <c r="AP95">
        <v>0</v>
      </c>
      <c r="AQ95">
        <v>0</v>
      </c>
      <c r="AR95">
        <v>0</v>
      </c>
      <c r="AS95">
        <v>0</v>
      </c>
      <c r="AT95">
        <v>0</v>
      </c>
    </row>
    <row r="96" spans="1:46" hidden="1" x14ac:dyDescent="0.3">
      <c r="A96" t="s">
        <v>1264</v>
      </c>
      <c r="B96" t="str">
        <f t="shared" si="10"/>
        <v>1.1-00-2607_26224018_2625210</v>
      </c>
      <c r="C96" t="s">
        <v>32</v>
      </c>
      <c r="D96" t="s">
        <v>33</v>
      </c>
      <c r="E96">
        <v>2</v>
      </c>
      <c r="F96" t="s">
        <v>526</v>
      </c>
      <c r="G96">
        <v>2.2999999999999998</v>
      </c>
      <c r="H96" t="s">
        <v>532</v>
      </c>
      <c r="I96" t="s">
        <v>100</v>
      </c>
      <c r="J96" t="s">
        <v>101</v>
      </c>
      <c r="K96" t="s">
        <v>36</v>
      </c>
      <c r="L96" t="s">
        <v>37</v>
      </c>
      <c r="M96" t="s">
        <v>540</v>
      </c>
      <c r="N96" t="s">
        <v>38</v>
      </c>
      <c r="O96" t="s">
        <v>39</v>
      </c>
      <c r="P96">
        <v>2</v>
      </c>
      <c r="Q96" t="s">
        <v>102</v>
      </c>
      <c r="R96">
        <v>24</v>
      </c>
      <c r="S96" t="s">
        <v>103</v>
      </c>
      <c r="T96" t="s">
        <v>104</v>
      </c>
      <c r="U96" t="s">
        <v>105</v>
      </c>
      <c r="V96">
        <v>2000</v>
      </c>
      <c r="W96" t="s">
        <v>44</v>
      </c>
      <c r="X96" t="s">
        <v>621</v>
      </c>
      <c r="Y96">
        <v>2521</v>
      </c>
      <c r="Z96" t="s">
        <v>107</v>
      </c>
      <c r="AA96">
        <v>0</v>
      </c>
      <c r="AB96" t="s">
        <v>46</v>
      </c>
      <c r="AC96" s="2">
        <v>900000</v>
      </c>
      <c r="AD96" s="1">
        <v>900000</v>
      </c>
      <c r="AE96">
        <v>0</v>
      </c>
      <c r="AF96">
        <v>0</v>
      </c>
      <c r="AG96">
        <f t="shared" si="16"/>
        <v>0</v>
      </c>
      <c r="AH96">
        <v>0</v>
      </c>
      <c r="AI96">
        <f t="shared" si="12"/>
        <v>0</v>
      </c>
      <c r="AJ96">
        <v>0</v>
      </c>
      <c r="AK96">
        <f t="shared" si="13"/>
        <v>0</v>
      </c>
      <c r="AL96">
        <v>0</v>
      </c>
      <c r="AM96" s="1">
        <f t="shared" si="17"/>
        <v>900000</v>
      </c>
      <c r="AN96" s="1"/>
      <c r="AO96" s="1">
        <f t="shared" si="15"/>
        <v>900000</v>
      </c>
      <c r="AP96">
        <v>0</v>
      </c>
      <c r="AQ96">
        <v>0</v>
      </c>
      <c r="AR96">
        <v>0</v>
      </c>
      <c r="AS96">
        <v>0</v>
      </c>
      <c r="AT96">
        <v>0</v>
      </c>
    </row>
    <row r="97" spans="1:46" hidden="1" x14ac:dyDescent="0.3">
      <c r="A97" t="s">
        <v>1265</v>
      </c>
      <c r="B97" t="str">
        <f t="shared" si="10"/>
        <v>1.1-00-2608_26229023_2625210</v>
      </c>
      <c r="C97" t="s">
        <v>32</v>
      </c>
      <c r="D97" t="s">
        <v>33</v>
      </c>
      <c r="E97">
        <v>1</v>
      </c>
      <c r="F97" t="s">
        <v>525</v>
      </c>
      <c r="G97">
        <v>1.3</v>
      </c>
      <c r="H97" t="s">
        <v>528</v>
      </c>
      <c r="I97" t="s">
        <v>175</v>
      </c>
      <c r="J97" t="s">
        <v>176</v>
      </c>
      <c r="K97" t="s">
        <v>36</v>
      </c>
      <c r="L97" t="s">
        <v>37</v>
      </c>
      <c r="M97" t="s">
        <v>540</v>
      </c>
      <c r="N97" t="s">
        <v>115</v>
      </c>
      <c r="O97" t="s">
        <v>116</v>
      </c>
      <c r="P97">
        <v>2</v>
      </c>
      <c r="Q97" t="s">
        <v>102</v>
      </c>
      <c r="R97">
        <v>29</v>
      </c>
      <c r="S97" t="s">
        <v>288</v>
      </c>
      <c r="T97" t="s">
        <v>289</v>
      </c>
      <c r="U97" t="s">
        <v>290</v>
      </c>
      <c r="V97">
        <v>2000</v>
      </c>
      <c r="W97" t="s">
        <v>44</v>
      </c>
      <c r="X97" t="s">
        <v>621</v>
      </c>
      <c r="Y97">
        <v>2521</v>
      </c>
      <c r="Z97" t="s">
        <v>107</v>
      </c>
      <c r="AA97">
        <v>0</v>
      </c>
      <c r="AB97" t="s">
        <v>46</v>
      </c>
      <c r="AC97" s="2">
        <v>40000</v>
      </c>
      <c r="AD97" s="1">
        <v>40000</v>
      </c>
      <c r="AE97">
        <v>0</v>
      </c>
      <c r="AF97">
        <v>0</v>
      </c>
      <c r="AG97">
        <f t="shared" si="16"/>
        <v>0</v>
      </c>
      <c r="AH97">
        <v>0</v>
      </c>
      <c r="AI97">
        <f t="shared" si="12"/>
        <v>0</v>
      </c>
      <c r="AJ97">
        <v>0</v>
      </c>
      <c r="AK97">
        <f t="shared" si="13"/>
        <v>0</v>
      </c>
      <c r="AL97">
        <v>0</v>
      </c>
      <c r="AM97" s="1">
        <f t="shared" si="17"/>
        <v>40000</v>
      </c>
      <c r="AN97" s="1"/>
      <c r="AO97" s="1">
        <f t="shared" si="15"/>
        <v>40000</v>
      </c>
      <c r="AP97">
        <v>0</v>
      </c>
      <c r="AQ97">
        <v>0</v>
      </c>
      <c r="AR97">
        <v>0</v>
      </c>
      <c r="AS97">
        <v>0</v>
      </c>
      <c r="AT97">
        <v>0</v>
      </c>
    </row>
    <row r="98" spans="1:46" hidden="1" x14ac:dyDescent="0.3">
      <c r="A98" t="s">
        <v>1266</v>
      </c>
      <c r="B98" t="str">
        <f t="shared" si="10"/>
        <v>1.1-00-2609_26236028_2625210</v>
      </c>
      <c r="C98" t="s">
        <v>32</v>
      </c>
      <c r="D98" t="s">
        <v>33</v>
      </c>
      <c r="E98">
        <v>1</v>
      </c>
      <c r="F98" t="s">
        <v>525</v>
      </c>
      <c r="G98">
        <v>1.3</v>
      </c>
      <c r="H98" t="s">
        <v>528</v>
      </c>
      <c r="I98" t="s">
        <v>175</v>
      </c>
      <c r="J98" t="s">
        <v>176</v>
      </c>
      <c r="K98" t="s">
        <v>36</v>
      </c>
      <c r="L98" t="s">
        <v>37</v>
      </c>
      <c r="M98" t="s">
        <v>540</v>
      </c>
      <c r="N98" t="s">
        <v>292</v>
      </c>
      <c r="O98" t="s">
        <v>293</v>
      </c>
      <c r="P98">
        <v>2</v>
      </c>
      <c r="Q98" t="s">
        <v>102</v>
      </c>
      <c r="R98">
        <v>36</v>
      </c>
      <c r="S98" t="s">
        <v>302</v>
      </c>
      <c r="T98" t="s">
        <v>303</v>
      </c>
      <c r="U98" t="s">
        <v>304</v>
      </c>
      <c r="V98">
        <v>2000</v>
      </c>
      <c r="W98" t="s">
        <v>44</v>
      </c>
      <c r="X98" t="s">
        <v>621</v>
      </c>
      <c r="Y98">
        <v>2521</v>
      </c>
      <c r="Z98" t="s">
        <v>107</v>
      </c>
      <c r="AA98">
        <v>0</v>
      </c>
      <c r="AB98" t="s">
        <v>46</v>
      </c>
      <c r="AC98" s="2">
        <v>50000</v>
      </c>
      <c r="AD98" s="1">
        <v>50000</v>
      </c>
      <c r="AE98">
        <v>0</v>
      </c>
      <c r="AF98">
        <v>0</v>
      </c>
      <c r="AG98">
        <f t="shared" si="16"/>
        <v>0</v>
      </c>
      <c r="AH98">
        <v>0</v>
      </c>
      <c r="AI98">
        <f t="shared" si="12"/>
        <v>0</v>
      </c>
      <c r="AJ98">
        <v>0</v>
      </c>
      <c r="AK98">
        <f t="shared" si="13"/>
        <v>0</v>
      </c>
      <c r="AL98">
        <v>0</v>
      </c>
      <c r="AM98" s="1">
        <f t="shared" si="17"/>
        <v>50000</v>
      </c>
      <c r="AN98" s="1"/>
      <c r="AO98" s="1">
        <f t="shared" si="15"/>
        <v>50000</v>
      </c>
      <c r="AP98">
        <v>0</v>
      </c>
      <c r="AQ98">
        <v>0</v>
      </c>
      <c r="AR98">
        <v>0</v>
      </c>
      <c r="AS98">
        <v>0</v>
      </c>
      <c r="AT98">
        <v>0</v>
      </c>
    </row>
    <row r="99" spans="1:46" hidden="1" x14ac:dyDescent="0.3">
      <c r="A99" t="s">
        <v>1267</v>
      </c>
      <c r="B99" t="str">
        <f t="shared" si="10"/>
        <v>1.1-00-2607_26623017_2625310</v>
      </c>
      <c r="C99" t="s">
        <v>32</v>
      </c>
      <c r="D99" t="s">
        <v>33</v>
      </c>
      <c r="E99">
        <v>1</v>
      </c>
      <c r="F99" t="s">
        <v>525</v>
      </c>
      <c r="G99">
        <v>1.7</v>
      </c>
      <c r="H99" t="s">
        <v>529</v>
      </c>
      <c r="I99" t="s">
        <v>34</v>
      </c>
      <c r="J99" t="s">
        <v>35</v>
      </c>
      <c r="K99" t="s">
        <v>36</v>
      </c>
      <c r="L99" t="s">
        <v>37</v>
      </c>
      <c r="M99" t="s">
        <v>540</v>
      </c>
      <c r="N99" t="s">
        <v>38</v>
      </c>
      <c r="O99" t="s">
        <v>39</v>
      </c>
      <c r="P99">
        <v>6</v>
      </c>
      <c r="Q99" t="s">
        <v>40</v>
      </c>
      <c r="R99">
        <v>23</v>
      </c>
      <c r="S99" t="s">
        <v>41</v>
      </c>
      <c r="T99" t="s">
        <v>42</v>
      </c>
      <c r="U99" t="s">
        <v>43</v>
      </c>
      <c r="V99">
        <v>2000</v>
      </c>
      <c r="W99" t="s">
        <v>44</v>
      </c>
      <c r="X99" t="s">
        <v>621</v>
      </c>
      <c r="Y99">
        <v>2531</v>
      </c>
      <c r="Z99" t="s">
        <v>47</v>
      </c>
      <c r="AA99">
        <v>0</v>
      </c>
      <c r="AB99" t="s">
        <v>46</v>
      </c>
      <c r="AC99" s="2">
        <v>40000</v>
      </c>
      <c r="AD99" s="1">
        <v>40000</v>
      </c>
      <c r="AE99">
        <v>0</v>
      </c>
      <c r="AF99">
        <v>0</v>
      </c>
      <c r="AG99">
        <f t="shared" si="16"/>
        <v>0</v>
      </c>
      <c r="AH99">
        <v>0</v>
      </c>
      <c r="AI99">
        <f t="shared" si="12"/>
        <v>0</v>
      </c>
      <c r="AJ99">
        <v>0</v>
      </c>
      <c r="AK99">
        <f t="shared" si="13"/>
        <v>0</v>
      </c>
      <c r="AL99">
        <v>0</v>
      </c>
      <c r="AM99" s="1">
        <f t="shared" si="17"/>
        <v>40000</v>
      </c>
      <c r="AN99" s="1"/>
      <c r="AO99" s="1">
        <f t="shared" si="15"/>
        <v>40000</v>
      </c>
      <c r="AP99">
        <v>0</v>
      </c>
      <c r="AQ99">
        <v>0</v>
      </c>
      <c r="AR99">
        <v>0</v>
      </c>
      <c r="AS99">
        <v>0</v>
      </c>
      <c r="AT99">
        <v>0</v>
      </c>
    </row>
    <row r="100" spans="1:46" hidden="1" x14ac:dyDescent="0.3">
      <c r="A100" t="s">
        <v>1268</v>
      </c>
      <c r="B100" t="str">
        <f t="shared" si="10"/>
        <v>1.1-00-2607_26224018_2625310</v>
      </c>
      <c r="C100" t="s">
        <v>32</v>
      </c>
      <c r="D100" t="s">
        <v>33</v>
      </c>
      <c r="E100">
        <v>2</v>
      </c>
      <c r="F100" t="s">
        <v>526</v>
      </c>
      <c r="G100">
        <v>2.2999999999999998</v>
      </c>
      <c r="H100" t="s">
        <v>532</v>
      </c>
      <c r="I100" t="s">
        <v>100</v>
      </c>
      <c r="J100" t="s">
        <v>101</v>
      </c>
      <c r="K100" t="s">
        <v>36</v>
      </c>
      <c r="L100" t="s">
        <v>37</v>
      </c>
      <c r="M100" t="s">
        <v>540</v>
      </c>
      <c r="N100" t="s">
        <v>38</v>
      </c>
      <c r="O100" t="s">
        <v>39</v>
      </c>
      <c r="P100">
        <v>2</v>
      </c>
      <c r="Q100" t="s">
        <v>102</v>
      </c>
      <c r="R100">
        <v>24</v>
      </c>
      <c r="S100" t="s">
        <v>103</v>
      </c>
      <c r="T100" t="s">
        <v>104</v>
      </c>
      <c r="U100" t="s">
        <v>105</v>
      </c>
      <c r="V100">
        <v>2000</v>
      </c>
      <c r="W100" t="s">
        <v>44</v>
      </c>
      <c r="X100" t="s">
        <v>621</v>
      </c>
      <c r="Y100">
        <v>2531</v>
      </c>
      <c r="Z100" t="s">
        <v>47</v>
      </c>
      <c r="AA100">
        <v>0</v>
      </c>
      <c r="AB100" t="s">
        <v>46</v>
      </c>
      <c r="AC100" s="2">
        <v>5000000</v>
      </c>
      <c r="AD100" s="1">
        <v>5000000</v>
      </c>
      <c r="AE100" s="1">
        <v>668004.21</v>
      </c>
      <c r="AF100">
        <v>0</v>
      </c>
      <c r="AG100">
        <f t="shared" si="16"/>
        <v>0</v>
      </c>
      <c r="AH100">
        <v>0</v>
      </c>
      <c r="AI100">
        <f t="shared" si="12"/>
        <v>0</v>
      </c>
      <c r="AJ100">
        <v>0</v>
      </c>
      <c r="AK100">
        <f t="shared" si="13"/>
        <v>0</v>
      </c>
      <c r="AL100">
        <v>0</v>
      </c>
      <c r="AM100" s="1">
        <f t="shared" si="17"/>
        <v>4331995.79</v>
      </c>
      <c r="AN100" s="1"/>
      <c r="AO100" s="1">
        <f t="shared" si="15"/>
        <v>5000000</v>
      </c>
      <c r="AP100">
        <v>0</v>
      </c>
      <c r="AQ100">
        <v>0</v>
      </c>
      <c r="AR100">
        <v>0</v>
      </c>
      <c r="AS100">
        <v>0</v>
      </c>
      <c r="AT100">
        <v>0</v>
      </c>
    </row>
    <row r="101" spans="1:46" hidden="1" x14ac:dyDescent="0.3">
      <c r="A101" t="s">
        <v>1269</v>
      </c>
      <c r="B101" t="str">
        <f t="shared" si="10"/>
        <v>1.1-00-2608_26630024_2625310</v>
      </c>
      <c r="C101" t="s">
        <v>32</v>
      </c>
      <c r="D101" t="s">
        <v>33</v>
      </c>
      <c r="E101">
        <v>2</v>
      </c>
      <c r="F101" t="s">
        <v>526</v>
      </c>
      <c r="G101">
        <v>2.1</v>
      </c>
      <c r="H101" t="s">
        <v>530</v>
      </c>
      <c r="I101" t="s">
        <v>165</v>
      </c>
      <c r="J101" t="s">
        <v>166</v>
      </c>
      <c r="K101" t="s">
        <v>170</v>
      </c>
      <c r="L101" t="s">
        <v>171</v>
      </c>
      <c r="M101" t="s">
        <v>540</v>
      </c>
      <c r="N101" t="s">
        <v>115</v>
      </c>
      <c r="O101" t="s">
        <v>116</v>
      </c>
      <c r="P101">
        <v>6</v>
      </c>
      <c r="Q101" t="s">
        <v>40</v>
      </c>
      <c r="R101">
        <v>30</v>
      </c>
      <c r="S101" t="s">
        <v>172</v>
      </c>
      <c r="T101" t="s">
        <v>173</v>
      </c>
      <c r="U101" t="s">
        <v>174</v>
      </c>
      <c r="V101">
        <v>2000</v>
      </c>
      <c r="W101" t="s">
        <v>44</v>
      </c>
      <c r="X101" t="s">
        <v>621</v>
      </c>
      <c r="Y101">
        <v>2531</v>
      </c>
      <c r="Z101" t="s">
        <v>47</v>
      </c>
      <c r="AA101">
        <v>0</v>
      </c>
      <c r="AB101" t="s">
        <v>46</v>
      </c>
      <c r="AC101" s="2">
        <v>1000000</v>
      </c>
      <c r="AD101" s="1">
        <v>1000000</v>
      </c>
      <c r="AE101">
        <v>0</v>
      </c>
      <c r="AF101">
        <v>0</v>
      </c>
      <c r="AG101">
        <f t="shared" si="16"/>
        <v>0</v>
      </c>
      <c r="AH101">
        <v>0</v>
      </c>
      <c r="AI101">
        <f t="shared" si="12"/>
        <v>0</v>
      </c>
      <c r="AJ101">
        <v>0</v>
      </c>
      <c r="AK101">
        <f t="shared" si="13"/>
        <v>0</v>
      </c>
      <c r="AL101">
        <v>0</v>
      </c>
      <c r="AM101" s="1">
        <f t="shared" si="17"/>
        <v>1000000</v>
      </c>
      <c r="AN101" s="1"/>
      <c r="AO101" s="1">
        <f t="shared" si="15"/>
        <v>1000000</v>
      </c>
      <c r="AP101">
        <v>0</v>
      </c>
      <c r="AQ101">
        <v>0</v>
      </c>
      <c r="AR101">
        <v>0</v>
      </c>
      <c r="AS101">
        <v>0</v>
      </c>
      <c r="AT101">
        <v>0</v>
      </c>
    </row>
    <row r="102" spans="1:46" hidden="1" x14ac:dyDescent="0.3">
      <c r="A102" t="s">
        <v>1270</v>
      </c>
      <c r="B102" t="str">
        <f t="shared" si="10"/>
        <v>1.1-00-2607_26623017_2625410</v>
      </c>
      <c r="C102" t="s">
        <v>32</v>
      </c>
      <c r="D102" t="s">
        <v>33</v>
      </c>
      <c r="E102">
        <v>1</v>
      </c>
      <c r="F102" t="s">
        <v>525</v>
      </c>
      <c r="G102">
        <v>1.7</v>
      </c>
      <c r="H102" t="s">
        <v>529</v>
      </c>
      <c r="I102" t="s">
        <v>34</v>
      </c>
      <c r="J102" t="s">
        <v>35</v>
      </c>
      <c r="K102" t="s">
        <v>36</v>
      </c>
      <c r="L102" t="s">
        <v>37</v>
      </c>
      <c r="M102" t="s">
        <v>540</v>
      </c>
      <c r="N102" t="s">
        <v>38</v>
      </c>
      <c r="O102" t="s">
        <v>39</v>
      </c>
      <c r="P102">
        <v>6</v>
      </c>
      <c r="Q102" t="s">
        <v>40</v>
      </c>
      <c r="R102">
        <v>23</v>
      </c>
      <c r="S102" t="s">
        <v>41</v>
      </c>
      <c r="T102" t="s">
        <v>42</v>
      </c>
      <c r="U102" t="s">
        <v>43</v>
      </c>
      <c r="V102">
        <v>2000</v>
      </c>
      <c r="W102" t="s">
        <v>44</v>
      </c>
      <c r="X102" t="s">
        <v>621</v>
      </c>
      <c r="Y102">
        <v>2541</v>
      </c>
      <c r="Z102" t="s">
        <v>48</v>
      </c>
      <c r="AA102">
        <v>0</v>
      </c>
      <c r="AB102" t="s">
        <v>46</v>
      </c>
      <c r="AC102" s="2">
        <v>40000</v>
      </c>
      <c r="AD102" s="1">
        <v>40000</v>
      </c>
      <c r="AE102">
        <v>0</v>
      </c>
      <c r="AF102">
        <v>0</v>
      </c>
      <c r="AG102">
        <f t="shared" si="16"/>
        <v>0</v>
      </c>
      <c r="AH102">
        <v>0</v>
      </c>
      <c r="AI102">
        <f t="shared" si="12"/>
        <v>0</v>
      </c>
      <c r="AJ102">
        <v>0</v>
      </c>
      <c r="AK102">
        <f t="shared" si="13"/>
        <v>0</v>
      </c>
      <c r="AL102">
        <v>0</v>
      </c>
      <c r="AM102" s="1">
        <f t="shared" si="17"/>
        <v>40000</v>
      </c>
      <c r="AN102" s="1"/>
      <c r="AO102" s="1">
        <f t="shared" si="15"/>
        <v>40000</v>
      </c>
      <c r="AP102">
        <v>0</v>
      </c>
      <c r="AQ102">
        <v>0</v>
      </c>
      <c r="AR102">
        <v>0</v>
      </c>
      <c r="AS102">
        <v>0</v>
      </c>
      <c r="AT102">
        <v>0</v>
      </c>
    </row>
    <row r="103" spans="1:46" hidden="1" x14ac:dyDescent="0.3">
      <c r="A103" t="s">
        <v>1271</v>
      </c>
      <c r="B103" t="str">
        <f t="shared" si="10"/>
        <v>1.1-00-2607_26224018_2625410</v>
      </c>
      <c r="C103" t="s">
        <v>32</v>
      </c>
      <c r="D103" t="s">
        <v>33</v>
      </c>
      <c r="E103">
        <v>2</v>
      </c>
      <c r="F103" t="s">
        <v>526</v>
      </c>
      <c r="G103">
        <v>2.2999999999999998</v>
      </c>
      <c r="H103" t="s">
        <v>532</v>
      </c>
      <c r="I103" t="s">
        <v>100</v>
      </c>
      <c r="J103" t="s">
        <v>101</v>
      </c>
      <c r="K103" t="s">
        <v>36</v>
      </c>
      <c r="L103" t="s">
        <v>37</v>
      </c>
      <c r="M103" t="s">
        <v>540</v>
      </c>
      <c r="N103" t="s">
        <v>38</v>
      </c>
      <c r="O103" t="s">
        <v>39</v>
      </c>
      <c r="P103">
        <v>2</v>
      </c>
      <c r="Q103" t="s">
        <v>102</v>
      </c>
      <c r="R103">
        <v>24</v>
      </c>
      <c r="S103" t="s">
        <v>103</v>
      </c>
      <c r="T103" t="s">
        <v>104</v>
      </c>
      <c r="U103" t="s">
        <v>105</v>
      </c>
      <c r="V103">
        <v>2000</v>
      </c>
      <c r="W103" t="s">
        <v>44</v>
      </c>
      <c r="X103" t="s">
        <v>621</v>
      </c>
      <c r="Y103">
        <v>2541</v>
      </c>
      <c r="Z103" t="s">
        <v>48</v>
      </c>
      <c r="AA103">
        <v>0</v>
      </c>
      <c r="AB103" t="s">
        <v>46</v>
      </c>
      <c r="AC103" s="2">
        <v>5200000</v>
      </c>
      <c r="AD103" s="1">
        <v>5200000</v>
      </c>
      <c r="AE103" s="1">
        <v>2369332.59</v>
      </c>
      <c r="AF103">
        <v>0</v>
      </c>
      <c r="AG103">
        <f t="shared" si="16"/>
        <v>0</v>
      </c>
      <c r="AH103">
        <v>0</v>
      </c>
      <c r="AI103">
        <f t="shared" si="12"/>
        <v>0</v>
      </c>
      <c r="AJ103">
        <v>0</v>
      </c>
      <c r="AK103">
        <f t="shared" si="13"/>
        <v>0</v>
      </c>
      <c r="AL103">
        <v>0</v>
      </c>
      <c r="AM103" s="1">
        <f t="shared" si="17"/>
        <v>2830667.41</v>
      </c>
      <c r="AN103" s="1"/>
      <c r="AO103" s="1">
        <f t="shared" si="15"/>
        <v>5200000</v>
      </c>
      <c r="AP103">
        <v>0</v>
      </c>
      <c r="AQ103">
        <v>0</v>
      </c>
      <c r="AR103">
        <v>0</v>
      </c>
      <c r="AS103">
        <v>0</v>
      </c>
      <c r="AT103">
        <v>0</v>
      </c>
    </row>
    <row r="104" spans="1:46" hidden="1" x14ac:dyDescent="0.3">
      <c r="A104" t="s">
        <v>1272</v>
      </c>
      <c r="B104" t="str">
        <f t="shared" si="10"/>
        <v>1.1-00-2608_26630024_2625410</v>
      </c>
      <c r="C104" t="s">
        <v>32</v>
      </c>
      <c r="D104" t="s">
        <v>33</v>
      </c>
      <c r="E104">
        <v>2</v>
      </c>
      <c r="F104" t="s">
        <v>526</v>
      </c>
      <c r="G104">
        <v>2.1</v>
      </c>
      <c r="H104" t="s">
        <v>530</v>
      </c>
      <c r="I104" t="s">
        <v>165</v>
      </c>
      <c r="J104" t="s">
        <v>166</v>
      </c>
      <c r="K104" t="s">
        <v>170</v>
      </c>
      <c r="L104" t="s">
        <v>171</v>
      </c>
      <c r="M104" t="s">
        <v>540</v>
      </c>
      <c r="N104" t="s">
        <v>115</v>
      </c>
      <c r="O104" t="s">
        <v>116</v>
      </c>
      <c r="P104">
        <v>6</v>
      </c>
      <c r="Q104" t="s">
        <v>40</v>
      </c>
      <c r="R104">
        <v>30</v>
      </c>
      <c r="S104" t="s">
        <v>172</v>
      </c>
      <c r="T104" t="s">
        <v>173</v>
      </c>
      <c r="U104" t="s">
        <v>174</v>
      </c>
      <c r="V104">
        <v>2000</v>
      </c>
      <c r="W104" t="s">
        <v>44</v>
      </c>
      <c r="X104" t="s">
        <v>621</v>
      </c>
      <c r="Y104">
        <v>2541</v>
      </c>
      <c r="Z104" t="s">
        <v>48</v>
      </c>
      <c r="AA104">
        <v>0</v>
      </c>
      <c r="AB104" t="s">
        <v>46</v>
      </c>
      <c r="AC104" s="2">
        <v>500000</v>
      </c>
      <c r="AD104" s="1">
        <v>500000</v>
      </c>
      <c r="AE104">
        <v>0</v>
      </c>
      <c r="AF104">
        <v>0</v>
      </c>
      <c r="AG104">
        <f t="shared" si="16"/>
        <v>0</v>
      </c>
      <c r="AH104">
        <v>0</v>
      </c>
      <c r="AI104">
        <f t="shared" si="12"/>
        <v>0</v>
      </c>
      <c r="AJ104">
        <v>0</v>
      </c>
      <c r="AK104">
        <f t="shared" si="13"/>
        <v>0</v>
      </c>
      <c r="AL104">
        <v>0</v>
      </c>
      <c r="AM104" s="1">
        <f t="shared" si="17"/>
        <v>500000</v>
      </c>
      <c r="AN104" s="1"/>
      <c r="AO104" s="1">
        <f t="shared" si="15"/>
        <v>500000</v>
      </c>
      <c r="AP104">
        <v>0</v>
      </c>
      <c r="AQ104">
        <v>0</v>
      </c>
      <c r="AR104">
        <v>0</v>
      </c>
      <c r="AS104">
        <v>0</v>
      </c>
      <c r="AT104">
        <v>0</v>
      </c>
    </row>
    <row r="105" spans="1:46" hidden="1" x14ac:dyDescent="0.3">
      <c r="A105" t="s">
        <v>1273</v>
      </c>
      <c r="B105" t="str">
        <f t="shared" si="10"/>
        <v>1.1-00-2610_26643031_2625610</v>
      </c>
      <c r="C105" t="s">
        <v>32</v>
      </c>
      <c r="D105" t="s">
        <v>33</v>
      </c>
      <c r="E105">
        <v>2</v>
      </c>
      <c r="F105" t="s">
        <v>526</v>
      </c>
      <c r="G105">
        <v>2.2000000000000002</v>
      </c>
      <c r="H105" t="s">
        <v>531</v>
      </c>
      <c r="I105" t="s">
        <v>381</v>
      </c>
      <c r="J105" t="s">
        <v>382</v>
      </c>
      <c r="K105" t="s">
        <v>36</v>
      </c>
      <c r="L105" t="s">
        <v>37</v>
      </c>
      <c r="M105" t="s">
        <v>540</v>
      </c>
      <c r="N105" t="s">
        <v>307</v>
      </c>
      <c r="O105" t="s">
        <v>308</v>
      </c>
      <c r="P105">
        <v>6</v>
      </c>
      <c r="Q105" t="s">
        <v>40</v>
      </c>
      <c r="R105">
        <v>43</v>
      </c>
      <c r="S105" t="s">
        <v>383</v>
      </c>
      <c r="T105" t="s">
        <v>384</v>
      </c>
      <c r="U105" t="s">
        <v>385</v>
      </c>
      <c r="V105">
        <v>2000</v>
      </c>
      <c r="W105" t="s">
        <v>44</v>
      </c>
      <c r="X105" t="s">
        <v>621</v>
      </c>
      <c r="Y105">
        <v>2561</v>
      </c>
      <c r="Z105" t="s">
        <v>387</v>
      </c>
      <c r="AA105">
        <v>0</v>
      </c>
      <c r="AB105" t="s">
        <v>46</v>
      </c>
      <c r="AC105" s="2">
        <v>2500000</v>
      </c>
      <c r="AD105" s="1">
        <v>2500000</v>
      </c>
      <c r="AE105">
        <v>0</v>
      </c>
      <c r="AF105">
        <v>0</v>
      </c>
      <c r="AG105">
        <f t="shared" si="16"/>
        <v>0</v>
      </c>
      <c r="AH105">
        <v>0</v>
      </c>
      <c r="AI105">
        <f t="shared" si="12"/>
        <v>0</v>
      </c>
      <c r="AJ105">
        <v>0</v>
      </c>
      <c r="AK105">
        <f t="shared" si="13"/>
        <v>0</v>
      </c>
      <c r="AL105">
        <v>0</v>
      </c>
      <c r="AM105" s="1">
        <f t="shared" si="17"/>
        <v>2500000</v>
      </c>
      <c r="AN105" s="1"/>
      <c r="AO105" s="1">
        <f t="shared" si="15"/>
        <v>2500000</v>
      </c>
      <c r="AP105">
        <v>0</v>
      </c>
      <c r="AQ105">
        <v>0</v>
      </c>
      <c r="AR105">
        <v>0</v>
      </c>
      <c r="AS105">
        <v>0</v>
      </c>
      <c r="AT105">
        <v>0</v>
      </c>
    </row>
    <row r="106" spans="1:46" hidden="1" x14ac:dyDescent="0.3">
      <c r="A106" t="s">
        <v>1274</v>
      </c>
      <c r="B106" t="str">
        <f t="shared" si="10"/>
        <v>1.1-00-2606_26619014_26259114</v>
      </c>
      <c r="C106" t="s">
        <v>32</v>
      </c>
      <c r="D106" t="s">
        <v>33</v>
      </c>
      <c r="E106">
        <v>1</v>
      </c>
      <c r="F106" t="s">
        <v>525</v>
      </c>
      <c r="G106">
        <v>1.3</v>
      </c>
      <c r="H106" t="s">
        <v>528</v>
      </c>
      <c r="I106" t="s">
        <v>175</v>
      </c>
      <c r="J106" t="s">
        <v>176</v>
      </c>
      <c r="K106" t="s">
        <v>36</v>
      </c>
      <c r="L106" t="s">
        <v>37</v>
      </c>
      <c r="M106" t="s">
        <v>540</v>
      </c>
      <c r="N106" t="s">
        <v>250</v>
      </c>
      <c r="O106" t="s">
        <v>251</v>
      </c>
      <c r="P106">
        <v>6</v>
      </c>
      <c r="Q106" t="s">
        <v>40</v>
      </c>
      <c r="R106">
        <v>19</v>
      </c>
      <c r="S106" t="s">
        <v>277</v>
      </c>
      <c r="T106" t="s">
        <v>278</v>
      </c>
      <c r="U106" t="s">
        <v>279</v>
      </c>
      <c r="V106">
        <v>2000</v>
      </c>
      <c r="W106" t="s">
        <v>44</v>
      </c>
      <c r="X106" t="s">
        <v>621</v>
      </c>
      <c r="Y106">
        <v>2591</v>
      </c>
      <c r="Z106" t="s">
        <v>280</v>
      </c>
      <c r="AA106">
        <v>14</v>
      </c>
      <c r="AB106" t="s">
        <v>281</v>
      </c>
      <c r="AC106" s="2">
        <v>4000000</v>
      </c>
      <c r="AD106" s="1">
        <v>4000000</v>
      </c>
      <c r="AE106" s="1">
        <v>3997279.38</v>
      </c>
      <c r="AF106">
        <v>0</v>
      </c>
      <c r="AG106">
        <f t="shared" si="16"/>
        <v>0</v>
      </c>
      <c r="AH106">
        <v>0</v>
      </c>
      <c r="AI106">
        <f t="shared" si="12"/>
        <v>0</v>
      </c>
      <c r="AJ106">
        <v>0</v>
      </c>
      <c r="AK106">
        <f t="shared" si="13"/>
        <v>0</v>
      </c>
      <c r="AL106">
        <v>0</v>
      </c>
      <c r="AM106" s="1">
        <f t="shared" si="17"/>
        <v>2720.6200000001118</v>
      </c>
      <c r="AN106" s="1"/>
      <c r="AO106" s="1">
        <f t="shared" si="15"/>
        <v>4000000</v>
      </c>
      <c r="AP106">
        <v>0</v>
      </c>
      <c r="AQ106">
        <v>0</v>
      </c>
      <c r="AR106">
        <v>0</v>
      </c>
      <c r="AS106">
        <v>0</v>
      </c>
      <c r="AT106">
        <v>0</v>
      </c>
    </row>
    <row r="107" spans="1:46" x14ac:dyDescent="0.3">
      <c r="A107" t="s">
        <v>1530</v>
      </c>
      <c r="B107" t="str">
        <f t="shared" si="10"/>
        <v>2.5-02-2604_2648006_2692110</v>
      </c>
      <c r="C107" t="s">
        <v>465</v>
      </c>
      <c r="D107" t="s">
        <v>466</v>
      </c>
      <c r="E107">
        <v>1</v>
      </c>
      <c r="F107" t="s">
        <v>525</v>
      </c>
      <c r="G107">
        <v>1.3</v>
      </c>
      <c r="H107" t="s">
        <v>528</v>
      </c>
      <c r="I107" t="s">
        <v>175</v>
      </c>
      <c r="J107" t="s">
        <v>176</v>
      </c>
      <c r="K107" t="s">
        <v>36</v>
      </c>
      <c r="L107" t="s">
        <v>37</v>
      </c>
      <c r="M107" t="s">
        <v>538</v>
      </c>
      <c r="N107" t="s">
        <v>192</v>
      </c>
      <c r="O107" t="s">
        <v>193</v>
      </c>
      <c r="P107">
        <v>4</v>
      </c>
      <c r="Q107" t="s">
        <v>78</v>
      </c>
      <c r="R107">
        <v>8</v>
      </c>
      <c r="S107" t="s">
        <v>221</v>
      </c>
      <c r="T107" t="s">
        <v>222</v>
      </c>
      <c r="U107" t="s">
        <v>223</v>
      </c>
      <c r="V107" s="6">
        <v>9000</v>
      </c>
      <c r="W107" s="6" t="s">
        <v>472</v>
      </c>
      <c r="X107" t="s">
        <v>651</v>
      </c>
      <c r="Y107">
        <v>9211</v>
      </c>
      <c r="Z107" t="s">
        <v>474</v>
      </c>
      <c r="AA107">
        <v>0</v>
      </c>
      <c r="AB107" t="s">
        <v>46</v>
      </c>
      <c r="AC107" s="2">
        <v>11000000</v>
      </c>
      <c r="AD107" s="1">
        <v>11000000</v>
      </c>
      <c r="AE107">
        <v>0</v>
      </c>
      <c r="AF107">
        <v>0</v>
      </c>
      <c r="AG107">
        <f t="shared" si="16"/>
        <v>0</v>
      </c>
      <c r="AH107">
        <v>0</v>
      </c>
      <c r="AI107">
        <f t="shared" si="12"/>
        <v>0</v>
      </c>
      <c r="AJ107">
        <v>0</v>
      </c>
      <c r="AK107">
        <f t="shared" si="13"/>
        <v>0</v>
      </c>
      <c r="AL107">
        <v>0</v>
      </c>
      <c r="AM107" s="1">
        <f t="shared" si="17"/>
        <v>11000000</v>
      </c>
      <c r="AN107" s="86">
        <v>-9761086.3900000006</v>
      </c>
      <c r="AO107" s="1">
        <f t="shared" si="15"/>
        <v>1238913.6099999994</v>
      </c>
      <c r="AP107">
        <v>0</v>
      </c>
      <c r="AQ107">
        <v>0</v>
      </c>
      <c r="AR107">
        <v>0</v>
      </c>
      <c r="AS107">
        <v>0</v>
      </c>
      <c r="AT107">
        <v>0</v>
      </c>
    </row>
    <row r="108" spans="1:46" hidden="1" x14ac:dyDescent="0.3">
      <c r="A108" t="s">
        <v>1276</v>
      </c>
      <c r="B108" t="str">
        <f t="shared" si="10"/>
        <v>1.1-00-2605_26611007_2626110</v>
      </c>
      <c r="C108" t="s">
        <v>32</v>
      </c>
      <c r="D108" t="s">
        <v>33</v>
      </c>
      <c r="E108">
        <v>1</v>
      </c>
      <c r="F108" t="s">
        <v>525</v>
      </c>
      <c r="G108">
        <v>1.3</v>
      </c>
      <c r="H108" t="s">
        <v>528</v>
      </c>
      <c r="I108" t="s">
        <v>175</v>
      </c>
      <c r="J108" t="s">
        <v>176</v>
      </c>
      <c r="K108" t="s">
        <v>36</v>
      </c>
      <c r="L108" t="s">
        <v>37</v>
      </c>
      <c r="M108" t="s">
        <v>540</v>
      </c>
      <c r="N108" t="s">
        <v>224</v>
      </c>
      <c r="O108" t="s">
        <v>225</v>
      </c>
      <c r="P108">
        <v>6</v>
      </c>
      <c r="Q108" t="s">
        <v>40</v>
      </c>
      <c r="R108">
        <v>11</v>
      </c>
      <c r="S108" t="s">
        <v>249</v>
      </c>
      <c r="T108" t="s">
        <v>227</v>
      </c>
      <c r="U108" t="s">
        <v>228</v>
      </c>
      <c r="V108">
        <v>2000</v>
      </c>
      <c r="W108" t="s">
        <v>44</v>
      </c>
      <c r="X108" t="s">
        <v>622</v>
      </c>
      <c r="Y108">
        <v>2611</v>
      </c>
      <c r="Z108" t="s">
        <v>233</v>
      </c>
      <c r="AA108">
        <v>0</v>
      </c>
      <c r="AB108" t="s">
        <v>46</v>
      </c>
      <c r="AC108" s="2">
        <v>4800000</v>
      </c>
      <c r="AD108" s="1">
        <v>4800000</v>
      </c>
      <c r="AE108" s="1">
        <v>272895.34000000003</v>
      </c>
      <c r="AF108" s="1">
        <v>272895.34000000003</v>
      </c>
      <c r="AG108">
        <f t="shared" si="16"/>
        <v>0</v>
      </c>
      <c r="AH108" s="1">
        <v>272895.34000000003</v>
      </c>
      <c r="AI108">
        <f t="shared" si="12"/>
        <v>0</v>
      </c>
      <c r="AJ108" s="1">
        <v>272895.34000000003</v>
      </c>
      <c r="AK108">
        <f t="shared" si="13"/>
        <v>0</v>
      </c>
      <c r="AL108" s="1">
        <v>272895.34000000003</v>
      </c>
      <c r="AM108" s="1">
        <f t="shared" si="17"/>
        <v>4527104.66</v>
      </c>
      <c r="AN108" s="1"/>
      <c r="AO108" s="1">
        <f t="shared" si="15"/>
        <v>4800000</v>
      </c>
      <c r="AP108">
        <v>0</v>
      </c>
      <c r="AQ108">
        <v>0</v>
      </c>
      <c r="AR108">
        <v>0</v>
      </c>
      <c r="AS108">
        <v>0</v>
      </c>
      <c r="AT108">
        <v>0</v>
      </c>
    </row>
    <row r="109" spans="1:46" hidden="1" x14ac:dyDescent="0.3">
      <c r="A109" t="s">
        <v>1477</v>
      </c>
      <c r="B109" t="str">
        <f t="shared" si="10"/>
        <v>1.1-00-2605_2649007_2651110</v>
      </c>
      <c r="C109" t="s">
        <v>32</v>
      </c>
      <c r="D109" t="s">
        <v>33</v>
      </c>
      <c r="E109">
        <v>1</v>
      </c>
      <c r="F109" t="s">
        <v>525</v>
      </c>
      <c r="G109">
        <v>1.3</v>
      </c>
      <c r="H109" t="s">
        <v>528</v>
      </c>
      <c r="I109" t="s">
        <v>175</v>
      </c>
      <c r="J109" t="s">
        <v>176</v>
      </c>
      <c r="K109" t="s">
        <v>36</v>
      </c>
      <c r="L109" t="s">
        <v>37</v>
      </c>
      <c r="M109" t="s">
        <v>539</v>
      </c>
      <c r="N109" t="s">
        <v>224</v>
      </c>
      <c r="O109" t="s">
        <v>225</v>
      </c>
      <c r="P109">
        <v>4</v>
      </c>
      <c r="Q109" t="s">
        <v>78</v>
      </c>
      <c r="R109">
        <v>9</v>
      </c>
      <c r="S109" t="s">
        <v>226</v>
      </c>
      <c r="T109" t="s">
        <v>227</v>
      </c>
      <c r="U109" t="s">
        <v>228</v>
      </c>
      <c r="V109">
        <v>5000</v>
      </c>
      <c r="W109" t="s">
        <v>57</v>
      </c>
      <c r="X109" t="s">
        <v>639</v>
      </c>
      <c r="Y109">
        <v>5111</v>
      </c>
      <c r="Z109" t="s">
        <v>244</v>
      </c>
      <c r="AA109">
        <v>0</v>
      </c>
      <c r="AB109" t="s">
        <v>46</v>
      </c>
      <c r="AC109" s="2">
        <v>38878821.25</v>
      </c>
      <c r="AD109" s="1">
        <v>40000000</v>
      </c>
      <c r="AE109">
        <v>0</v>
      </c>
      <c r="AF109">
        <v>0</v>
      </c>
      <c r="AG109">
        <f t="shared" si="16"/>
        <v>0</v>
      </c>
      <c r="AH109">
        <v>0</v>
      </c>
      <c r="AI109">
        <f t="shared" si="12"/>
        <v>0</v>
      </c>
      <c r="AJ109">
        <v>0</v>
      </c>
      <c r="AK109">
        <f t="shared" si="13"/>
        <v>0</v>
      </c>
      <c r="AL109">
        <v>0</v>
      </c>
      <c r="AM109" s="1">
        <f t="shared" si="17"/>
        <v>38878821.25</v>
      </c>
      <c r="AN109" s="84">
        <v>-7000000</v>
      </c>
      <c r="AO109" s="1">
        <f t="shared" si="15"/>
        <v>31878821.25</v>
      </c>
      <c r="AP109">
        <v>0</v>
      </c>
      <c r="AQ109">
        <v>0</v>
      </c>
      <c r="AR109">
        <v>0</v>
      </c>
      <c r="AS109" s="1">
        <v>1121178.75</v>
      </c>
      <c r="AT109" s="1">
        <v>-1121178.75</v>
      </c>
    </row>
    <row r="110" spans="1:46" hidden="1" x14ac:dyDescent="0.3">
      <c r="A110" t="s">
        <v>1278</v>
      </c>
      <c r="B110" t="str">
        <f t="shared" si="10"/>
        <v>1.1-00-2607_26623017_2627110</v>
      </c>
      <c r="C110" t="s">
        <v>32</v>
      </c>
      <c r="D110" t="s">
        <v>33</v>
      </c>
      <c r="E110">
        <v>1</v>
      </c>
      <c r="F110" t="s">
        <v>525</v>
      </c>
      <c r="G110">
        <v>1.7</v>
      </c>
      <c r="H110" t="s">
        <v>529</v>
      </c>
      <c r="I110" t="s">
        <v>34</v>
      </c>
      <c r="J110" t="s">
        <v>35</v>
      </c>
      <c r="K110" t="s">
        <v>36</v>
      </c>
      <c r="L110" t="s">
        <v>37</v>
      </c>
      <c r="M110" t="s">
        <v>540</v>
      </c>
      <c r="N110" t="s">
        <v>38</v>
      </c>
      <c r="O110" t="s">
        <v>39</v>
      </c>
      <c r="P110">
        <v>6</v>
      </c>
      <c r="Q110" t="s">
        <v>40</v>
      </c>
      <c r="R110">
        <v>23</v>
      </c>
      <c r="S110" t="s">
        <v>41</v>
      </c>
      <c r="T110" t="s">
        <v>42</v>
      </c>
      <c r="U110" t="s">
        <v>43</v>
      </c>
      <c r="V110">
        <v>2000</v>
      </c>
      <c r="W110" t="s">
        <v>44</v>
      </c>
      <c r="X110" t="s">
        <v>623</v>
      </c>
      <c r="Y110">
        <v>2711</v>
      </c>
      <c r="Z110" t="s">
        <v>49</v>
      </c>
      <c r="AA110">
        <v>0</v>
      </c>
      <c r="AB110" t="s">
        <v>46</v>
      </c>
      <c r="AC110" s="2">
        <v>3700000</v>
      </c>
      <c r="AD110" s="1">
        <v>3700000</v>
      </c>
      <c r="AE110">
        <v>0</v>
      </c>
      <c r="AF110">
        <v>0</v>
      </c>
      <c r="AG110">
        <f t="shared" si="16"/>
        <v>0</v>
      </c>
      <c r="AH110">
        <v>0</v>
      </c>
      <c r="AI110">
        <f t="shared" si="12"/>
        <v>0</v>
      </c>
      <c r="AJ110">
        <v>0</v>
      </c>
      <c r="AK110">
        <f t="shared" si="13"/>
        <v>0</v>
      </c>
      <c r="AL110">
        <v>0</v>
      </c>
      <c r="AM110" s="1">
        <f t="shared" si="17"/>
        <v>3700000</v>
      </c>
      <c r="AN110" s="1"/>
      <c r="AO110" s="1">
        <f t="shared" si="15"/>
        <v>3700000</v>
      </c>
      <c r="AP110">
        <v>0</v>
      </c>
      <c r="AQ110">
        <v>0</v>
      </c>
      <c r="AR110">
        <v>0</v>
      </c>
      <c r="AS110">
        <v>0</v>
      </c>
      <c r="AT110">
        <v>0</v>
      </c>
    </row>
    <row r="111" spans="1:46" hidden="1" x14ac:dyDescent="0.3">
      <c r="A111" t="s">
        <v>1279</v>
      </c>
      <c r="B111" t="str">
        <f t="shared" si="10"/>
        <v>1.1-00-2607_26224018_2627110</v>
      </c>
      <c r="C111" t="s">
        <v>32</v>
      </c>
      <c r="D111" t="s">
        <v>33</v>
      </c>
      <c r="E111">
        <v>2</v>
      </c>
      <c r="F111" t="s">
        <v>526</v>
      </c>
      <c r="G111">
        <v>2.2999999999999998</v>
      </c>
      <c r="H111" t="s">
        <v>532</v>
      </c>
      <c r="I111" t="s">
        <v>100</v>
      </c>
      <c r="J111" t="s">
        <v>101</v>
      </c>
      <c r="K111" t="s">
        <v>36</v>
      </c>
      <c r="L111" t="s">
        <v>37</v>
      </c>
      <c r="M111" t="s">
        <v>540</v>
      </c>
      <c r="N111" t="s">
        <v>38</v>
      </c>
      <c r="O111" t="s">
        <v>39</v>
      </c>
      <c r="P111">
        <v>2</v>
      </c>
      <c r="Q111" t="s">
        <v>102</v>
      </c>
      <c r="R111">
        <v>24</v>
      </c>
      <c r="S111" t="s">
        <v>103</v>
      </c>
      <c r="T111" t="s">
        <v>104</v>
      </c>
      <c r="U111" t="s">
        <v>105</v>
      </c>
      <c r="V111">
        <v>2000</v>
      </c>
      <c r="W111" t="s">
        <v>44</v>
      </c>
      <c r="X111" t="s">
        <v>623</v>
      </c>
      <c r="Y111">
        <v>2711</v>
      </c>
      <c r="Z111" t="s">
        <v>49</v>
      </c>
      <c r="AA111">
        <v>0</v>
      </c>
      <c r="AB111" t="s">
        <v>46</v>
      </c>
      <c r="AC111" s="2">
        <v>500000</v>
      </c>
      <c r="AD111" s="1">
        <v>500000</v>
      </c>
      <c r="AE111">
        <v>0</v>
      </c>
      <c r="AF111">
        <v>0</v>
      </c>
      <c r="AG111">
        <f t="shared" si="16"/>
        <v>0</v>
      </c>
      <c r="AH111">
        <v>0</v>
      </c>
      <c r="AI111">
        <f t="shared" si="12"/>
        <v>0</v>
      </c>
      <c r="AJ111">
        <v>0</v>
      </c>
      <c r="AK111">
        <f t="shared" si="13"/>
        <v>0</v>
      </c>
      <c r="AL111">
        <v>0</v>
      </c>
      <c r="AM111" s="1">
        <f t="shared" si="17"/>
        <v>500000</v>
      </c>
      <c r="AN111" s="1"/>
      <c r="AO111" s="1">
        <f t="shared" si="15"/>
        <v>500000</v>
      </c>
      <c r="AP111">
        <v>0</v>
      </c>
      <c r="AQ111">
        <v>0</v>
      </c>
      <c r="AR111">
        <v>0</v>
      </c>
      <c r="AS111">
        <v>0</v>
      </c>
      <c r="AT111">
        <v>0</v>
      </c>
    </row>
    <row r="112" spans="1:46" hidden="1" x14ac:dyDescent="0.3">
      <c r="A112" t="s">
        <v>1280</v>
      </c>
      <c r="B112" t="str">
        <f t="shared" si="10"/>
        <v>1.1-00-2607_26120015_2627110</v>
      </c>
      <c r="C112" t="s">
        <v>32</v>
      </c>
      <c r="D112" t="s">
        <v>33</v>
      </c>
      <c r="E112">
        <v>1</v>
      </c>
      <c r="F112" t="s">
        <v>525</v>
      </c>
      <c r="G112">
        <v>1.7</v>
      </c>
      <c r="H112" t="s">
        <v>529</v>
      </c>
      <c r="I112" t="s">
        <v>121</v>
      </c>
      <c r="J112" t="s">
        <v>122</v>
      </c>
      <c r="K112" t="s">
        <v>36</v>
      </c>
      <c r="L112" t="s">
        <v>37</v>
      </c>
      <c r="M112" t="s">
        <v>540</v>
      </c>
      <c r="N112" t="s">
        <v>38</v>
      </c>
      <c r="O112" t="s">
        <v>39</v>
      </c>
      <c r="P112">
        <v>1</v>
      </c>
      <c r="Q112" t="s">
        <v>123</v>
      </c>
      <c r="R112">
        <v>20</v>
      </c>
      <c r="S112" t="s">
        <v>124</v>
      </c>
      <c r="T112" t="s">
        <v>125</v>
      </c>
      <c r="U112" t="s">
        <v>126</v>
      </c>
      <c r="V112">
        <v>2000</v>
      </c>
      <c r="W112" t="s">
        <v>44</v>
      </c>
      <c r="X112" t="s">
        <v>623</v>
      </c>
      <c r="Y112">
        <v>2711</v>
      </c>
      <c r="Z112" t="s">
        <v>49</v>
      </c>
      <c r="AA112">
        <v>0</v>
      </c>
      <c r="AB112" t="s">
        <v>46</v>
      </c>
      <c r="AC112" s="2">
        <v>1200000</v>
      </c>
      <c r="AD112" s="1">
        <v>1200000</v>
      </c>
      <c r="AE112">
        <v>0</v>
      </c>
      <c r="AF112">
        <v>0</v>
      </c>
      <c r="AG112">
        <f t="shared" si="16"/>
        <v>0</v>
      </c>
      <c r="AH112">
        <v>0</v>
      </c>
      <c r="AI112">
        <f t="shared" si="12"/>
        <v>0</v>
      </c>
      <c r="AJ112">
        <v>0</v>
      </c>
      <c r="AK112">
        <f t="shared" si="13"/>
        <v>0</v>
      </c>
      <c r="AL112">
        <v>0</v>
      </c>
      <c r="AM112" s="1">
        <f t="shared" si="17"/>
        <v>1200000</v>
      </c>
      <c r="AN112" s="1"/>
      <c r="AO112" s="1">
        <f t="shared" si="15"/>
        <v>1200000</v>
      </c>
      <c r="AP112">
        <v>0</v>
      </c>
      <c r="AQ112">
        <v>0</v>
      </c>
      <c r="AR112">
        <v>0</v>
      </c>
      <c r="AS112">
        <v>0</v>
      </c>
      <c r="AT112">
        <v>0</v>
      </c>
    </row>
    <row r="113" spans="1:46" hidden="1" x14ac:dyDescent="0.3">
      <c r="A113" t="s">
        <v>1226</v>
      </c>
      <c r="B113" t="str">
        <f t="shared" si="10"/>
        <v>1.1-00-2607_26122016_2622110</v>
      </c>
      <c r="C113" t="s">
        <v>32</v>
      </c>
      <c r="D113" t="s">
        <v>33</v>
      </c>
      <c r="E113">
        <v>1</v>
      </c>
      <c r="F113" t="s">
        <v>525</v>
      </c>
      <c r="G113">
        <v>1.7</v>
      </c>
      <c r="H113" t="s">
        <v>529</v>
      </c>
      <c r="I113" t="s">
        <v>121</v>
      </c>
      <c r="J113" t="s">
        <v>122</v>
      </c>
      <c r="K113" t="s">
        <v>36</v>
      </c>
      <c r="L113" t="s">
        <v>37</v>
      </c>
      <c r="M113" t="s">
        <v>540</v>
      </c>
      <c r="N113" t="s">
        <v>38</v>
      </c>
      <c r="O113" t="s">
        <v>39</v>
      </c>
      <c r="P113">
        <v>1</v>
      </c>
      <c r="Q113" t="s">
        <v>123</v>
      </c>
      <c r="R113">
        <v>22</v>
      </c>
      <c r="S113" t="s">
        <v>134</v>
      </c>
      <c r="T113" t="s">
        <v>135</v>
      </c>
      <c r="U113" t="s">
        <v>136</v>
      </c>
      <c r="V113">
        <v>2000</v>
      </c>
      <c r="W113" t="s">
        <v>44</v>
      </c>
      <c r="X113" t="s">
        <v>618</v>
      </c>
      <c r="Y113">
        <v>2211</v>
      </c>
      <c r="Z113" t="s">
        <v>68</v>
      </c>
      <c r="AA113">
        <v>0</v>
      </c>
      <c r="AB113" t="s">
        <v>46</v>
      </c>
      <c r="AC113" s="2">
        <v>1551260</v>
      </c>
      <c r="AD113" s="1">
        <v>1551260</v>
      </c>
      <c r="AE113">
        <v>0</v>
      </c>
      <c r="AF113">
        <v>0</v>
      </c>
      <c r="AG113">
        <f t="shared" si="16"/>
        <v>0</v>
      </c>
      <c r="AH113">
        <v>0</v>
      </c>
      <c r="AI113">
        <f t="shared" si="12"/>
        <v>0</v>
      </c>
      <c r="AJ113">
        <v>0</v>
      </c>
      <c r="AK113">
        <f t="shared" si="13"/>
        <v>0</v>
      </c>
      <c r="AL113">
        <v>0</v>
      </c>
      <c r="AM113" s="1">
        <f t="shared" si="17"/>
        <v>1551260</v>
      </c>
      <c r="AN113" s="84">
        <v>-1551260</v>
      </c>
      <c r="AO113" s="1">
        <f t="shared" si="15"/>
        <v>0</v>
      </c>
      <c r="AP113">
        <v>0</v>
      </c>
      <c r="AQ113">
        <v>0</v>
      </c>
      <c r="AR113">
        <v>0</v>
      </c>
      <c r="AS113">
        <v>0</v>
      </c>
      <c r="AT113">
        <v>0</v>
      </c>
    </row>
    <row r="114" spans="1:46" hidden="1" x14ac:dyDescent="0.3">
      <c r="A114" t="s">
        <v>1281</v>
      </c>
      <c r="B114" t="str">
        <f t="shared" si="10"/>
        <v>1.1-00-2608_26628022_2627110</v>
      </c>
      <c r="C114" t="s">
        <v>32</v>
      </c>
      <c r="D114" t="s">
        <v>33</v>
      </c>
      <c r="E114">
        <v>2</v>
      </c>
      <c r="F114" t="s">
        <v>526</v>
      </c>
      <c r="G114">
        <v>2.1</v>
      </c>
      <c r="H114" t="s">
        <v>530</v>
      </c>
      <c r="I114" t="s">
        <v>165</v>
      </c>
      <c r="J114" t="s">
        <v>166</v>
      </c>
      <c r="K114" t="s">
        <v>36</v>
      </c>
      <c r="L114" t="s">
        <v>37</v>
      </c>
      <c r="M114" t="s">
        <v>540</v>
      </c>
      <c r="N114" t="s">
        <v>115</v>
      </c>
      <c r="O114" t="s">
        <v>116</v>
      </c>
      <c r="P114">
        <v>6</v>
      </c>
      <c r="Q114" t="s">
        <v>40</v>
      </c>
      <c r="R114">
        <v>28</v>
      </c>
      <c r="S114" t="s">
        <v>167</v>
      </c>
      <c r="T114" t="s">
        <v>168</v>
      </c>
      <c r="U114" t="s">
        <v>169</v>
      </c>
      <c r="V114">
        <v>2000</v>
      </c>
      <c r="W114" t="s">
        <v>44</v>
      </c>
      <c r="X114" t="s">
        <v>623</v>
      </c>
      <c r="Y114">
        <v>2711</v>
      </c>
      <c r="Z114" t="s">
        <v>49</v>
      </c>
      <c r="AA114">
        <v>0</v>
      </c>
      <c r="AB114" t="s">
        <v>46</v>
      </c>
      <c r="AC114" s="2">
        <v>1500000</v>
      </c>
      <c r="AD114" s="1">
        <v>1500000</v>
      </c>
      <c r="AE114">
        <v>0</v>
      </c>
      <c r="AF114">
        <v>0</v>
      </c>
      <c r="AG114">
        <f t="shared" si="16"/>
        <v>0</v>
      </c>
      <c r="AH114">
        <v>0</v>
      </c>
      <c r="AI114">
        <f t="shared" si="12"/>
        <v>0</v>
      </c>
      <c r="AJ114">
        <v>0</v>
      </c>
      <c r="AK114">
        <f t="shared" si="13"/>
        <v>0</v>
      </c>
      <c r="AL114">
        <v>0</v>
      </c>
      <c r="AM114" s="1">
        <f t="shared" si="17"/>
        <v>1500000</v>
      </c>
      <c r="AN114" s="84">
        <v>-1500000</v>
      </c>
      <c r="AO114" s="1">
        <f t="shared" si="15"/>
        <v>0</v>
      </c>
      <c r="AP114">
        <v>0</v>
      </c>
      <c r="AQ114">
        <v>0</v>
      </c>
      <c r="AR114">
        <v>0</v>
      </c>
      <c r="AS114">
        <v>0</v>
      </c>
      <c r="AT114">
        <v>0</v>
      </c>
    </row>
    <row r="115" spans="1:46" hidden="1" x14ac:dyDescent="0.3">
      <c r="A115" t="s">
        <v>1282</v>
      </c>
      <c r="B115" t="str">
        <f t="shared" si="10"/>
        <v>1.1-00-2606_26417012_2627110</v>
      </c>
      <c r="C115" t="s">
        <v>32</v>
      </c>
      <c r="D115" t="s">
        <v>33</v>
      </c>
      <c r="E115">
        <v>1</v>
      </c>
      <c r="F115" t="s">
        <v>525</v>
      </c>
      <c r="G115">
        <v>1.3</v>
      </c>
      <c r="H115" t="s">
        <v>528</v>
      </c>
      <c r="I115" t="s">
        <v>175</v>
      </c>
      <c r="J115" t="s">
        <v>176</v>
      </c>
      <c r="K115" t="s">
        <v>36</v>
      </c>
      <c r="L115" t="s">
        <v>37</v>
      </c>
      <c r="M115" t="s">
        <v>540</v>
      </c>
      <c r="N115" t="s">
        <v>250</v>
      </c>
      <c r="O115" t="s">
        <v>251</v>
      </c>
      <c r="P115">
        <v>4</v>
      </c>
      <c r="Q115" t="s">
        <v>78</v>
      </c>
      <c r="R115">
        <v>17</v>
      </c>
      <c r="S115" t="s">
        <v>266</v>
      </c>
      <c r="T115" t="s">
        <v>267</v>
      </c>
      <c r="U115" t="s">
        <v>268</v>
      </c>
      <c r="V115">
        <v>2000</v>
      </c>
      <c r="W115" t="s">
        <v>44</v>
      </c>
      <c r="X115" t="s">
        <v>623</v>
      </c>
      <c r="Y115">
        <v>2711</v>
      </c>
      <c r="Z115" t="s">
        <v>49</v>
      </c>
      <c r="AA115">
        <v>0</v>
      </c>
      <c r="AB115" t="s">
        <v>46</v>
      </c>
      <c r="AC115" s="2">
        <v>1000000</v>
      </c>
      <c r="AD115" s="1">
        <v>1000000</v>
      </c>
      <c r="AE115">
        <v>0</v>
      </c>
      <c r="AF115">
        <v>0</v>
      </c>
      <c r="AG115">
        <f t="shared" si="16"/>
        <v>0</v>
      </c>
      <c r="AH115">
        <v>0</v>
      </c>
      <c r="AI115">
        <f t="shared" si="12"/>
        <v>0</v>
      </c>
      <c r="AJ115">
        <v>0</v>
      </c>
      <c r="AK115">
        <f t="shared" si="13"/>
        <v>0</v>
      </c>
      <c r="AL115">
        <v>0</v>
      </c>
      <c r="AM115" s="1">
        <f t="shared" si="17"/>
        <v>1000000</v>
      </c>
      <c r="AN115" s="1"/>
      <c r="AO115" s="1">
        <f t="shared" si="15"/>
        <v>1000000</v>
      </c>
      <c r="AP115">
        <v>0</v>
      </c>
      <c r="AQ115">
        <v>0</v>
      </c>
      <c r="AR115">
        <v>0</v>
      </c>
      <c r="AS115">
        <v>0</v>
      </c>
      <c r="AT115">
        <v>0</v>
      </c>
    </row>
    <row r="116" spans="1:46" hidden="1" x14ac:dyDescent="0.3">
      <c r="A116" t="s">
        <v>1283</v>
      </c>
      <c r="B116" t="str">
        <f t="shared" si="10"/>
        <v>1.1-00-2606_26619014_2627110</v>
      </c>
      <c r="C116" t="s">
        <v>32</v>
      </c>
      <c r="D116" t="s">
        <v>33</v>
      </c>
      <c r="E116">
        <v>1</v>
      </c>
      <c r="F116" t="s">
        <v>525</v>
      </c>
      <c r="G116">
        <v>1.3</v>
      </c>
      <c r="H116" t="s">
        <v>528</v>
      </c>
      <c r="I116" t="s">
        <v>175</v>
      </c>
      <c r="J116" t="s">
        <v>176</v>
      </c>
      <c r="K116" t="s">
        <v>36</v>
      </c>
      <c r="L116" t="s">
        <v>37</v>
      </c>
      <c r="M116" t="s">
        <v>540</v>
      </c>
      <c r="N116" t="s">
        <v>250</v>
      </c>
      <c r="O116" t="s">
        <v>251</v>
      </c>
      <c r="P116">
        <v>6</v>
      </c>
      <c r="Q116" t="s">
        <v>40</v>
      </c>
      <c r="R116">
        <v>19</v>
      </c>
      <c r="S116" t="s">
        <v>277</v>
      </c>
      <c r="T116" t="s">
        <v>278</v>
      </c>
      <c r="U116" t="s">
        <v>279</v>
      </c>
      <c r="V116">
        <v>2000</v>
      </c>
      <c r="W116" t="s">
        <v>44</v>
      </c>
      <c r="X116" t="s">
        <v>623</v>
      </c>
      <c r="Y116">
        <v>2711</v>
      </c>
      <c r="Z116" t="s">
        <v>49</v>
      </c>
      <c r="AA116">
        <v>0</v>
      </c>
      <c r="AB116" t="s">
        <v>46</v>
      </c>
      <c r="AC116" s="2">
        <v>100000</v>
      </c>
      <c r="AD116" s="1">
        <v>100000</v>
      </c>
      <c r="AE116">
        <v>0</v>
      </c>
      <c r="AF116">
        <v>0</v>
      </c>
      <c r="AG116">
        <f t="shared" si="16"/>
        <v>0</v>
      </c>
      <c r="AH116">
        <v>0</v>
      </c>
      <c r="AI116">
        <f t="shared" si="12"/>
        <v>0</v>
      </c>
      <c r="AJ116">
        <v>0</v>
      </c>
      <c r="AK116">
        <f t="shared" si="13"/>
        <v>0</v>
      </c>
      <c r="AL116">
        <v>0</v>
      </c>
      <c r="AM116" s="1">
        <f t="shared" si="17"/>
        <v>100000</v>
      </c>
      <c r="AN116" s="1"/>
      <c r="AO116" s="1">
        <f t="shared" si="15"/>
        <v>100000</v>
      </c>
      <c r="AP116">
        <v>0</v>
      </c>
      <c r="AQ116">
        <v>0</v>
      </c>
      <c r="AR116">
        <v>0</v>
      </c>
      <c r="AS116">
        <v>0</v>
      </c>
      <c r="AT116">
        <v>0</v>
      </c>
    </row>
    <row r="117" spans="1:46" hidden="1" x14ac:dyDescent="0.3">
      <c r="A117" t="s">
        <v>1284</v>
      </c>
      <c r="B117" t="str">
        <f t="shared" si="10"/>
        <v>1.1-00-2607_26623017_2627210</v>
      </c>
      <c r="C117" t="s">
        <v>32</v>
      </c>
      <c r="D117" t="s">
        <v>33</v>
      </c>
      <c r="E117">
        <v>1</v>
      </c>
      <c r="F117" t="s">
        <v>525</v>
      </c>
      <c r="G117">
        <v>1.7</v>
      </c>
      <c r="H117" t="s">
        <v>529</v>
      </c>
      <c r="I117" t="s">
        <v>34</v>
      </c>
      <c r="J117" t="s">
        <v>35</v>
      </c>
      <c r="K117" t="s">
        <v>36</v>
      </c>
      <c r="L117" t="s">
        <v>37</v>
      </c>
      <c r="M117" t="s">
        <v>540</v>
      </c>
      <c r="N117" t="s">
        <v>38</v>
      </c>
      <c r="O117" t="s">
        <v>39</v>
      </c>
      <c r="P117">
        <v>6</v>
      </c>
      <c r="Q117" t="s">
        <v>40</v>
      </c>
      <c r="R117">
        <v>23</v>
      </c>
      <c r="S117" t="s">
        <v>41</v>
      </c>
      <c r="T117" t="s">
        <v>42</v>
      </c>
      <c r="U117" t="s">
        <v>43</v>
      </c>
      <c r="V117">
        <v>2000</v>
      </c>
      <c r="W117" t="s">
        <v>44</v>
      </c>
      <c r="X117" t="s">
        <v>623</v>
      </c>
      <c r="Y117">
        <v>2721</v>
      </c>
      <c r="Z117" t="s">
        <v>50</v>
      </c>
      <c r="AA117">
        <v>0</v>
      </c>
      <c r="AB117" t="s">
        <v>46</v>
      </c>
      <c r="AC117" s="2">
        <v>2400000</v>
      </c>
      <c r="AD117" s="1">
        <v>2400000</v>
      </c>
      <c r="AE117">
        <v>0</v>
      </c>
      <c r="AF117">
        <v>0</v>
      </c>
      <c r="AG117">
        <f t="shared" si="16"/>
        <v>0</v>
      </c>
      <c r="AH117">
        <v>0</v>
      </c>
      <c r="AI117">
        <f t="shared" si="12"/>
        <v>0</v>
      </c>
      <c r="AJ117">
        <v>0</v>
      </c>
      <c r="AK117">
        <f t="shared" si="13"/>
        <v>0</v>
      </c>
      <c r="AL117">
        <v>0</v>
      </c>
      <c r="AM117" s="1">
        <f t="shared" si="17"/>
        <v>2400000</v>
      </c>
      <c r="AN117" s="1"/>
      <c r="AO117" s="1">
        <f t="shared" si="15"/>
        <v>2400000</v>
      </c>
      <c r="AP117">
        <v>0</v>
      </c>
      <c r="AQ117">
        <v>0</v>
      </c>
      <c r="AR117">
        <v>0</v>
      </c>
      <c r="AS117">
        <v>0</v>
      </c>
      <c r="AT117">
        <v>0</v>
      </c>
    </row>
    <row r="118" spans="1:46" hidden="1" x14ac:dyDescent="0.3">
      <c r="A118" t="s">
        <v>1285</v>
      </c>
      <c r="B118" t="str">
        <f t="shared" si="10"/>
        <v>1.1-00-2607_26224018_2627210</v>
      </c>
      <c r="C118" t="s">
        <v>32</v>
      </c>
      <c r="D118" t="s">
        <v>33</v>
      </c>
      <c r="E118">
        <v>2</v>
      </c>
      <c r="F118" t="s">
        <v>526</v>
      </c>
      <c r="G118">
        <v>2.2999999999999998</v>
      </c>
      <c r="H118" t="s">
        <v>532</v>
      </c>
      <c r="I118" t="s">
        <v>100</v>
      </c>
      <c r="J118" t="s">
        <v>101</v>
      </c>
      <c r="K118" t="s">
        <v>36</v>
      </c>
      <c r="L118" t="s">
        <v>37</v>
      </c>
      <c r="M118" t="s">
        <v>540</v>
      </c>
      <c r="N118" t="s">
        <v>38</v>
      </c>
      <c r="O118" t="s">
        <v>39</v>
      </c>
      <c r="P118">
        <v>2</v>
      </c>
      <c r="Q118" t="s">
        <v>102</v>
      </c>
      <c r="R118">
        <v>24</v>
      </c>
      <c r="S118" t="s">
        <v>103</v>
      </c>
      <c r="T118" t="s">
        <v>104</v>
      </c>
      <c r="U118" t="s">
        <v>105</v>
      </c>
      <c r="V118">
        <v>2000</v>
      </c>
      <c r="W118" t="s">
        <v>44</v>
      </c>
      <c r="X118" t="s">
        <v>623</v>
      </c>
      <c r="Y118">
        <v>2721</v>
      </c>
      <c r="Z118" t="s">
        <v>50</v>
      </c>
      <c r="AA118">
        <v>0</v>
      </c>
      <c r="AB118" t="s">
        <v>46</v>
      </c>
      <c r="AC118" s="2">
        <v>250000</v>
      </c>
      <c r="AD118" s="1">
        <v>250000</v>
      </c>
      <c r="AE118">
        <v>0</v>
      </c>
      <c r="AF118">
        <v>0</v>
      </c>
      <c r="AG118">
        <f t="shared" si="16"/>
        <v>0</v>
      </c>
      <c r="AH118">
        <v>0</v>
      </c>
      <c r="AI118">
        <f t="shared" si="12"/>
        <v>0</v>
      </c>
      <c r="AJ118">
        <v>0</v>
      </c>
      <c r="AK118">
        <f t="shared" si="13"/>
        <v>0</v>
      </c>
      <c r="AL118">
        <v>0</v>
      </c>
      <c r="AM118" s="1">
        <f t="shared" si="17"/>
        <v>250000</v>
      </c>
      <c r="AN118" s="1"/>
      <c r="AO118" s="1">
        <f t="shared" si="15"/>
        <v>250000</v>
      </c>
      <c r="AP118">
        <v>0</v>
      </c>
      <c r="AQ118">
        <v>0</v>
      </c>
      <c r="AR118">
        <v>0</v>
      </c>
      <c r="AS118">
        <v>0</v>
      </c>
      <c r="AT118">
        <v>0</v>
      </c>
    </row>
    <row r="119" spans="1:46" hidden="1" x14ac:dyDescent="0.3">
      <c r="A119" t="s">
        <v>1286</v>
      </c>
      <c r="B119" t="str">
        <f t="shared" si="10"/>
        <v>1.1-00-2608_26327021_2627210</v>
      </c>
      <c r="C119" t="s">
        <v>32</v>
      </c>
      <c r="D119" t="s">
        <v>33</v>
      </c>
      <c r="E119">
        <v>2</v>
      </c>
      <c r="F119" t="s">
        <v>526</v>
      </c>
      <c r="G119">
        <v>2.1</v>
      </c>
      <c r="H119" t="s">
        <v>530</v>
      </c>
      <c r="I119" t="s">
        <v>113</v>
      </c>
      <c r="J119" t="s">
        <v>114</v>
      </c>
      <c r="K119" t="s">
        <v>36</v>
      </c>
      <c r="L119" t="s">
        <v>37</v>
      </c>
      <c r="M119" t="s">
        <v>540</v>
      </c>
      <c r="N119" t="s">
        <v>115</v>
      </c>
      <c r="O119" t="s">
        <v>116</v>
      </c>
      <c r="P119">
        <v>3</v>
      </c>
      <c r="Q119" t="s">
        <v>117</v>
      </c>
      <c r="R119">
        <v>27</v>
      </c>
      <c r="S119" t="s">
        <v>118</v>
      </c>
      <c r="T119" t="s">
        <v>119</v>
      </c>
      <c r="U119" t="s">
        <v>120</v>
      </c>
      <c r="V119">
        <v>2000</v>
      </c>
      <c r="W119" t="s">
        <v>44</v>
      </c>
      <c r="X119" t="s">
        <v>623</v>
      </c>
      <c r="Y119">
        <v>2721</v>
      </c>
      <c r="Z119" t="s">
        <v>50</v>
      </c>
      <c r="AA119">
        <v>0</v>
      </c>
      <c r="AB119" t="s">
        <v>46</v>
      </c>
      <c r="AC119" s="2">
        <v>100000</v>
      </c>
      <c r="AD119" s="1">
        <v>100000</v>
      </c>
      <c r="AE119">
        <v>0</v>
      </c>
      <c r="AF119">
        <v>0</v>
      </c>
      <c r="AG119">
        <f t="shared" si="16"/>
        <v>0</v>
      </c>
      <c r="AH119">
        <v>0</v>
      </c>
      <c r="AI119">
        <f t="shared" si="12"/>
        <v>0</v>
      </c>
      <c r="AJ119">
        <v>0</v>
      </c>
      <c r="AK119">
        <f t="shared" si="13"/>
        <v>0</v>
      </c>
      <c r="AL119">
        <v>0</v>
      </c>
      <c r="AM119" s="1">
        <f t="shared" si="17"/>
        <v>100000</v>
      </c>
      <c r="AN119" s="1"/>
      <c r="AO119" s="1">
        <f t="shared" si="15"/>
        <v>100000</v>
      </c>
      <c r="AP119">
        <v>0</v>
      </c>
      <c r="AQ119">
        <v>0</v>
      </c>
      <c r="AR119">
        <v>0</v>
      </c>
      <c r="AS119">
        <v>0</v>
      </c>
      <c r="AT119">
        <v>0</v>
      </c>
    </row>
    <row r="120" spans="1:46" hidden="1" x14ac:dyDescent="0.3">
      <c r="A120" t="s">
        <v>1287</v>
      </c>
      <c r="B120" t="str">
        <f t="shared" ref="B120:B183" si="18">CONCATENATE(C120,N120,P120,R120,T120,Y120,AA120)</f>
        <v>1.1-00-2608_26630024_2627210</v>
      </c>
      <c r="C120" t="s">
        <v>32</v>
      </c>
      <c r="D120" t="s">
        <v>33</v>
      </c>
      <c r="E120">
        <v>2</v>
      </c>
      <c r="F120" t="s">
        <v>526</v>
      </c>
      <c r="G120">
        <v>2.1</v>
      </c>
      <c r="H120" t="s">
        <v>530</v>
      </c>
      <c r="I120" t="s">
        <v>165</v>
      </c>
      <c r="J120" t="s">
        <v>166</v>
      </c>
      <c r="K120" t="s">
        <v>170</v>
      </c>
      <c r="L120" t="s">
        <v>171</v>
      </c>
      <c r="M120" t="s">
        <v>540</v>
      </c>
      <c r="N120" t="s">
        <v>115</v>
      </c>
      <c r="O120" t="s">
        <v>116</v>
      </c>
      <c r="P120">
        <v>6</v>
      </c>
      <c r="Q120" t="s">
        <v>40</v>
      </c>
      <c r="R120">
        <v>30</v>
      </c>
      <c r="S120" t="s">
        <v>172</v>
      </c>
      <c r="T120" t="s">
        <v>173</v>
      </c>
      <c r="U120" t="s">
        <v>174</v>
      </c>
      <c r="V120">
        <v>2000</v>
      </c>
      <c r="W120" t="s">
        <v>44</v>
      </c>
      <c r="X120" t="s">
        <v>623</v>
      </c>
      <c r="Y120">
        <v>2721</v>
      </c>
      <c r="Z120" t="s">
        <v>50</v>
      </c>
      <c r="AA120">
        <v>0</v>
      </c>
      <c r="AB120" t="s">
        <v>46</v>
      </c>
      <c r="AC120" s="2">
        <v>50000</v>
      </c>
      <c r="AD120" s="1">
        <v>50000</v>
      </c>
      <c r="AE120">
        <v>0</v>
      </c>
      <c r="AF120">
        <v>0</v>
      </c>
      <c r="AG120">
        <f t="shared" ref="AG120:AG151" si="19">AF120-AH120</f>
        <v>0</v>
      </c>
      <c r="AH120">
        <v>0</v>
      </c>
      <c r="AI120">
        <f t="shared" ref="AI120:AI183" si="20">AH120-AJ120</f>
        <v>0</v>
      </c>
      <c r="AJ120">
        <v>0</v>
      </c>
      <c r="AK120">
        <f t="shared" ref="AK120:AK183" si="21">AJ120-AL120</f>
        <v>0</v>
      </c>
      <c r="AL120">
        <v>0</v>
      </c>
      <c r="AM120" s="1">
        <f t="shared" ref="AM120:AM151" si="22">AC120-AE120</f>
        <v>50000</v>
      </c>
      <c r="AN120" s="1"/>
      <c r="AO120" s="1">
        <f t="shared" ref="AO120:AO183" si="23">AC120+AN120</f>
        <v>50000</v>
      </c>
      <c r="AP120">
        <v>0</v>
      </c>
      <c r="AQ120">
        <v>0</v>
      </c>
      <c r="AR120">
        <v>0</v>
      </c>
      <c r="AS120">
        <v>0</v>
      </c>
      <c r="AT120">
        <v>0</v>
      </c>
    </row>
    <row r="121" spans="1:46" hidden="1" x14ac:dyDescent="0.3">
      <c r="A121" t="s">
        <v>1288</v>
      </c>
      <c r="B121" t="str">
        <f t="shared" si="18"/>
        <v>1.1-00-2604_2646005_2627210</v>
      </c>
      <c r="C121" t="s">
        <v>32</v>
      </c>
      <c r="D121" t="s">
        <v>33</v>
      </c>
      <c r="E121">
        <v>1</v>
      </c>
      <c r="F121" t="s">
        <v>525</v>
      </c>
      <c r="G121">
        <v>1.3</v>
      </c>
      <c r="H121" t="s">
        <v>528</v>
      </c>
      <c r="I121" t="s">
        <v>175</v>
      </c>
      <c r="J121" t="s">
        <v>176</v>
      </c>
      <c r="K121" t="s">
        <v>36</v>
      </c>
      <c r="L121" t="s">
        <v>37</v>
      </c>
      <c r="M121" t="s">
        <v>540</v>
      </c>
      <c r="N121" t="s">
        <v>192</v>
      </c>
      <c r="O121" t="s">
        <v>193</v>
      </c>
      <c r="P121">
        <v>4</v>
      </c>
      <c r="Q121" t="s">
        <v>78</v>
      </c>
      <c r="R121">
        <v>6</v>
      </c>
      <c r="S121" t="s">
        <v>198</v>
      </c>
      <c r="T121" t="s">
        <v>199</v>
      </c>
      <c r="U121" t="s">
        <v>200</v>
      </c>
      <c r="V121">
        <v>2000</v>
      </c>
      <c r="W121" t="s">
        <v>44</v>
      </c>
      <c r="X121" t="s">
        <v>623</v>
      </c>
      <c r="Y121">
        <v>2721</v>
      </c>
      <c r="Z121" t="s">
        <v>50</v>
      </c>
      <c r="AA121">
        <v>0</v>
      </c>
      <c r="AB121" t="s">
        <v>46</v>
      </c>
      <c r="AC121" s="2">
        <v>15000</v>
      </c>
      <c r="AD121" s="1">
        <v>15000</v>
      </c>
      <c r="AE121">
        <v>0</v>
      </c>
      <c r="AF121">
        <v>0</v>
      </c>
      <c r="AG121">
        <f t="shared" si="19"/>
        <v>0</v>
      </c>
      <c r="AH121">
        <v>0</v>
      </c>
      <c r="AI121">
        <f t="shared" si="20"/>
        <v>0</v>
      </c>
      <c r="AJ121">
        <v>0</v>
      </c>
      <c r="AK121">
        <f t="shared" si="21"/>
        <v>0</v>
      </c>
      <c r="AL121">
        <v>0</v>
      </c>
      <c r="AM121" s="1">
        <f t="shared" si="22"/>
        <v>15000</v>
      </c>
      <c r="AN121" s="1"/>
      <c r="AO121" s="1">
        <f t="shared" si="23"/>
        <v>15000</v>
      </c>
      <c r="AP121">
        <v>0</v>
      </c>
      <c r="AQ121">
        <v>0</v>
      </c>
      <c r="AR121">
        <v>0</v>
      </c>
      <c r="AS121">
        <v>0</v>
      </c>
      <c r="AT121">
        <v>0</v>
      </c>
    </row>
    <row r="122" spans="1:46" hidden="1" x14ac:dyDescent="0.3">
      <c r="A122" t="s">
        <v>1289</v>
      </c>
      <c r="B122" t="str">
        <f t="shared" si="18"/>
        <v>1.1-00-2608_26225019_2627210</v>
      </c>
      <c r="C122" t="s">
        <v>32</v>
      </c>
      <c r="D122" t="s">
        <v>33</v>
      </c>
      <c r="E122">
        <v>1</v>
      </c>
      <c r="F122" t="s">
        <v>525</v>
      </c>
      <c r="G122">
        <v>1.3</v>
      </c>
      <c r="H122" t="s">
        <v>528</v>
      </c>
      <c r="I122" t="s">
        <v>175</v>
      </c>
      <c r="J122" t="s">
        <v>176</v>
      </c>
      <c r="K122" t="s">
        <v>36</v>
      </c>
      <c r="L122" t="s">
        <v>37</v>
      </c>
      <c r="M122" t="s">
        <v>540</v>
      </c>
      <c r="N122" t="s">
        <v>115</v>
      </c>
      <c r="O122" t="s">
        <v>116</v>
      </c>
      <c r="P122">
        <v>2</v>
      </c>
      <c r="Q122" t="s">
        <v>102</v>
      </c>
      <c r="R122">
        <v>25</v>
      </c>
      <c r="S122" t="s">
        <v>285</v>
      </c>
      <c r="T122" t="s">
        <v>286</v>
      </c>
      <c r="U122" t="s">
        <v>287</v>
      </c>
      <c r="V122">
        <v>2000</v>
      </c>
      <c r="W122" t="s">
        <v>44</v>
      </c>
      <c r="X122" t="s">
        <v>623</v>
      </c>
      <c r="Y122">
        <v>2721</v>
      </c>
      <c r="Z122" t="s">
        <v>50</v>
      </c>
      <c r="AA122">
        <v>0</v>
      </c>
      <c r="AB122" t="s">
        <v>46</v>
      </c>
      <c r="AC122" s="2">
        <v>750000</v>
      </c>
      <c r="AD122" s="1">
        <v>750000</v>
      </c>
      <c r="AE122">
        <v>0</v>
      </c>
      <c r="AF122">
        <v>0</v>
      </c>
      <c r="AG122">
        <f t="shared" si="19"/>
        <v>0</v>
      </c>
      <c r="AH122">
        <v>0</v>
      </c>
      <c r="AI122">
        <f t="shared" si="20"/>
        <v>0</v>
      </c>
      <c r="AJ122">
        <v>0</v>
      </c>
      <c r="AK122">
        <f t="shared" si="21"/>
        <v>0</v>
      </c>
      <c r="AL122">
        <v>0</v>
      </c>
      <c r="AM122" s="1">
        <f t="shared" si="22"/>
        <v>750000</v>
      </c>
      <c r="AN122" s="1"/>
      <c r="AO122" s="1">
        <f t="shared" si="23"/>
        <v>750000</v>
      </c>
      <c r="AP122">
        <v>0</v>
      </c>
      <c r="AQ122">
        <v>0</v>
      </c>
      <c r="AR122">
        <v>0</v>
      </c>
      <c r="AS122">
        <v>0</v>
      </c>
      <c r="AT122">
        <v>0</v>
      </c>
    </row>
    <row r="123" spans="1:46" hidden="1" x14ac:dyDescent="0.3">
      <c r="A123" t="s">
        <v>1290</v>
      </c>
      <c r="B123" t="str">
        <f t="shared" si="18"/>
        <v>1.1-00-2608_26229023_2627210</v>
      </c>
      <c r="C123" t="s">
        <v>32</v>
      </c>
      <c r="D123" t="s">
        <v>33</v>
      </c>
      <c r="E123">
        <v>1</v>
      </c>
      <c r="F123" t="s">
        <v>525</v>
      </c>
      <c r="G123">
        <v>1.3</v>
      </c>
      <c r="H123" t="s">
        <v>528</v>
      </c>
      <c r="I123" t="s">
        <v>175</v>
      </c>
      <c r="J123" t="s">
        <v>176</v>
      </c>
      <c r="K123" t="s">
        <v>36</v>
      </c>
      <c r="L123" t="s">
        <v>37</v>
      </c>
      <c r="M123" t="s">
        <v>540</v>
      </c>
      <c r="N123" t="s">
        <v>115</v>
      </c>
      <c r="O123" t="s">
        <v>116</v>
      </c>
      <c r="P123">
        <v>2</v>
      </c>
      <c r="Q123" t="s">
        <v>102</v>
      </c>
      <c r="R123">
        <v>29</v>
      </c>
      <c r="S123" t="s">
        <v>288</v>
      </c>
      <c r="T123" t="s">
        <v>289</v>
      </c>
      <c r="U123" t="s">
        <v>290</v>
      </c>
      <c r="V123">
        <v>2000</v>
      </c>
      <c r="W123" t="s">
        <v>44</v>
      </c>
      <c r="X123" t="s">
        <v>623</v>
      </c>
      <c r="Y123">
        <v>2721</v>
      </c>
      <c r="Z123" t="s">
        <v>50</v>
      </c>
      <c r="AA123">
        <v>0</v>
      </c>
      <c r="AB123" t="s">
        <v>46</v>
      </c>
      <c r="AC123" s="2">
        <v>90000</v>
      </c>
      <c r="AD123" s="1">
        <v>90000</v>
      </c>
      <c r="AE123">
        <v>0</v>
      </c>
      <c r="AF123">
        <v>0</v>
      </c>
      <c r="AG123">
        <f t="shared" si="19"/>
        <v>0</v>
      </c>
      <c r="AH123">
        <v>0</v>
      </c>
      <c r="AI123">
        <f t="shared" si="20"/>
        <v>0</v>
      </c>
      <c r="AJ123">
        <v>0</v>
      </c>
      <c r="AK123">
        <f t="shared" si="21"/>
        <v>0</v>
      </c>
      <c r="AL123">
        <v>0</v>
      </c>
      <c r="AM123" s="1">
        <f t="shared" si="22"/>
        <v>90000</v>
      </c>
      <c r="AN123" s="1"/>
      <c r="AO123" s="1">
        <f t="shared" si="23"/>
        <v>90000</v>
      </c>
      <c r="AP123">
        <v>0</v>
      </c>
      <c r="AQ123">
        <v>0</v>
      </c>
      <c r="AR123">
        <v>0</v>
      </c>
      <c r="AS123">
        <v>0</v>
      </c>
      <c r="AT123">
        <v>0</v>
      </c>
    </row>
    <row r="124" spans="1:46" hidden="1" x14ac:dyDescent="0.3">
      <c r="A124" t="s">
        <v>1291</v>
      </c>
      <c r="B124" t="str">
        <f t="shared" si="18"/>
        <v>1.1-00-2611_26559035_2627210</v>
      </c>
      <c r="C124" t="s">
        <v>32</v>
      </c>
      <c r="D124" t="s">
        <v>33</v>
      </c>
      <c r="E124">
        <v>3</v>
      </c>
      <c r="F124" t="s">
        <v>527</v>
      </c>
      <c r="G124">
        <v>3.2</v>
      </c>
      <c r="H124" t="s">
        <v>535</v>
      </c>
      <c r="I124" t="s">
        <v>361</v>
      </c>
      <c r="J124" t="s">
        <v>362</v>
      </c>
      <c r="K124" t="s">
        <v>36</v>
      </c>
      <c r="L124" t="s">
        <v>37</v>
      </c>
      <c r="M124" t="s">
        <v>540</v>
      </c>
      <c r="N124" t="s">
        <v>139</v>
      </c>
      <c r="O124" t="s">
        <v>140</v>
      </c>
      <c r="P124">
        <v>5</v>
      </c>
      <c r="Q124" t="s">
        <v>141</v>
      </c>
      <c r="R124">
        <v>59</v>
      </c>
      <c r="S124" t="s">
        <v>371</v>
      </c>
      <c r="T124" t="s">
        <v>364</v>
      </c>
      <c r="U124" t="s">
        <v>365</v>
      </c>
      <c r="V124">
        <v>2000</v>
      </c>
      <c r="W124" t="s">
        <v>44</v>
      </c>
      <c r="X124" t="s">
        <v>623</v>
      </c>
      <c r="Y124">
        <v>2721</v>
      </c>
      <c r="Z124" t="s">
        <v>50</v>
      </c>
      <c r="AA124">
        <v>0</v>
      </c>
      <c r="AB124" t="s">
        <v>46</v>
      </c>
      <c r="AC124" s="2">
        <v>320000</v>
      </c>
      <c r="AD124" s="1">
        <v>320000</v>
      </c>
      <c r="AE124">
        <v>0</v>
      </c>
      <c r="AF124">
        <v>0</v>
      </c>
      <c r="AG124">
        <f t="shared" si="19"/>
        <v>0</v>
      </c>
      <c r="AH124">
        <v>0</v>
      </c>
      <c r="AI124">
        <f t="shared" si="20"/>
        <v>0</v>
      </c>
      <c r="AJ124">
        <v>0</v>
      </c>
      <c r="AK124">
        <f t="shared" si="21"/>
        <v>0</v>
      </c>
      <c r="AL124">
        <v>0</v>
      </c>
      <c r="AM124" s="1">
        <f t="shared" si="22"/>
        <v>320000</v>
      </c>
      <c r="AN124" s="1"/>
      <c r="AO124" s="1">
        <f t="shared" si="23"/>
        <v>320000</v>
      </c>
      <c r="AP124">
        <v>0</v>
      </c>
      <c r="AQ124">
        <v>0</v>
      </c>
      <c r="AR124">
        <v>0</v>
      </c>
      <c r="AS124">
        <v>0</v>
      </c>
      <c r="AT124">
        <v>0</v>
      </c>
    </row>
    <row r="125" spans="1:46" hidden="1" x14ac:dyDescent="0.3">
      <c r="A125" t="s">
        <v>1292</v>
      </c>
      <c r="B125" t="str">
        <f t="shared" si="18"/>
        <v>1.1-00-2610_26643031_2627210</v>
      </c>
      <c r="C125" t="s">
        <v>32</v>
      </c>
      <c r="D125" t="s">
        <v>33</v>
      </c>
      <c r="E125">
        <v>2</v>
      </c>
      <c r="F125" t="s">
        <v>526</v>
      </c>
      <c r="G125">
        <v>2.2000000000000002</v>
      </c>
      <c r="H125" t="s">
        <v>531</v>
      </c>
      <c r="I125" t="s">
        <v>381</v>
      </c>
      <c r="J125" t="s">
        <v>382</v>
      </c>
      <c r="K125" t="s">
        <v>36</v>
      </c>
      <c r="L125" t="s">
        <v>37</v>
      </c>
      <c r="M125" t="s">
        <v>540</v>
      </c>
      <c r="N125" t="s">
        <v>307</v>
      </c>
      <c r="O125" t="s">
        <v>308</v>
      </c>
      <c r="P125">
        <v>6</v>
      </c>
      <c r="Q125" t="s">
        <v>40</v>
      </c>
      <c r="R125">
        <v>43</v>
      </c>
      <c r="S125" t="s">
        <v>383</v>
      </c>
      <c r="T125" t="s">
        <v>384</v>
      </c>
      <c r="U125" t="s">
        <v>385</v>
      </c>
      <c r="V125">
        <v>2000</v>
      </c>
      <c r="W125" t="s">
        <v>44</v>
      </c>
      <c r="X125" t="s">
        <v>623</v>
      </c>
      <c r="Y125">
        <v>2721</v>
      </c>
      <c r="Z125" t="s">
        <v>50</v>
      </c>
      <c r="AA125">
        <v>0</v>
      </c>
      <c r="AB125" t="s">
        <v>46</v>
      </c>
      <c r="AC125" s="2">
        <v>400000</v>
      </c>
      <c r="AD125" s="1">
        <v>400000</v>
      </c>
      <c r="AE125">
        <v>0</v>
      </c>
      <c r="AF125">
        <v>0</v>
      </c>
      <c r="AG125">
        <f t="shared" si="19"/>
        <v>0</v>
      </c>
      <c r="AH125">
        <v>0</v>
      </c>
      <c r="AI125">
        <f t="shared" si="20"/>
        <v>0</v>
      </c>
      <c r="AJ125">
        <v>0</v>
      </c>
      <c r="AK125">
        <f t="shared" si="21"/>
        <v>0</v>
      </c>
      <c r="AL125">
        <v>0</v>
      </c>
      <c r="AM125" s="1">
        <f t="shared" si="22"/>
        <v>400000</v>
      </c>
      <c r="AN125" s="1"/>
      <c r="AO125" s="1">
        <f t="shared" si="23"/>
        <v>400000</v>
      </c>
      <c r="AP125">
        <v>0</v>
      </c>
      <c r="AQ125">
        <v>0</v>
      </c>
      <c r="AR125">
        <v>0</v>
      </c>
      <c r="AS125">
        <v>0</v>
      </c>
      <c r="AT125">
        <v>0</v>
      </c>
    </row>
    <row r="126" spans="1:46" hidden="1" x14ac:dyDescent="0.3">
      <c r="A126" t="s">
        <v>1293</v>
      </c>
      <c r="B126" t="str">
        <f t="shared" si="18"/>
        <v>1.1-00-2608_26326020_2627210</v>
      </c>
      <c r="C126" t="s">
        <v>32</v>
      </c>
      <c r="D126" t="s">
        <v>33</v>
      </c>
      <c r="E126">
        <v>2</v>
      </c>
      <c r="F126" t="s">
        <v>526</v>
      </c>
      <c r="G126">
        <v>2.2000000000000002</v>
      </c>
      <c r="H126" t="s">
        <v>531</v>
      </c>
      <c r="I126" t="s">
        <v>404</v>
      </c>
      <c r="J126" t="s">
        <v>405</v>
      </c>
      <c r="K126" t="s">
        <v>36</v>
      </c>
      <c r="L126" t="s">
        <v>37</v>
      </c>
      <c r="M126" t="s">
        <v>540</v>
      </c>
      <c r="N126" t="s">
        <v>115</v>
      </c>
      <c r="O126" t="s">
        <v>116</v>
      </c>
      <c r="P126">
        <v>3</v>
      </c>
      <c r="Q126" t="s">
        <v>117</v>
      </c>
      <c r="R126">
        <v>26</v>
      </c>
      <c r="S126" t="s">
        <v>406</v>
      </c>
      <c r="T126" t="s">
        <v>407</v>
      </c>
      <c r="U126" t="s">
        <v>408</v>
      </c>
      <c r="V126">
        <v>2000</v>
      </c>
      <c r="W126" t="s">
        <v>44</v>
      </c>
      <c r="X126" t="s">
        <v>623</v>
      </c>
      <c r="Y126">
        <v>2721</v>
      </c>
      <c r="Z126" t="s">
        <v>50</v>
      </c>
      <c r="AA126">
        <v>0</v>
      </c>
      <c r="AB126" t="s">
        <v>46</v>
      </c>
      <c r="AC126" s="2">
        <v>200000</v>
      </c>
      <c r="AD126" s="1">
        <v>200000</v>
      </c>
      <c r="AE126">
        <v>0</v>
      </c>
      <c r="AF126">
        <v>0</v>
      </c>
      <c r="AG126">
        <f t="shared" si="19"/>
        <v>0</v>
      </c>
      <c r="AH126">
        <v>0</v>
      </c>
      <c r="AI126">
        <f t="shared" si="20"/>
        <v>0</v>
      </c>
      <c r="AJ126">
        <v>0</v>
      </c>
      <c r="AK126">
        <f t="shared" si="21"/>
        <v>0</v>
      </c>
      <c r="AL126">
        <v>0</v>
      </c>
      <c r="AM126" s="1">
        <f t="shared" si="22"/>
        <v>200000</v>
      </c>
      <c r="AN126" s="1"/>
      <c r="AO126" s="1">
        <f t="shared" si="23"/>
        <v>200000</v>
      </c>
      <c r="AP126">
        <v>0</v>
      </c>
      <c r="AQ126">
        <v>0</v>
      </c>
      <c r="AR126">
        <v>0</v>
      </c>
      <c r="AS126">
        <v>0</v>
      </c>
      <c r="AT126">
        <v>0</v>
      </c>
    </row>
    <row r="127" spans="1:46" hidden="1" x14ac:dyDescent="0.3">
      <c r="A127" t="s">
        <v>1294</v>
      </c>
      <c r="B127" t="str">
        <f t="shared" si="18"/>
        <v>1.1-00-2607_26121015_2628210</v>
      </c>
      <c r="C127" t="s">
        <v>32</v>
      </c>
      <c r="D127" t="s">
        <v>33</v>
      </c>
      <c r="E127">
        <v>1</v>
      </c>
      <c r="F127" t="s">
        <v>525</v>
      </c>
      <c r="G127">
        <v>1.7</v>
      </c>
      <c r="H127" t="s">
        <v>529</v>
      </c>
      <c r="I127" t="s">
        <v>121</v>
      </c>
      <c r="J127" t="s">
        <v>122</v>
      </c>
      <c r="K127" t="s">
        <v>36</v>
      </c>
      <c r="L127" t="s">
        <v>37</v>
      </c>
      <c r="M127" t="s">
        <v>540</v>
      </c>
      <c r="N127" t="s">
        <v>38</v>
      </c>
      <c r="O127" t="s">
        <v>39</v>
      </c>
      <c r="P127">
        <v>1</v>
      </c>
      <c r="Q127" t="s">
        <v>123</v>
      </c>
      <c r="R127">
        <v>21</v>
      </c>
      <c r="S127" t="s">
        <v>127</v>
      </c>
      <c r="T127" t="s">
        <v>125</v>
      </c>
      <c r="U127" t="s">
        <v>126</v>
      </c>
      <c r="V127">
        <v>2000</v>
      </c>
      <c r="W127" t="s">
        <v>44</v>
      </c>
      <c r="X127" t="s">
        <v>624</v>
      </c>
      <c r="Y127">
        <v>2821</v>
      </c>
      <c r="Z127" t="s">
        <v>129</v>
      </c>
      <c r="AA127">
        <v>0</v>
      </c>
      <c r="AB127" t="s">
        <v>46</v>
      </c>
      <c r="AC127" s="2">
        <v>500000</v>
      </c>
      <c r="AD127" s="1">
        <v>500000</v>
      </c>
      <c r="AE127">
        <v>0</v>
      </c>
      <c r="AF127">
        <v>0</v>
      </c>
      <c r="AG127">
        <f t="shared" si="19"/>
        <v>0</v>
      </c>
      <c r="AH127">
        <v>0</v>
      </c>
      <c r="AI127">
        <f t="shared" si="20"/>
        <v>0</v>
      </c>
      <c r="AJ127">
        <v>0</v>
      </c>
      <c r="AK127">
        <f t="shared" si="21"/>
        <v>0</v>
      </c>
      <c r="AL127">
        <v>0</v>
      </c>
      <c r="AM127" s="1">
        <f t="shared" si="22"/>
        <v>500000</v>
      </c>
      <c r="AN127" s="1"/>
      <c r="AO127" s="1">
        <f t="shared" si="23"/>
        <v>500000</v>
      </c>
      <c r="AP127">
        <v>0</v>
      </c>
      <c r="AQ127">
        <v>0</v>
      </c>
      <c r="AR127">
        <v>0</v>
      </c>
      <c r="AS127">
        <v>0</v>
      </c>
      <c r="AT127">
        <v>0</v>
      </c>
    </row>
    <row r="128" spans="1:46" hidden="1" x14ac:dyDescent="0.3">
      <c r="A128" t="s">
        <v>1467</v>
      </c>
      <c r="B128" t="str">
        <f t="shared" si="18"/>
        <v>1.1-00-2611_26561036_2644110</v>
      </c>
      <c r="C128" t="s">
        <v>32</v>
      </c>
      <c r="D128" t="s">
        <v>33</v>
      </c>
      <c r="E128">
        <v>2</v>
      </c>
      <c r="F128" t="s">
        <v>526</v>
      </c>
      <c r="G128">
        <v>2.2000000000000002</v>
      </c>
      <c r="H128" t="s">
        <v>531</v>
      </c>
      <c r="I128" t="s">
        <v>391</v>
      </c>
      <c r="J128" t="s">
        <v>392</v>
      </c>
      <c r="K128" t="s">
        <v>36</v>
      </c>
      <c r="L128" t="s">
        <v>37</v>
      </c>
      <c r="M128" t="s">
        <v>540</v>
      </c>
      <c r="N128" t="s">
        <v>139</v>
      </c>
      <c r="O128" t="s">
        <v>140</v>
      </c>
      <c r="P128">
        <v>5</v>
      </c>
      <c r="Q128" t="s">
        <v>141</v>
      </c>
      <c r="R128">
        <v>61</v>
      </c>
      <c r="S128" t="s">
        <v>403</v>
      </c>
      <c r="T128" t="s">
        <v>399</v>
      </c>
      <c r="U128" t="s">
        <v>400</v>
      </c>
      <c r="V128">
        <v>4000</v>
      </c>
      <c r="W128" t="s">
        <v>148</v>
      </c>
      <c r="X128" t="s">
        <v>638</v>
      </c>
      <c r="Y128">
        <v>4411</v>
      </c>
      <c r="Z128" t="s">
        <v>163</v>
      </c>
      <c r="AA128">
        <v>0</v>
      </c>
      <c r="AB128" t="s">
        <v>46</v>
      </c>
      <c r="AC128" s="2">
        <v>5000000</v>
      </c>
      <c r="AD128" s="1">
        <v>5000000</v>
      </c>
      <c r="AE128">
        <v>0</v>
      </c>
      <c r="AF128">
        <v>0</v>
      </c>
      <c r="AG128">
        <f t="shared" si="19"/>
        <v>0</v>
      </c>
      <c r="AH128">
        <v>0</v>
      </c>
      <c r="AI128">
        <f t="shared" si="20"/>
        <v>0</v>
      </c>
      <c r="AJ128">
        <v>0</v>
      </c>
      <c r="AK128">
        <f t="shared" si="21"/>
        <v>0</v>
      </c>
      <c r="AL128">
        <v>0</v>
      </c>
      <c r="AM128" s="1">
        <f t="shared" si="22"/>
        <v>5000000</v>
      </c>
      <c r="AN128" s="84">
        <v>-750000</v>
      </c>
      <c r="AO128" s="1">
        <f t="shared" si="23"/>
        <v>4250000</v>
      </c>
      <c r="AP128">
        <v>0</v>
      </c>
      <c r="AQ128">
        <v>0</v>
      </c>
      <c r="AR128">
        <v>0</v>
      </c>
      <c r="AS128">
        <v>0</v>
      </c>
      <c r="AT128">
        <v>0</v>
      </c>
    </row>
    <row r="129" spans="1:46" hidden="1" x14ac:dyDescent="0.3">
      <c r="A129" t="s">
        <v>1296</v>
      </c>
      <c r="B129" t="str">
        <f t="shared" si="18"/>
        <v>1.1-00-2607_26623017_2629110</v>
      </c>
      <c r="C129" t="s">
        <v>32</v>
      </c>
      <c r="D129" t="s">
        <v>33</v>
      </c>
      <c r="E129">
        <v>1</v>
      </c>
      <c r="F129" t="s">
        <v>525</v>
      </c>
      <c r="G129">
        <v>1.7</v>
      </c>
      <c r="H129" t="s">
        <v>529</v>
      </c>
      <c r="I129" t="s">
        <v>34</v>
      </c>
      <c r="J129" t="s">
        <v>35</v>
      </c>
      <c r="K129" t="s">
        <v>36</v>
      </c>
      <c r="L129" t="s">
        <v>37</v>
      </c>
      <c r="M129" t="s">
        <v>540</v>
      </c>
      <c r="N129" t="s">
        <v>38</v>
      </c>
      <c r="O129" t="s">
        <v>39</v>
      </c>
      <c r="P129">
        <v>6</v>
      </c>
      <c r="Q129" t="s">
        <v>40</v>
      </c>
      <c r="R129">
        <v>23</v>
      </c>
      <c r="S129" t="s">
        <v>41</v>
      </c>
      <c r="T129" t="s">
        <v>42</v>
      </c>
      <c r="U129" t="s">
        <v>43</v>
      </c>
      <c r="V129">
        <v>2000</v>
      </c>
      <c r="W129" t="s">
        <v>44</v>
      </c>
      <c r="X129" t="s">
        <v>625</v>
      </c>
      <c r="Y129">
        <v>2911</v>
      </c>
      <c r="Z129" t="s">
        <v>51</v>
      </c>
      <c r="AA129">
        <v>0</v>
      </c>
      <c r="AB129" t="s">
        <v>46</v>
      </c>
      <c r="AC129" s="2">
        <v>50000</v>
      </c>
      <c r="AD129" s="1">
        <v>50000</v>
      </c>
      <c r="AE129">
        <v>0</v>
      </c>
      <c r="AF129">
        <v>0</v>
      </c>
      <c r="AG129">
        <f t="shared" si="19"/>
        <v>0</v>
      </c>
      <c r="AH129">
        <v>0</v>
      </c>
      <c r="AI129">
        <f t="shared" si="20"/>
        <v>0</v>
      </c>
      <c r="AJ129">
        <v>0</v>
      </c>
      <c r="AK129">
        <f t="shared" si="21"/>
        <v>0</v>
      </c>
      <c r="AL129">
        <v>0</v>
      </c>
      <c r="AM129" s="1">
        <f t="shared" si="22"/>
        <v>50000</v>
      </c>
      <c r="AN129" s="1"/>
      <c r="AO129" s="1">
        <f t="shared" si="23"/>
        <v>50000</v>
      </c>
      <c r="AP129">
        <v>0</v>
      </c>
      <c r="AQ129">
        <v>0</v>
      </c>
      <c r="AR129">
        <v>0</v>
      </c>
      <c r="AS129">
        <v>0</v>
      </c>
      <c r="AT129">
        <v>0</v>
      </c>
    </row>
    <row r="130" spans="1:46" hidden="1" x14ac:dyDescent="0.3">
      <c r="A130" t="s">
        <v>1297</v>
      </c>
      <c r="B130" t="str">
        <f t="shared" si="18"/>
        <v>1.1-00-2608_26327021_2629110</v>
      </c>
      <c r="C130" t="s">
        <v>32</v>
      </c>
      <c r="D130" t="s">
        <v>33</v>
      </c>
      <c r="E130">
        <v>2</v>
      </c>
      <c r="F130" t="s">
        <v>526</v>
      </c>
      <c r="G130">
        <v>2.1</v>
      </c>
      <c r="H130" t="s">
        <v>530</v>
      </c>
      <c r="I130" t="s">
        <v>113</v>
      </c>
      <c r="J130" t="s">
        <v>114</v>
      </c>
      <c r="K130" t="s">
        <v>36</v>
      </c>
      <c r="L130" t="s">
        <v>37</v>
      </c>
      <c r="M130" t="s">
        <v>540</v>
      </c>
      <c r="N130" t="s">
        <v>115</v>
      </c>
      <c r="O130" t="s">
        <v>116</v>
      </c>
      <c r="P130">
        <v>3</v>
      </c>
      <c r="Q130" t="s">
        <v>117</v>
      </c>
      <c r="R130">
        <v>27</v>
      </c>
      <c r="S130" t="s">
        <v>118</v>
      </c>
      <c r="T130" t="s">
        <v>119</v>
      </c>
      <c r="U130" t="s">
        <v>120</v>
      </c>
      <c r="V130">
        <v>2000</v>
      </c>
      <c r="W130" t="s">
        <v>44</v>
      </c>
      <c r="X130" t="s">
        <v>625</v>
      </c>
      <c r="Y130">
        <v>2911</v>
      </c>
      <c r="Z130" t="s">
        <v>51</v>
      </c>
      <c r="AA130">
        <v>0</v>
      </c>
      <c r="AB130" t="s">
        <v>46</v>
      </c>
      <c r="AC130" s="2">
        <v>100000</v>
      </c>
      <c r="AD130" s="1">
        <v>100000</v>
      </c>
      <c r="AE130">
        <v>0</v>
      </c>
      <c r="AF130">
        <v>0</v>
      </c>
      <c r="AG130">
        <f t="shared" si="19"/>
        <v>0</v>
      </c>
      <c r="AH130">
        <v>0</v>
      </c>
      <c r="AI130">
        <f t="shared" si="20"/>
        <v>0</v>
      </c>
      <c r="AJ130">
        <v>0</v>
      </c>
      <c r="AK130">
        <f t="shared" si="21"/>
        <v>0</v>
      </c>
      <c r="AL130">
        <v>0</v>
      </c>
      <c r="AM130" s="1">
        <f t="shared" si="22"/>
        <v>100000</v>
      </c>
      <c r="AN130" s="1"/>
      <c r="AO130" s="1">
        <f t="shared" si="23"/>
        <v>100000</v>
      </c>
      <c r="AP130">
        <v>0</v>
      </c>
      <c r="AQ130">
        <v>0</v>
      </c>
      <c r="AR130">
        <v>0</v>
      </c>
      <c r="AS130">
        <v>0</v>
      </c>
      <c r="AT130">
        <v>0</v>
      </c>
    </row>
    <row r="131" spans="1:46" hidden="1" x14ac:dyDescent="0.3">
      <c r="A131" t="s">
        <v>1298</v>
      </c>
      <c r="B131" t="str">
        <f t="shared" si="18"/>
        <v>1.1-00-2608_26630024_2629110</v>
      </c>
      <c r="C131" t="s">
        <v>32</v>
      </c>
      <c r="D131" t="s">
        <v>33</v>
      </c>
      <c r="E131">
        <v>2</v>
      </c>
      <c r="F131" t="s">
        <v>526</v>
      </c>
      <c r="G131">
        <v>2.1</v>
      </c>
      <c r="H131" t="s">
        <v>530</v>
      </c>
      <c r="I131" t="s">
        <v>165</v>
      </c>
      <c r="J131" t="s">
        <v>166</v>
      </c>
      <c r="K131" t="s">
        <v>170</v>
      </c>
      <c r="L131" t="s">
        <v>171</v>
      </c>
      <c r="M131" t="s">
        <v>540</v>
      </c>
      <c r="N131" t="s">
        <v>115</v>
      </c>
      <c r="O131" t="s">
        <v>116</v>
      </c>
      <c r="P131">
        <v>6</v>
      </c>
      <c r="Q131" t="s">
        <v>40</v>
      </c>
      <c r="R131">
        <v>30</v>
      </c>
      <c r="S131" t="s">
        <v>172</v>
      </c>
      <c r="T131" t="s">
        <v>173</v>
      </c>
      <c r="U131" t="s">
        <v>174</v>
      </c>
      <c r="V131">
        <v>2000</v>
      </c>
      <c r="W131" t="s">
        <v>44</v>
      </c>
      <c r="X131" t="s">
        <v>625</v>
      </c>
      <c r="Y131">
        <v>2911</v>
      </c>
      <c r="Z131" t="s">
        <v>51</v>
      </c>
      <c r="AA131">
        <v>0</v>
      </c>
      <c r="AB131" t="s">
        <v>46</v>
      </c>
      <c r="AC131" s="2">
        <v>50000</v>
      </c>
      <c r="AD131" s="1">
        <v>50000</v>
      </c>
      <c r="AE131">
        <v>0</v>
      </c>
      <c r="AF131">
        <v>0</v>
      </c>
      <c r="AG131">
        <f t="shared" si="19"/>
        <v>0</v>
      </c>
      <c r="AH131">
        <v>0</v>
      </c>
      <c r="AI131">
        <f t="shared" si="20"/>
        <v>0</v>
      </c>
      <c r="AJ131">
        <v>0</v>
      </c>
      <c r="AK131">
        <f t="shared" si="21"/>
        <v>0</v>
      </c>
      <c r="AL131">
        <v>0</v>
      </c>
      <c r="AM131" s="1">
        <f t="shared" si="22"/>
        <v>50000</v>
      </c>
      <c r="AN131" s="1"/>
      <c r="AO131" s="1">
        <f t="shared" si="23"/>
        <v>50000</v>
      </c>
      <c r="AP131">
        <v>0</v>
      </c>
      <c r="AQ131">
        <v>0</v>
      </c>
      <c r="AR131">
        <v>0</v>
      </c>
      <c r="AS131">
        <v>0</v>
      </c>
      <c r="AT131">
        <v>0</v>
      </c>
    </row>
    <row r="132" spans="1:46" hidden="1" x14ac:dyDescent="0.3">
      <c r="A132" t="s">
        <v>1299</v>
      </c>
      <c r="B132" t="str">
        <f t="shared" si="18"/>
        <v>1.1-00-2604_2646005_2629110</v>
      </c>
      <c r="C132" t="s">
        <v>32</v>
      </c>
      <c r="D132" t="s">
        <v>33</v>
      </c>
      <c r="E132">
        <v>1</v>
      </c>
      <c r="F132" t="s">
        <v>525</v>
      </c>
      <c r="G132">
        <v>1.3</v>
      </c>
      <c r="H132" t="s">
        <v>528</v>
      </c>
      <c r="I132" t="s">
        <v>175</v>
      </c>
      <c r="J132" t="s">
        <v>176</v>
      </c>
      <c r="K132" t="s">
        <v>36</v>
      </c>
      <c r="L132" t="s">
        <v>37</v>
      </c>
      <c r="M132" t="s">
        <v>540</v>
      </c>
      <c r="N132" t="s">
        <v>192</v>
      </c>
      <c r="O132" t="s">
        <v>193</v>
      </c>
      <c r="P132">
        <v>4</v>
      </c>
      <c r="Q132" t="s">
        <v>78</v>
      </c>
      <c r="R132">
        <v>6</v>
      </c>
      <c r="S132" t="s">
        <v>198</v>
      </c>
      <c r="T132" t="s">
        <v>199</v>
      </c>
      <c r="U132" t="s">
        <v>200</v>
      </c>
      <c r="V132">
        <v>2000</v>
      </c>
      <c r="W132" t="s">
        <v>44</v>
      </c>
      <c r="X132" t="s">
        <v>625</v>
      </c>
      <c r="Y132">
        <v>2911</v>
      </c>
      <c r="Z132" t="s">
        <v>51</v>
      </c>
      <c r="AA132">
        <v>0</v>
      </c>
      <c r="AB132" t="s">
        <v>46</v>
      </c>
      <c r="AC132" s="2">
        <v>10000</v>
      </c>
      <c r="AD132">
        <v>0</v>
      </c>
      <c r="AE132">
        <v>499.01</v>
      </c>
      <c r="AF132">
        <v>499.01</v>
      </c>
      <c r="AG132">
        <f t="shared" si="19"/>
        <v>0</v>
      </c>
      <c r="AH132">
        <v>499.01</v>
      </c>
      <c r="AI132">
        <f t="shared" si="20"/>
        <v>0</v>
      </c>
      <c r="AJ132">
        <v>499.01</v>
      </c>
      <c r="AK132">
        <f t="shared" si="21"/>
        <v>0</v>
      </c>
      <c r="AL132">
        <v>499.01</v>
      </c>
      <c r="AM132" s="1">
        <f t="shared" si="22"/>
        <v>9500.99</v>
      </c>
      <c r="AN132" s="1"/>
      <c r="AO132" s="1">
        <f t="shared" si="23"/>
        <v>10000</v>
      </c>
      <c r="AP132">
        <v>0</v>
      </c>
      <c r="AQ132" s="1">
        <v>10000</v>
      </c>
      <c r="AR132">
        <v>0</v>
      </c>
      <c r="AS132">
        <v>0</v>
      </c>
      <c r="AT132" s="1">
        <v>10000</v>
      </c>
    </row>
    <row r="133" spans="1:46" hidden="1" x14ac:dyDescent="0.3">
      <c r="A133" t="s">
        <v>1300</v>
      </c>
      <c r="B133" t="str">
        <f t="shared" si="18"/>
        <v>1.1-00-2605_2649007_2629110</v>
      </c>
      <c r="C133" t="s">
        <v>32</v>
      </c>
      <c r="D133" t="s">
        <v>33</v>
      </c>
      <c r="E133">
        <v>1</v>
      </c>
      <c r="F133" t="s">
        <v>525</v>
      </c>
      <c r="G133">
        <v>1.3</v>
      </c>
      <c r="H133" t="s">
        <v>528</v>
      </c>
      <c r="I133" t="s">
        <v>175</v>
      </c>
      <c r="J133" t="s">
        <v>176</v>
      </c>
      <c r="K133" t="s">
        <v>36</v>
      </c>
      <c r="L133" t="s">
        <v>37</v>
      </c>
      <c r="M133" t="s">
        <v>540</v>
      </c>
      <c r="N133" t="s">
        <v>224</v>
      </c>
      <c r="O133" t="s">
        <v>225</v>
      </c>
      <c r="P133">
        <v>4</v>
      </c>
      <c r="Q133" t="s">
        <v>78</v>
      </c>
      <c r="R133">
        <v>9</v>
      </c>
      <c r="S133" t="s">
        <v>226</v>
      </c>
      <c r="T133" t="s">
        <v>227</v>
      </c>
      <c r="U133" t="s">
        <v>228</v>
      </c>
      <c r="V133">
        <v>2000</v>
      </c>
      <c r="W133" t="s">
        <v>44</v>
      </c>
      <c r="X133" t="s">
        <v>625</v>
      </c>
      <c r="Y133">
        <v>2911</v>
      </c>
      <c r="Z133" t="s">
        <v>51</v>
      </c>
      <c r="AA133">
        <v>0</v>
      </c>
      <c r="AB133" t="s">
        <v>46</v>
      </c>
      <c r="AC133" s="2">
        <v>94975</v>
      </c>
      <c r="AD133" s="1">
        <v>100000</v>
      </c>
      <c r="AE133">
        <v>0</v>
      </c>
      <c r="AF133">
        <v>0</v>
      </c>
      <c r="AG133">
        <f t="shared" si="19"/>
        <v>0</v>
      </c>
      <c r="AH133">
        <v>0</v>
      </c>
      <c r="AI133">
        <f t="shared" si="20"/>
        <v>0</v>
      </c>
      <c r="AJ133">
        <v>0</v>
      </c>
      <c r="AK133">
        <f t="shared" si="21"/>
        <v>0</v>
      </c>
      <c r="AL133">
        <v>0</v>
      </c>
      <c r="AM133" s="1">
        <f t="shared" si="22"/>
        <v>94975</v>
      </c>
      <c r="AN133" s="1"/>
      <c r="AO133" s="1">
        <f t="shared" si="23"/>
        <v>94975</v>
      </c>
      <c r="AP133">
        <v>0</v>
      </c>
      <c r="AQ133">
        <v>0</v>
      </c>
      <c r="AR133">
        <v>0</v>
      </c>
      <c r="AS133" s="1">
        <v>5025</v>
      </c>
      <c r="AT133" s="1">
        <v>-5025</v>
      </c>
    </row>
    <row r="134" spans="1:46" hidden="1" x14ac:dyDescent="0.3">
      <c r="A134" t="s">
        <v>1301</v>
      </c>
      <c r="B134" t="str">
        <f t="shared" si="18"/>
        <v>1.1-00-2606_26619014_2629110</v>
      </c>
      <c r="C134" t="s">
        <v>32</v>
      </c>
      <c r="D134" t="s">
        <v>33</v>
      </c>
      <c r="E134">
        <v>1</v>
      </c>
      <c r="F134" t="s">
        <v>525</v>
      </c>
      <c r="G134">
        <v>1.3</v>
      </c>
      <c r="H134" t="s">
        <v>528</v>
      </c>
      <c r="I134" t="s">
        <v>175</v>
      </c>
      <c r="J134" t="s">
        <v>176</v>
      </c>
      <c r="K134" t="s">
        <v>36</v>
      </c>
      <c r="L134" t="s">
        <v>37</v>
      </c>
      <c r="M134" t="s">
        <v>540</v>
      </c>
      <c r="N134" t="s">
        <v>250</v>
      </c>
      <c r="O134" t="s">
        <v>251</v>
      </c>
      <c r="P134">
        <v>6</v>
      </c>
      <c r="Q134" t="s">
        <v>40</v>
      </c>
      <c r="R134">
        <v>19</v>
      </c>
      <c r="S134" t="s">
        <v>277</v>
      </c>
      <c r="T134" t="s">
        <v>278</v>
      </c>
      <c r="U134" t="s">
        <v>279</v>
      </c>
      <c r="V134">
        <v>2000</v>
      </c>
      <c r="W134" t="s">
        <v>44</v>
      </c>
      <c r="X134" t="s">
        <v>625</v>
      </c>
      <c r="Y134">
        <v>2911</v>
      </c>
      <c r="Z134" t="s">
        <v>51</v>
      </c>
      <c r="AA134">
        <v>0</v>
      </c>
      <c r="AB134" t="s">
        <v>46</v>
      </c>
      <c r="AC134" s="2">
        <v>300000</v>
      </c>
      <c r="AD134" s="1">
        <v>300000</v>
      </c>
      <c r="AE134">
        <v>0</v>
      </c>
      <c r="AF134">
        <v>0</v>
      </c>
      <c r="AG134">
        <f t="shared" si="19"/>
        <v>0</v>
      </c>
      <c r="AH134">
        <v>0</v>
      </c>
      <c r="AI134">
        <f t="shared" si="20"/>
        <v>0</v>
      </c>
      <c r="AJ134">
        <v>0</v>
      </c>
      <c r="AK134">
        <f t="shared" si="21"/>
        <v>0</v>
      </c>
      <c r="AL134">
        <v>0</v>
      </c>
      <c r="AM134" s="1">
        <f t="shared" si="22"/>
        <v>300000</v>
      </c>
      <c r="AN134" s="1"/>
      <c r="AO134" s="1">
        <f t="shared" si="23"/>
        <v>300000</v>
      </c>
      <c r="AP134">
        <v>0</v>
      </c>
      <c r="AQ134">
        <v>0</v>
      </c>
      <c r="AR134">
        <v>0</v>
      </c>
      <c r="AS134">
        <v>0</v>
      </c>
      <c r="AT134">
        <v>0</v>
      </c>
    </row>
    <row r="135" spans="1:46" hidden="1" x14ac:dyDescent="0.3">
      <c r="A135" t="s">
        <v>1302</v>
      </c>
      <c r="B135" t="str">
        <f t="shared" si="18"/>
        <v>1.1-00-2608_26225019_2629110</v>
      </c>
      <c r="C135" t="s">
        <v>32</v>
      </c>
      <c r="D135" t="s">
        <v>33</v>
      </c>
      <c r="E135">
        <v>1</v>
      </c>
      <c r="F135" t="s">
        <v>525</v>
      </c>
      <c r="G135">
        <v>1.3</v>
      </c>
      <c r="H135" t="s">
        <v>528</v>
      </c>
      <c r="I135" t="s">
        <v>175</v>
      </c>
      <c r="J135" t="s">
        <v>176</v>
      </c>
      <c r="K135" t="s">
        <v>36</v>
      </c>
      <c r="L135" t="s">
        <v>37</v>
      </c>
      <c r="M135" t="s">
        <v>540</v>
      </c>
      <c r="N135" t="s">
        <v>115</v>
      </c>
      <c r="O135" t="s">
        <v>116</v>
      </c>
      <c r="P135">
        <v>2</v>
      </c>
      <c r="Q135" t="s">
        <v>102</v>
      </c>
      <c r="R135">
        <v>25</v>
      </c>
      <c r="S135" t="s">
        <v>285</v>
      </c>
      <c r="T135" t="s">
        <v>286</v>
      </c>
      <c r="U135" t="s">
        <v>287</v>
      </c>
      <c r="V135">
        <v>2000</v>
      </c>
      <c r="W135" t="s">
        <v>44</v>
      </c>
      <c r="X135" t="s">
        <v>625</v>
      </c>
      <c r="Y135">
        <v>2911</v>
      </c>
      <c r="Z135" t="s">
        <v>51</v>
      </c>
      <c r="AA135">
        <v>0</v>
      </c>
      <c r="AB135" t="s">
        <v>46</v>
      </c>
      <c r="AC135" s="2">
        <v>500000</v>
      </c>
      <c r="AD135" s="1">
        <v>500000</v>
      </c>
      <c r="AE135">
        <v>0</v>
      </c>
      <c r="AF135">
        <v>0</v>
      </c>
      <c r="AG135">
        <f t="shared" si="19"/>
        <v>0</v>
      </c>
      <c r="AH135">
        <v>0</v>
      </c>
      <c r="AI135">
        <f t="shared" si="20"/>
        <v>0</v>
      </c>
      <c r="AJ135">
        <v>0</v>
      </c>
      <c r="AK135">
        <f t="shared" si="21"/>
        <v>0</v>
      </c>
      <c r="AL135">
        <v>0</v>
      </c>
      <c r="AM135" s="1">
        <f t="shared" si="22"/>
        <v>500000</v>
      </c>
      <c r="AN135" s="1"/>
      <c r="AO135" s="1">
        <f t="shared" si="23"/>
        <v>500000</v>
      </c>
      <c r="AP135">
        <v>0</v>
      </c>
      <c r="AQ135">
        <v>0</v>
      </c>
      <c r="AR135">
        <v>0</v>
      </c>
      <c r="AS135">
        <v>0</v>
      </c>
      <c r="AT135">
        <v>0</v>
      </c>
    </row>
    <row r="136" spans="1:46" hidden="1" x14ac:dyDescent="0.3">
      <c r="A136" t="s">
        <v>1303</v>
      </c>
      <c r="B136" t="str">
        <f t="shared" si="18"/>
        <v>1.1-00-2608_26229023_2629110</v>
      </c>
      <c r="C136" t="s">
        <v>32</v>
      </c>
      <c r="D136" t="s">
        <v>33</v>
      </c>
      <c r="E136">
        <v>1</v>
      </c>
      <c r="F136" t="s">
        <v>525</v>
      </c>
      <c r="G136">
        <v>1.3</v>
      </c>
      <c r="H136" t="s">
        <v>528</v>
      </c>
      <c r="I136" t="s">
        <v>175</v>
      </c>
      <c r="J136" t="s">
        <v>176</v>
      </c>
      <c r="K136" t="s">
        <v>36</v>
      </c>
      <c r="L136" t="s">
        <v>37</v>
      </c>
      <c r="M136" t="s">
        <v>540</v>
      </c>
      <c r="N136" t="s">
        <v>115</v>
      </c>
      <c r="O136" t="s">
        <v>116</v>
      </c>
      <c r="P136">
        <v>2</v>
      </c>
      <c r="Q136" t="s">
        <v>102</v>
      </c>
      <c r="R136">
        <v>29</v>
      </c>
      <c r="S136" t="s">
        <v>288</v>
      </c>
      <c r="T136" t="s">
        <v>289</v>
      </c>
      <c r="U136" t="s">
        <v>290</v>
      </c>
      <c r="V136">
        <v>2000</v>
      </c>
      <c r="W136" t="s">
        <v>44</v>
      </c>
      <c r="X136" t="s">
        <v>625</v>
      </c>
      <c r="Y136">
        <v>2911</v>
      </c>
      <c r="Z136" t="s">
        <v>51</v>
      </c>
      <c r="AA136">
        <v>0</v>
      </c>
      <c r="AB136" t="s">
        <v>46</v>
      </c>
      <c r="AC136" s="2">
        <v>200000</v>
      </c>
      <c r="AD136" s="1">
        <v>200000</v>
      </c>
      <c r="AE136">
        <v>0</v>
      </c>
      <c r="AF136">
        <v>0</v>
      </c>
      <c r="AG136">
        <f t="shared" si="19"/>
        <v>0</v>
      </c>
      <c r="AH136">
        <v>0</v>
      </c>
      <c r="AI136">
        <f t="shared" si="20"/>
        <v>0</v>
      </c>
      <c r="AJ136">
        <v>0</v>
      </c>
      <c r="AK136">
        <f t="shared" si="21"/>
        <v>0</v>
      </c>
      <c r="AL136">
        <v>0</v>
      </c>
      <c r="AM136" s="1">
        <f t="shared" si="22"/>
        <v>200000</v>
      </c>
      <c r="AN136" s="1"/>
      <c r="AO136" s="1">
        <f t="shared" si="23"/>
        <v>200000</v>
      </c>
      <c r="AP136">
        <v>0</v>
      </c>
      <c r="AQ136">
        <v>0</v>
      </c>
      <c r="AR136">
        <v>0</v>
      </c>
      <c r="AS136">
        <v>0</v>
      </c>
      <c r="AT136">
        <v>0</v>
      </c>
    </row>
    <row r="137" spans="1:46" hidden="1" x14ac:dyDescent="0.3">
      <c r="A137" t="s">
        <v>1304</v>
      </c>
      <c r="B137" t="str">
        <f t="shared" si="18"/>
        <v>1.1-00-2611_26559035_2629110</v>
      </c>
      <c r="C137" t="s">
        <v>32</v>
      </c>
      <c r="D137" t="s">
        <v>33</v>
      </c>
      <c r="E137">
        <v>3</v>
      </c>
      <c r="F137" t="s">
        <v>527</v>
      </c>
      <c r="G137">
        <v>3.2</v>
      </c>
      <c r="H137" t="s">
        <v>535</v>
      </c>
      <c r="I137" t="s">
        <v>361</v>
      </c>
      <c r="J137" t="s">
        <v>362</v>
      </c>
      <c r="K137" t="s">
        <v>36</v>
      </c>
      <c r="L137" t="s">
        <v>37</v>
      </c>
      <c r="M137" t="s">
        <v>540</v>
      </c>
      <c r="N137" t="s">
        <v>139</v>
      </c>
      <c r="O137" t="s">
        <v>140</v>
      </c>
      <c r="P137">
        <v>5</v>
      </c>
      <c r="Q137" t="s">
        <v>141</v>
      </c>
      <c r="R137">
        <v>59</v>
      </c>
      <c r="S137" t="s">
        <v>371</v>
      </c>
      <c r="T137" t="s">
        <v>364</v>
      </c>
      <c r="U137" t="s">
        <v>365</v>
      </c>
      <c r="V137">
        <v>2000</v>
      </c>
      <c r="W137" t="s">
        <v>44</v>
      </c>
      <c r="X137" t="s">
        <v>625</v>
      </c>
      <c r="Y137">
        <v>2911</v>
      </c>
      <c r="Z137" t="s">
        <v>51</v>
      </c>
      <c r="AA137">
        <v>0</v>
      </c>
      <c r="AB137" t="s">
        <v>46</v>
      </c>
      <c r="AC137" s="2">
        <v>55000</v>
      </c>
      <c r="AD137" s="1">
        <v>55000</v>
      </c>
      <c r="AE137">
        <v>0</v>
      </c>
      <c r="AF137">
        <v>0</v>
      </c>
      <c r="AG137">
        <f t="shared" si="19"/>
        <v>0</v>
      </c>
      <c r="AH137">
        <v>0</v>
      </c>
      <c r="AI137">
        <f t="shared" si="20"/>
        <v>0</v>
      </c>
      <c r="AJ137">
        <v>0</v>
      </c>
      <c r="AK137">
        <f t="shared" si="21"/>
        <v>0</v>
      </c>
      <c r="AL137">
        <v>0</v>
      </c>
      <c r="AM137" s="1">
        <f t="shared" si="22"/>
        <v>55000</v>
      </c>
      <c r="AN137" s="1"/>
      <c r="AO137" s="1">
        <f t="shared" si="23"/>
        <v>55000</v>
      </c>
      <c r="AP137">
        <v>0</v>
      </c>
      <c r="AQ137">
        <v>0</v>
      </c>
      <c r="AR137">
        <v>0</v>
      </c>
      <c r="AS137">
        <v>0</v>
      </c>
      <c r="AT137">
        <v>0</v>
      </c>
    </row>
    <row r="138" spans="1:46" hidden="1" x14ac:dyDescent="0.3">
      <c r="A138" t="s">
        <v>1305</v>
      </c>
      <c r="B138" t="str">
        <f t="shared" si="18"/>
        <v>1.1-00-2610_26643031_2629110</v>
      </c>
      <c r="C138" t="s">
        <v>32</v>
      </c>
      <c r="D138" t="s">
        <v>33</v>
      </c>
      <c r="E138">
        <v>2</v>
      </c>
      <c r="F138" t="s">
        <v>526</v>
      </c>
      <c r="G138">
        <v>2.2000000000000002</v>
      </c>
      <c r="H138" t="s">
        <v>531</v>
      </c>
      <c r="I138" t="s">
        <v>381</v>
      </c>
      <c r="J138" t="s">
        <v>382</v>
      </c>
      <c r="K138" t="s">
        <v>36</v>
      </c>
      <c r="L138" t="s">
        <v>37</v>
      </c>
      <c r="M138" t="s">
        <v>540</v>
      </c>
      <c r="N138" t="s">
        <v>307</v>
      </c>
      <c r="O138" t="s">
        <v>308</v>
      </c>
      <c r="P138">
        <v>6</v>
      </c>
      <c r="Q138" t="s">
        <v>40</v>
      </c>
      <c r="R138">
        <v>43</v>
      </c>
      <c r="S138" t="s">
        <v>383</v>
      </c>
      <c r="T138" t="s">
        <v>384</v>
      </c>
      <c r="U138" t="s">
        <v>385</v>
      </c>
      <c r="V138">
        <v>2000</v>
      </c>
      <c r="W138" t="s">
        <v>44</v>
      </c>
      <c r="X138" t="s">
        <v>625</v>
      </c>
      <c r="Y138">
        <v>2911</v>
      </c>
      <c r="Z138" t="s">
        <v>51</v>
      </c>
      <c r="AA138">
        <v>0</v>
      </c>
      <c r="AB138" t="s">
        <v>46</v>
      </c>
      <c r="AC138" s="2">
        <v>500000</v>
      </c>
      <c r="AD138" s="1">
        <v>500000</v>
      </c>
      <c r="AE138">
        <v>0</v>
      </c>
      <c r="AF138">
        <v>0</v>
      </c>
      <c r="AG138">
        <f t="shared" si="19"/>
        <v>0</v>
      </c>
      <c r="AH138">
        <v>0</v>
      </c>
      <c r="AI138">
        <f t="shared" si="20"/>
        <v>0</v>
      </c>
      <c r="AJ138">
        <v>0</v>
      </c>
      <c r="AK138">
        <f t="shared" si="21"/>
        <v>0</v>
      </c>
      <c r="AL138">
        <v>0</v>
      </c>
      <c r="AM138" s="1">
        <f t="shared" si="22"/>
        <v>500000</v>
      </c>
      <c r="AN138" s="1"/>
      <c r="AO138" s="1">
        <f t="shared" si="23"/>
        <v>500000</v>
      </c>
      <c r="AP138">
        <v>0</v>
      </c>
      <c r="AQ138">
        <v>0</v>
      </c>
      <c r="AR138">
        <v>0</v>
      </c>
      <c r="AS138">
        <v>0</v>
      </c>
      <c r="AT138">
        <v>0</v>
      </c>
    </row>
    <row r="139" spans="1:46" hidden="1" x14ac:dyDescent="0.3">
      <c r="A139" t="s">
        <v>1306</v>
      </c>
      <c r="B139" t="str">
        <f t="shared" si="18"/>
        <v>1.1-00-2608_26326020_2629110</v>
      </c>
      <c r="C139" t="s">
        <v>32</v>
      </c>
      <c r="D139" t="s">
        <v>33</v>
      </c>
      <c r="E139">
        <v>2</v>
      </c>
      <c r="F139" t="s">
        <v>526</v>
      </c>
      <c r="G139">
        <v>2.2000000000000002</v>
      </c>
      <c r="H139" t="s">
        <v>531</v>
      </c>
      <c r="I139" t="s">
        <v>404</v>
      </c>
      <c r="J139" t="s">
        <v>405</v>
      </c>
      <c r="K139" t="s">
        <v>36</v>
      </c>
      <c r="L139" t="s">
        <v>37</v>
      </c>
      <c r="M139" t="s">
        <v>540</v>
      </c>
      <c r="N139" t="s">
        <v>115</v>
      </c>
      <c r="O139" t="s">
        <v>116</v>
      </c>
      <c r="P139">
        <v>3</v>
      </c>
      <c r="Q139" t="s">
        <v>117</v>
      </c>
      <c r="R139">
        <v>26</v>
      </c>
      <c r="S139" t="s">
        <v>406</v>
      </c>
      <c r="T139" t="s">
        <v>407</v>
      </c>
      <c r="U139" t="s">
        <v>408</v>
      </c>
      <c r="V139">
        <v>2000</v>
      </c>
      <c r="W139" t="s">
        <v>44</v>
      </c>
      <c r="X139" t="s">
        <v>625</v>
      </c>
      <c r="Y139">
        <v>2911</v>
      </c>
      <c r="Z139" t="s">
        <v>51</v>
      </c>
      <c r="AA139">
        <v>0</v>
      </c>
      <c r="AB139" t="s">
        <v>46</v>
      </c>
      <c r="AC139" s="2">
        <v>200000</v>
      </c>
      <c r="AD139" s="1">
        <v>200000</v>
      </c>
      <c r="AE139">
        <v>0</v>
      </c>
      <c r="AF139">
        <v>0</v>
      </c>
      <c r="AG139">
        <f t="shared" si="19"/>
        <v>0</v>
      </c>
      <c r="AH139">
        <v>0</v>
      </c>
      <c r="AI139">
        <f t="shared" si="20"/>
        <v>0</v>
      </c>
      <c r="AJ139">
        <v>0</v>
      </c>
      <c r="AK139">
        <f t="shared" si="21"/>
        <v>0</v>
      </c>
      <c r="AL139">
        <v>0</v>
      </c>
      <c r="AM139" s="1">
        <f t="shared" si="22"/>
        <v>200000</v>
      </c>
      <c r="AN139" s="1"/>
      <c r="AO139" s="1">
        <f t="shared" si="23"/>
        <v>200000</v>
      </c>
      <c r="AP139">
        <v>0</v>
      </c>
      <c r="AQ139">
        <v>0</v>
      </c>
      <c r="AR139">
        <v>0</v>
      </c>
      <c r="AS139">
        <v>0</v>
      </c>
      <c r="AT139">
        <v>0</v>
      </c>
    </row>
    <row r="140" spans="1:46" hidden="1" x14ac:dyDescent="0.3">
      <c r="A140" t="s">
        <v>1307</v>
      </c>
      <c r="B140" t="str">
        <f t="shared" si="18"/>
        <v>1.1-00-2604_2646005_2629210</v>
      </c>
      <c r="C140" t="s">
        <v>32</v>
      </c>
      <c r="D140" t="s">
        <v>33</v>
      </c>
      <c r="E140">
        <v>1</v>
      </c>
      <c r="F140" t="s">
        <v>525</v>
      </c>
      <c r="G140">
        <v>1.3</v>
      </c>
      <c r="H140" t="s">
        <v>528</v>
      </c>
      <c r="I140" t="s">
        <v>175</v>
      </c>
      <c r="J140" t="s">
        <v>176</v>
      </c>
      <c r="K140" t="s">
        <v>36</v>
      </c>
      <c r="L140" t="s">
        <v>37</v>
      </c>
      <c r="M140" t="s">
        <v>540</v>
      </c>
      <c r="N140" t="s">
        <v>192</v>
      </c>
      <c r="O140" t="s">
        <v>193</v>
      </c>
      <c r="P140">
        <v>4</v>
      </c>
      <c r="Q140" t="s">
        <v>78</v>
      </c>
      <c r="R140">
        <v>6</v>
      </c>
      <c r="S140" t="s">
        <v>198</v>
      </c>
      <c r="T140" t="s">
        <v>199</v>
      </c>
      <c r="U140" t="s">
        <v>200</v>
      </c>
      <c r="V140">
        <v>2000</v>
      </c>
      <c r="W140" t="s">
        <v>44</v>
      </c>
      <c r="X140" t="s">
        <v>625</v>
      </c>
      <c r="Y140">
        <v>2921</v>
      </c>
      <c r="Z140" t="s">
        <v>203</v>
      </c>
      <c r="AA140">
        <v>0</v>
      </c>
      <c r="AB140" t="s">
        <v>46</v>
      </c>
      <c r="AC140" s="2">
        <v>3000</v>
      </c>
      <c r="AD140" s="1">
        <v>3000</v>
      </c>
      <c r="AE140">
        <v>0</v>
      </c>
      <c r="AF140">
        <v>0</v>
      </c>
      <c r="AG140">
        <f t="shared" si="19"/>
        <v>0</v>
      </c>
      <c r="AH140">
        <v>0</v>
      </c>
      <c r="AI140">
        <f t="shared" si="20"/>
        <v>0</v>
      </c>
      <c r="AJ140">
        <v>0</v>
      </c>
      <c r="AK140">
        <f t="shared" si="21"/>
        <v>0</v>
      </c>
      <c r="AL140">
        <v>0</v>
      </c>
      <c r="AM140" s="1">
        <f t="shared" si="22"/>
        <v>3000</v>
      </c>
      <c r="AN140" s="1"/>
      <c r="AO140" s="1">
        <f t="shared" si="23"/>
        <v>3000</v>
      </c>
      <c r="AP140">
        <v>0</v>
      </c>
      <c r="AQ140">
        <v>0</v>
      </c>
      <c r="AR140">
        <v>0</v>
      </c>
      <c r="AS140">
        <v>0</v>
      </c>
      <c r="AT140">
        <v>0</v>
      </c>
    </row>
    <row r="141" spans="1:46" hidden="1" x14ac:dyDescent="0.3">
      <c r="A141" t="s">
        <v>1308</v>
      </c>
      <c r="B141" t="str">
        <f t="shared" si="18"/>
        <v>1.1-00-2605_2649007_2629210</v>
      </c>
      <c r="C141" t="s">
        <v>32</v>
      </c>
      <c r="D141" t="s">
        <v>33</v>
      </c>
      <c r="E141">
        <v>1</v>
      </c>
      <c r="F141" t="s">
        <v>525</v>
      </c>
      <c r="G141">
        <v>1.3</v>
      </c>
      <c r="H141" t="s">
        <v>528</v>
      </c>
      <c r="I141" t="s">
        <v>175</v>
      </c>
      <c r="J141" t="s">
        <v>176</v>
      </c>
      <c r="K141" t="s">
        <v>36</v>
      </c>
      <c r="L141" t="s">
        <v>37</v>
      </c>
      <c r="M141" t="s">
        <v>540</v>
      </c>
      <c r="N141" t="s">
        <v>224</v>
      </c>
      <c r="O141" t="s">
        <v>225</v>
      </c>
      <c r="P141">
        <v>4</v>
      </c>
      <c r="Q141" t="s">
        <v>78</v>
      </c>
      <c r="R141">
        <v>9</v>
      </c>
      <c r="S141" t="s">
        <v>226</v>
      </c>
      <c r="T141" t="s">
        <v>227</v>
      </c>
      <c r="U141" t="s">
        <v>228</v>
      </c>
      <c r="V141">
        <v>2000</v>
      </c>
      <c r="W141" t="s">
        <v>44</v>
      </c>
      <c r="X141" t="s">
        <v>625</v>
      </c>
      <c r="Y141">
        <v>2921</v>
      </c>
      <c r="Z141" t="s">
        <v>203</v>
      </c>
      <c r="AA141">
        <v>0</v>
      </c>
      <c r="AB141" t="s">
        <v>46</v>
      </c>
      <c r="AC141" s="2">
        <v>120000</v>
      </c>
      <c r="AD141" s="1">
        <v>120000</v>
      </c>
      <c r="AE141">
        <v>0</v>
      </c>
      <c r="AF141">
        <v>0</v>
      </c>
      <c r="AG141">
        <f t="shared" si="19"/>
        <v>0</v>
      </c>
      <c r="AH141">
        <v>0</v>
      </c>
      <c r="AI141">
        <f t="shared" si="20"/>
        <v>0</v>
      </c>
      <c r="AJ141">
        <v>0</v>
      </c>
      <c r="AK141">
        <f t="shared" si="21"/>
        <v>0</v>
      </c>
      <c r="AL141">
        <v>0</v>
      </c>
      <c r="AM141" s="1">
        <f t="shared" si="22"/>
        <v>120000</v>
      </c>
      <c r="AN141" s="1"/>
      <c r="AO141" s="1">
        <f t="shared" si="23"/>
        <v>120000</v>
      </c>
      <c r="AP141">
        <v>0</v>
      </c>
      <c r="AQ141">
        <v>0</v>
      </c>
      <c r="AR141">
        <v>0</v>
      </c>
      <c r="AS141">
        <v>0</v>
      </c>
      <c r="AT141">
        <v>0</v>
      </c>
    </row>
    <row r="142" spans="1:46" hidden="1" x14ac:dyDescent="0.3">
      <c r="A142" t="s">
        <v>1309</v>
      </c>
      <c r="B142" t="str">
        <f t="shared" si="18"/>
        <v>1.1-00-2612_26466038_2629410</v>
      </c>
      <c r="C142" t="s">
        <v>32</v>
      </c>
      <c r="D142" t="s">
        <v>33</v>
      </c>
      <c r="E142">
        <v>3</v>
      </c>
      <c r="F142" t="s">
        <v>527</v>
      </c>
      <c r="G142">
        <v>3.8</v>
      </c>
      <c r="H142" t="s">
        <v>536</v>
      </c>
      <c r="I142" t="s">
        <v>72</v>
      </c>
      <c r="J142" t="s">
        <v>73</v>
      </c>
      <c r="K142" t="s">
        <v>74</v>
      </c>
      <c r="L142" t="s">
        <v>75</v>
      </c>
      <c r="M142" t="s">
        <v>540</v>
      </c>
      <c r="N142" t="s">
        <v>76</v>
      </c>
      <c r="O142" t="s">
        <v>77</v>
      </c>
      <c r="P142">
        <v>4</v>
      </c>
      <c r="Q142" t="s">
        <v>78</v>
      </c>
      <c r="R142">
        <v>66</v>
      </c>
      <c r="S142" t="s">
        <v>79</v>
      </c>
      <c r="T142" t="s">
        <v>80</v>
      </c>
      <c r="U142" t="s">
        <v>81</v>
      </c>
      <c r="V142">
        <v>2000</v>
      </c>
      <c r="W142" t="s">
        <v>44</v>
      </c>
      <c r="X142" t="s">
        <v>625</v>
      </c>
      <c r="Y142">
        <v>2941</v>
      </c>
      <c r="Z142" t="s">
        <v>84</v>
      </c>
      <c r="AA142">
        <v>0</v>
      </c>
      <c r="AB142" t="s">
        <v>46</v>
      </c>
      <c r="AC142" s="2">
        <v>500000</v>
      </c>
      <c r="AD142" s="1">
        <v>500000</v>
      </c>
      <c r="AE142">
        <v>0</v>
      </c>
      <c r="AF142">
        <v>0</v>
      </c>
      <c r="AG142">
        <f t="shared" si="19"/>
        <v>0</v>
      </c>
      <c r="AH142">
        <v>0</v>
      </c>
      <c r="AI142">
        <f t="shared" si="20"/>
        <v>0</v>
      </c>
      <c r="AJ142">
        <v>0</v>
      </c>
      <c r="AK142">
        <f t="shared" si="21"/>
        <v>0</v>
      </c>
      <c r="AL142">
        <v>0</v>
      </c>
      <c r="AM142" s="1">
        <f t="shared" si="22"/>
        <v>500000</v>
      </c>
      <c r="AN142" s="1"/>
      <c r="AO142" s="1">
        <f t="shared" si="23"/>
        <v>500000</v>
      </c>
      <c r="AP142">
        <v>0</v>
      </c>
      <c r="AQ142">
        <v>0</v>
      </c>
      <c r="AR142">
        <v>0</v>
      </c>
      <c r="AS142">
        <v>0</v>
      </c>
      <c r="AT142">
        <v>0</v>
      </c>
    </row>
    <row r="143" spans="1:46" hidden="1" x14ac:dyDescent="0.3">
      <c r="A143" t="s">
        <v>1310</v>
      </c>
      <c r="B143" t="str">
        <f t="shared" si="18"/>
        <v>1.1-00-2604_2646005_2629410</v>
      </c>
      <c r="C143" t="s">
        <v>32</v>
      </c>
      <c r="D143" t="s">
        <v>33</v>
      </c>
      <c r="E143">
        <v>1</v>
      </c>
      <c r="F143" t="s">
        <v>525</v>
      </c>
      <c r="G143">
        <v>1.3</v>
      </c>
      <c r="H143" t="s">
        <v>528</v>
      </c>
      <c r="I143" t="s">
        <v>175</v>
      </c>
      <c r="J143" t="s">
        <v>176</v>
      </c>
      <c r="K143" t="s">
        <v>36</v>
      </c>
      <c r="L143" t="s">
        <v>37</v>
      </c>
      <c r="M143" t="s">
        <v>540</v>
      </c>
      <c r="N143" t="s">
        <v>192</v>
      </c>
      <c r="O143" t="s">
        <v>193</v>
      </c>
      <c r="P143">
        <v>4</v>
      </c>
      <c r="Q143" t="s">
        <v>78</v>
      </c>
      <c r="R143">
        <v>6</v>
      </c>
      <c r="S143" t="s">
        <v>198</v>
      </c>
      <c r="T143" t="s">
        <v>199</v>
      </c>
      <c r="U143" t="s">
        <v>200</v>
      </c>
      <c r="V143">
        <v>2000</v>
      </c>
      <c r="W143" t="s">
        <v>44</v>
      </c>
      <c r="X143" t="s">
        <v>625</v>
      </c>
      <c r="Y143">
        <v>2941</v>
      </c>
      <c r="Z143" t="s">
        <v>84</v>
      </c>
      <c r="AA143">
        <v>0</v>
      </c>
      <c r="AB143" t="s">
        <v>46</v>
      </c>
      <c r="AC143" s="2">
        <v>15000</v>
      </c>
      <c r="AD143" s="1">
        <v>15000</v>
      </c>
      <c r="AE143">
        <v>0</v>
      </c>
      <c r="AF143">
        <v>0</v>
      </c>
      <c r="AG143">
        <f t="shared" si="19"/>
        <v>0</v>
      </c>
      <c r="AH143">
        <v>0</v>
      </c>
      <c r="AI143">
        <f t="shared" si="20"/>
        <v>0</v>
      </c>
      <c r="AJ143">
        <v>0</v>
      </c>
      <c r="AK143">
        <f t="shared" si="21"/>
        <v>0</v>
      </c>
      <c r="AL143">
        <v>0</v>
      </c>
      <c r="AM143" s="1">
        <f t="shared" si="22"/>
        <v>15000</v>
      </c>
      <c r="AN143" s="1"/>
      <c r="AO143" s="1">
        <f t="shared" si="23"/>
        <v>15000</v>
      </c>
      <c r="AP143">
        <v>0</v>
      </c>
      <c r="AQ143">
        <v>0</v>
      </c>
      <c r="AR143">
        <v>0</v>
      </c>
      <c r="AS143">
        <v>0</v>
      </c>
      <c r="AT143">
        <v>0</v>
      </c>
    </row>
    <row r="144" spans="1:46" hidden="1" x14ac:dyDescent="0.3">
      <c r="A144" t="s">
        <v>1311</v>
      </c>
      <c r="B144" t="str">
        <f t="shared" si="18"/>
        <v>1.1-00-2607_26623017_2629610</v>
      </c>
      <c r="C144" t="s">
        <v>32</v>
      </c>
      <c r="D144" t="s">
        <v>33</v>
      </c>
      <c r="E144">
        <v>1</v>
      </c>
      <c r="F144" t="s">
        <v>525</v>
      </c>
      <c r="G144">
        <v>1.7</v>
      </c>
      <c r="H144" t="s">
        <v>529</v>
      </c>
      <c r="I144" t="s">
        <v>34</v>
      </c>
      <c r="J144" t="s">
        <v>35</v>
      </c>
      <c r="K144" t="s">
        <v>36</v>
      </c>
      <c r="L144" t="s">
        <v>37</v>
      </c>
      <c r="M144" t="s">
        <v>540</v>
      </c>
      <c r="N144" t="s">
        <v>38</v>
      </c>
      <c r="O144" t="s">
        <v>39</v>
      </c>
      <c r="P144">
        <v>6</v>
      </c>
      <c r="Q144" t="s">
        <v>40</v>
      </c>
      <c r="R144">
        <v>23</v>
      </c>
      <c r="S144" t="s">
        <v>41</v>
      </c>
      <c r="T144" t="s">
        <v>42</v>
      </c>
      <c r="U144" t="s">
        <v>43</v>
      </c>
      <c r="V144">
        <v>2000</v>
      </c>
      <c r="W144" t="s">
        <v>44</v>
      </c>
      <c r="X144" t="s">
        <v>625</v>
      </c>
      <c r="Y144">
        <v>2961</v>
      </c>
      <c r="Z144" t="s">
        <v>52</v>
      </c>
      <c r="AA144">
        <v>0</v>
      </c>
      <c r="AB144" t="s">
        <v>46</v>
      </c>
      <c r="AC144" s="2">
        <v>25000</v>
      </c>
      <c r="AD144" s="1">
        <v>25000</v>
      </c>
      <c r="AE144">
        <v>0</v>
      </c>
      <c r="AF144">
        <v>0</v>
      </c>
      <c r="AG144">
        <f t="shared" si="19"/>
        <v>0</v>
      </c>
      <c r="AH144">
        <v>0</v>
      </c>
      <c r="AI144">
        <f t="shared" si="20"/>
        <v>0</v>
      </c>
      <c r="AJ144">
        <v>0</v>
      </c>
      <c r="AK144">
        <f t="shared" si="21"/>
        <v>0</v>
      </c>
      <c r="AL144">
        <v>0</v>
      </c>
      <c r="AM144" s="1">
        <f t="shared" si="22"/>
        <v>25000</v>
      </c>
      <c r="AN144" s="1"/>
      <c r="AO144" s="1">
        <f t="shared" si="23"/>
        <v>25000</v>
      </c>
      <c r="AP144">
        <v>0</v>
      </c>
      <c r="AQ144">
        <v>0</v>
      </c>
      <c r="AR144">
        <v>0</v>
      </c>
      <c r="AS144">
        <v>0</v>
      </c>
      <c r="AT144">
        <v>0</v>
      </c>
    </row>
    <row r="145" spans="1:46" hidden="1" x14ac:dyDescent="0.3">
      <c r="A145" t="s">
        <v>1312</v>
      </c>
      <c r="B145" t="str">
        <f t="shared" si="18"/>
        <v>1.1-00-2604_2646005_2629610</v>
      </c>
      <c r="C145" t="s">
        <v>32</v>
      </c>
      <c r="D145" t="s">
        <v>33</v>
      </c>
      <c r="E145">
        <v>1</v>
      </c>
      <c r="F145" t="s">
        <v>525</v>
      </c>
      <c r="G145">
        <v>1.3</v>
      </c>
      <c r="H145" t="s">
        <v>528</v>
      </c>
      <c r="I145" t="s">
        <v>175</v>
      </c>
      <c r="J145" t="s">
        <v>176</v>
      </c>
      <c r="K145" t="s">
        <v>36</v>
      </c>
      <c r="L145" t="s">
        <v>37</v>
      </c>
      <c r="M145" t="s">
        <v>540</v>
      </c>
      <c r="N145" t="s">
        <v>192</v>
      </c>
      <c r="O145" t="s">
        <v>193</v>
      </c>
      <c r="P145">
        <v>4</v>
      </c>
      <c r="Q145" t="s">
        <v>78</v>
      </c>
      <c r="R145">
        <v>6</v>
      </c>
      <c r="S145" t="s">
        <v>198</v>
      </c>
      <c r="T145" t="s">
        <v>199</v>
      </c>
      <c r="U145" t="s">
        <v>200</v>
      </c>
      <c r="V145">
        <v>2000</v>
      </c>
      <c r="W145" t="s">
        <v>44</v>
      </c>
      <c r="X145" t="s">
        <v>625</v>
      </c>
      <c r="Y145">
        <v>2961</v>
      </c>
      <c r="Z145" t="s">
        <v>52</v>
      </c>
      <c r="AA145">
        <v>0</v>
      </c>
      <c r="AB145" t="s">
        <v>46</v>
      </c>
      <c r="AC145" s="2">
        <v>8000</v>
      </c>
      <c r="AD145" s="1">
        <v>8000</v>
      </c>
      <c r="AE145">
        <v>0</v>
      </c>
      <c r="AF145">
        <v>0</v>
      </c>
      <c r="AG145">
        <f t="shared" si="19"/>
        <v>0</v>
      </c>
      <c r="AH145">
        <v>0</v>
      </c>
      <c r="AI145">
        <f t="shared" si="20"/>
        <v>0</v>
      </c>
      <c r="AJ145">
        <v>0</v>
      </c>
      <c r="AK145">
        <f t="shared" si="21"/>
        <v>0</v>
      </c>
      <c r="AL145">
        <v>0</v>
      </c>
      <c r="AM145" s="1">
        <f t="shared" si="22"/>
        <v>8000</v>
      </c>
      <c r="AN145" s="1"/>
      <c r="AO145" s="1">
        <f t="shared" si="23"/>
        <v>8000</v>
      </c>
      <c r="AP145">
        <v>0</v>
      </c>
      <c r="AQ145">
        <v>0</v>
      </c>
      <c r="AR145">
        <v>0</v>
      </c>
      <c r="AS145">
        <v>0</v>
      </c>
      <c r="AT145">
        <v>0</v>
      </c>
    </row>
    <row r="146" spans="1:46" hidden="1" x14ac:dyDescent="0.3">
      <c r="A146" t="s">
        <v>1313</v>
      </c>
      <c r="B146" t="str">
        <f t="shared" si="18"/>
        <v>1.1-00-2605_2649007_2629610</v>
      </c>
      <c r="C146" t="s">
        <v>32</v>
      </c>
      <c r="D146" t="s">
        <v>33</v>
      </c>
      <c r="E146">
        <v>1</v>
      </c>
      <c r="F146" t="s">
        <v>525</v>
      </c>
      <c r="G146">
        <v>1.3</v>
      </c>
      <c r="H146" t="s">
        <v>528</v>
      </c>
      <c r="I146" t="s">
        <v>175</v>
      </c>
      <c r="J146" t="s">
        <v>176</v>
      </c>
      <c r="K146" t="s">
        <v>36</v>
      </c>
      <c r="L146" t="s">
        <v>37</v>
      </c>
      <c r="M146" t="s">
        <v>540</v>
      </c>
      <c r="N146" t="s">
        <v>224</v>
      </c>
      <c r="O146" t="s">
        <v>225</v>
      </c>
      <c r="P146">
        <v>4</v>
      </c>
      <c r="Q146" t="s">
        <v>78</v>
      </c>
      <c r="R146">
        <v>9</v>
      </c>
      <c r="S146" t="s">
        <v>226</v>
      </c>
      <c r="T146" t="s">
        <v>227</v>
      </c>
      <c r="U146" t="s">
        <v>228</v>
      </c>
      <c r="V146">
        <v>2000</v>
      </c>
      <c r="W146" t="s">
        <v>44</v>
      </c>
      <c r="X146" t="s">
        <v>625</v>
      </c>
      <c r="Y146">
        <v>2961</v>
      </c>
      <c r="Z146" t="s">
        <v>52</v>
      </c>
      <c r="AA146">
        <v>0</v>
      </c>
      <c r="AB146" t="s">
        <v>46</v>
      </c>
      <c r="AC146" s="2">
        <v>1900000</v>
      </c>
      <c r="AD146" s="1">
        <v>1900000</v>
      </c>
      <c r="AE146">
        <v>0</v>
      </c>
      <c r="AF146">
        <v>0</v>
      </c>
      <c r="AG146">
        <f t="shared" si="19"/>
        <v>0</v>
      </c>
      <c r="AH146">
        <v>0</v>
      </c>
      <c r="AI146">
        <f t="shared" si="20"/>
        <v>0</v>
      </c>
      <c r="AJ146">
        <v>0</v>
      </c>
      <c r="AK146">
        <f t="shared" si="21"/>
        <v>0</v>
      </c>
      <c r="AL146">
        <v>0</v>
      </c>
      <c r="AM146" s="1">
        <f t="shared" si="22"/>
        <v>1900000</v>
      </c>
      <c r="AN146" s="1"/>
      <c r="AO146" s="1">
        <f t="shared" si="23"/>
        <v>1900000</v>
      </c>
      <c r="AP146">
        <v>0</v>
      </c>
      <c r="AQ146">
        <v>0</v>
      </c>
      <c r="AR146">
        <v>0</v>
      </c>
      <c r="AS146">
        <v>0</v>
      </c>
      <c r="AT146">
        <v>0</v>
      </c>
    </row>
    <row r="147" spans="1:46" hidden="1" x14ac:dyDescent="0.3">
      <c r="A147" t="s">
        <v>1314</v>
      </c>
      <c r="B147" t="str">
        <f t="shared" si="18"/>
        <v>1.1-00-2605_2649007_2629810</v>
      </c>
      <c r="C147" t="s">
        <v>32</v>
      </c>
      <c r="D147" t="s">
        <v>33</v>
      </c>
      <c r="E147">
        <v>1</v>
      </c>
      <c r="F147" t="s">
        <v>525</v>
      </c>
      <c r="G147">
        <v>1.3</v>
      </c>
      <c r="H147" t="s">
        <v>528</v>
      </c>
      <c r="I147" t="s">
        <v>175</v>
      </c>
      <c r="J147" t="s">
        <v>176</v>
      </c>
      <c r="K147" t="s">
        <v>36</v>
      </c>
      <c r="L147" t="s">
        <v>37</v>
      </c>
      <c r="M147" t="s">
        <v>540</v>
      </c>
      <c r="N147" t="s">
        <v>224</v>
      </c>
      <c r="O147" t="s">
        <v>225</v>
      </c>
      <c r="P147">
        <v>4</v>
      </c>
      <c r="Q147" t="s">
        <v>78</v>
      </c>
      <c r="R147">
        <v>9</v>
      </c>
      <c r="S147" t="s">
        <v>226</v>
      </c>
      <c r="T147" t="s">
        <v>227</v>
      </c>
      <c r="U147" t="s">
        <v>228</v>
      </c>
      <c r="V147">
        <v>2000</v>
      </c>
      <c r="W147" t="s">
        <v>44</v>
      </c>
      <c r="X147" t="s">
        <v>625</v>
      </c>
      <c r="Y147">
        <v>2981</v>
      </c>
      <c r="Z147" t="s">
        <v>234</v>
      </c>
      <c r="AA147">
        <v>0</v>
      </c>
      <c r="AB147" t="s">
        <v>46</v>
      </c>
      <c r="AC147" s="2">
        <v>500000</v>
      </c>
      <c r="AD147" s="1">
        <v>500000</v>
      </c>
      <c r="AE147">
        <v>0</v>
      </c>
      <c r="AF147">
        <v>0</v>
      </c>
      <c r="AG147">
        <f t="shared" si="19"/>
        <v>0</v>
      </c>
      <c r="AH147">
        <v>0</v>
      </c>
      <c r="AI147">
        <f t="shared" si="20"/>
        <v>0</v>
      </c>
      <c r="AJ147">
        <v>0</v>
      </c>
      <c r="AK147">
        <f t="shared" si="21"/>
        <v>0</v>
      </c>
      <c r="AL147">
        <v>0</v>
      </c>
      <c r="AM147" s="1">
        <f t="shared" si="22"/>
        <v>500000</v>
      </c>
      <c r="AN147" s="1"/>
      <c r="AO147" s="1">
        <f t="shared" si="23"/>
        <v>500000</v>
      </c>
      <c r="AP147">
        <v>0</v>
      </c>
      <c r="AQ147">
        <v>0</v>
      </c>
      <c r="AR147">
        <v>0</v>
      </c>
      <c r="AS147">
        <v>0</v>
      </c>
      <c r="AT147">
        <v>0</v>
      </c>
    </row>
    <row r="148" spans="1:46" hidden="1" x14ac:dyDescent="0.3">
      <c r="A148" t="s">
        <v>1315</v>
      </c>
      <c r="B148" t="str">
        <f t="shared" si="18"/>
        <v>1.1-00-2608_26225019_2629810</v>
      </c>
      <c r="C148" t="s">
        <v>32</v>
      </c>
      <c r="D148" t="s">
        <v>33</v>
      </c>
      <c r="E148">
        <v>1</v>
      </c>
      <c r="F148" t="s">
        <v>525</v>
      </c>
      <c r="G148">
        <v>1.3</v>
      </c>
      <c r="H148" t="s">
        <v>528</v>
      </c>
      <c r="I148" t="s">
        <v>175</v>
      </c>
      <c r="J148" t="s">
        <v>176</v>
      </c>
      <c r="K148" t="s">
        <v>36</v>
      </c>
      <c r="L148" t="s">
        <v>37</v>
      </c>
      <c r="M148" t="s">
        <v>540</v>
      </c>
      <c r="N148" t="s">
        <v>115</v>
      </c>
      <c r="O148" t="s">
        <v>116</v>
      </c>
      <c r="P148">
        <v>2</v>
      </c>
      <c r="Q148" t="s">
        <v>102</v>
      </c>
      <c r="R148">
        <v>25</v>
      </c>
      <c r="S148" t="s">
        <v>285</v>
      </c>
      <c r="T148" t="s">
        <v>286</v>
      </c>
      <c r="U148" t="s">
        <v>287</v>
      </c>
      <c r="V148">
        <v>2000</v>
      </c>
      <c r="W148" t="s">
        <v>44</v>
      </c>
      <c r="X148" t="s">
        <v>625</v>
      </c>
      <c r="Y148">
        <v>2981</v>
      </c>
      <c r="Z148" t="s">
        <v>234</v>
      </c>
      <c r="AA148">
        <v>0</v>
      </c>
      <c r="AB148" t="s">
        <v>46</v>
      </c>
      <c r="AC148" s="2">
        <v>500000</v>
      </c>
      <c r="AD148" s="1">
        <v>500000</v>
      </c>
      <c r="AE148">
        <v>0</v>
      </c>
      <c r="AF148">
        <v>0</v>
      </c>
      <c r="AG148">
        <f t="shared" si="19"/>
        <v>0</v>
      </c>
      <c r="AH148">
        <v>0</v>
      </c>
      <c r="AI148">
        <f t="shared" si="20"/>
        <v>0</v>
      </c>
      <c r="AJ148">
        <v>0</v>
      </c>
      <c r="AK148">
        <f t="shared" si="21"/>
        <v>0</v>
      </c>
      <c r="AL148">
        <v>0</v>
      </c>
      <c r="AM148" s="1">
        <f t="shared" si="22"/>
        <v>500000</v>
      </c>
      <c r="AN148" s="1"/>
      <c r="AO148" s="1">
        <f t="shared" si="23"/>
        <v>500000</v>
      </c>
      <c r="AP148">
        <v>0</v>
      </c>
      <c r="AQ148">
        <v>0</v>
      </c>
      <c r="AR148">
        <v>0</v>
      </c>
      <c r="AS148">
        <v>0</v>
      </c>
      <c r="AT148">
        <v>0</v>
      </c>
    </row>
    <row r="149" spans="1:46" hidden="1" x14ac:dyDescent="0.3">
      <c r="A149" t="s">
        <v>1316</v>
      </c>
      <c r="B149" t="str">
        <f t="shared" si="18"/>
        <v>1.1-00-2610_26643031_2629810</v>
      </c>
      <c r="C149" t="s">
        <v>32</v>
      </c>
      <c r="D149" t="s">
        <v>33</v>
      </c>
      <c r="E149">
        <v>2</v>
      </c>
      <c r="F149" t="s">
        <v>526</v>
      </c>
      <c r="G149">
        <v>2.2000000000000002</v>
      </c>
      <c r="H149" t="s">
        <v>531</v>
      </c>
      <c r="I149" t="s">
        <v>381</v>
      </c>
      <c r="J149" t="s">
        <v>382</v>
      </c>
      <c r="K149" t="s">
        <v>36</v>
      </c>
      <c r="L149" t="s">
        <v>37</v>
      </c>
      <c r="M149" t="s">
        <v>540</v>
      </c>
      <c r="N149" t="s">
        <v>307</v>
      </c>
      <c r="O149" t="s">
        <v>308</v>
      </c>
      <c r="P149">
        <v>6</v>
      </c>
      <c r="Q149" t="s">
        <v>40</v>
      </c>
      <c r="R149">
        <v>43</v>
      </c>
      <c r="S149" t="s">
        <v>383</v>
      </c>
      <c r="T149" t="s">
        <v>384</v>
      </c>
      <c r="U149" t="s">
        <v>385</v>
      </c>
      <c r="V149">
        <v>2000</v>
      </c>
      <c r="W149" t="s">
        <v>44</v>
      </c>
      <c r="X149" t="s">
        <v>625</v>
      </c>
      <c r="Y149">
        <v>2981</v>
      </c>
      <c r="Z149" t="s">
        <v>234</v>
      </c>
      <c r="AA149">
        <v>0</v>
      </c>
      <c r="AB149" t="s">
        <v>46</v>
      </c>
      <c r="AC149" s="2">
        <v>500000</v>
      </c>
      <c r="AD149" s="1">
        <v>500000</v>
      </c>
      <c r="AE149">
        <v>0</v>
      </c>
      <c r="AF149">
        <v>0</v>
      </c>
      <c r="AG149">
        <f t="shared" si="19"/>
        <v>0</v>
      </c>
      <c r="AH149">
        <v>0</v>
      </c>
      <c r="AI149">
        <f t="shared" si="20"/>
        <v>0</v>
      </c>
      <c r="AJ149">
        <v>0</v>
      </c>
      <c r="AK149">
        <f t="shared" si="21"/>
        <v>0</v>
      </c>
      <c r="AL149">
        <v>0</v>
      </c>
      <c r="AM149" s="1">
        <f t="shared" si="22"/>
        <v>500000</v>
      </c>
      <c r="AN149" s="1"/>
      <c r="AO149" s="1">
        <f t="shared" si="23"/>
        <v>500000</v>
      </c>
      <c r="AP149">
        <v>0</v>
      </c>
      <c r="AQ149">
        <v>0</v>
      </c>
      <c r="AR149">
        <v>0</v>
      </c>
      <c r="AS149">
        <v>0</v>
      </c>
      <c r="AT149">
        <v>0</v>
      </c>
    </row>
    <row r="150" spans="1:46" hidden="1" x14ac:dyDescent="0.3">
      <c r="A150" t="s">
        <v>1317</v>
      </c>
      <c r="B150" t="str">
        <f t="shared" si="18"/>
        <v>1.1-00-2605_2649007_2631110</v>
      </c>
      <c r="C150" t="s">
        <v>32</v>
      </c>
      <c r="D150" t="s">
        <v>33</v>
      </c>
      <c r="E150">
        <v>1</v>
      </c>
      <c r="F150" t="s">
        <v>525</v>
      </c>
      <c r="G150">
        <v>1.3</v>
      </c>
      <c r="H150" t="s">
        <v>528</v>
      </c>
      <c r="I150" t="s">
        <v>175</v>
      </c>
      <c r="J150" t="s">
        <v>176</v>
      </c>
      <c r="K150" t="s">
        <v>36</v>
      </c>
      <c r="L150" t="s">
        <v>37</v>
      </c>
      <c r="M150" t="s">
        <v>540</v>
      </c>
      <c r="N150" t="s">
        <v>224</v>
      </c>
      <c r="O150" t="s">
        <v>225</v>
      </c>
      <c r="P150">
        <v>4</v>
      </c>
      <c r="Q150" t="s">
        <v>78</v>
      </c>
      <c r="R150">
        <v>9</v>
      </c>
      <c r="S150" t="s">
        <v>226</v>
      </c>
      <c r="T150" t="s">
        <v>227</v>
      </c>
      <c r="U150" t="s">
        <v>228</v>
      </c>
      <c r="V150">
        <v>3000</v>
      </c>
      <c r="W150" t="s">
        <v>53</v>
      </c>
      <c r="X150" t="s">
        <v>626</v>
      </c>
      <c r="Y150">
        <v>3111</v>
      </c>
      <c r="Z150" t="s">
        <v>235</v>
      </c>
      <c r="AA150">
        <v>0</v>
      </c>
      <c r="AB150" t="s">
        <v>46</v>
      </c>
      <c r="AC150" s="2">
        <v>9000000</v>
      </c>
      <c r="AD150" s="1">
        <v>9000000</v>
      </c>
      <c r="AE150" s="1">
        <v>1500849</v>
      </c>
      <c r="AF150" s="1">
        <v>1500849</v>
      </c>
      <c r="AG150">
        <f t="shared" si="19"/>
        <v>0</v>
      </c>
      <c r="AH150" s="1">
        <v>1500849</v>
      </c>
      <c r="AI150">
        <f t="shared" si="20"/>
        <v>0</v>
      </c>
      <c r="AJ150" s="1">
        <v>1500849</v>
      </c>
      <c r="AK150">
        <f t="shared" si="21"/>
        <v>0</v>
      </c>
      <c r="AL150" s="1">
        <v>1500849</v>
      </c>
      <c r="AM150" s="1">
        <f t="shared" si="22"/>
        <v>7499151</v>
      </c>
      <c r="AN150" s="1"/>
      <c r="AO150" s="1">
        <f t="shared" si="23"/>
        <v>9000000</v>
      </c>
      <c r="AP150">
        <v>0</v>
      </c>
      <c r="AQ150">
        <v>0</v>
      </c>
      <c r="AR150">
        <v>0</v>
      </c>
      <c r="AS150">
        <v>0</v>
      </c>
      <c r="AT150">
        <v>0</v>
      </c>
    </row>
    <row r="151" spans="1:46" hidden="1" x14ac:dyDescent="0.3">
      <c r="A151" t="s">
        <v>1459</v>
      </c>
      <c r="B151" t="str">
        <f t="shared" si="18"/>
        <v>1.1-00-2610_26644032_26441135</v>
      </c>
      <c r="C151" t="s">
        <v>32</v>
      </c>
      <c r="D151" t="s">
        <v>33</v>
      </c>
      <c r="E151">
        <v>1</v>
      </c>
      <c r="F151" t="s">
        <v>525</v>
      </c>
      <c r="G151">
        <v>1.3</v>
      </c>
      <c r="H151" t="s">
        <v>528</v>
      </c>
      <c r="I151" t="s">
        <v>175</v>
      </c>
      <c r="J151" t="s">
        <v>176</v>
      </c>
      <c r="K151" t="s">
        <v>36</v>
      </c>
      <c r="L151" t="s">
        <v>37</v>
      </c>
      <c r="M151" t="s">
        <v>540</v>
      </c>
      <c r="N151" t="s">
        <v>307</v>
      </c>
      <c r="O151" t="s">
        <v>308</v>
      </c>
      <c r="P151">
        <v>6</v>
      </c>
      <c r="Q151" t="s">
        <v>40</v>
      </c>
      <c r="R151">
        <v>44</v>
      </c>
      <c r="S151" t="s">
        <v>309</v>
      </c>
      <c r="T151" t="s">
        <v>310</v>
      </c>
      <c r="U151" t="s">
        <v>311</v>
      </c>
      <c r="V151">
        <v>4000</v>
      </c>
      <c r="W151" t="s">
        <v>148</v>
      </c>
      <c r="X151" t="s">
        <v>638</v>
      </c>
      <c r="Y151">
        <v>4411</v>
      </c>
      <c r="Z151" t="s">
        <v>163</v>
      </c>
      <c r="AA151">
        <v>35</v>
      </c>
      <c r="AB151" t="s">
        <v>312</v>
      </c>
      <c r="AC151" s="2">
        <v>400000</v>
      </c>
      <c r="AD151" s="1">
        <v>400000</v>
      </c>
      <c r="AE151">
        <v>0</v>
      </c>
      <c r="AF151">
        <v>0</v>
      </c>
      <c r="AG151">
        <f t="shared" si="19"/>
        <v>0</v>
      </c>
      <c r="AH151">
        <v>0</v>
      </c>
      <c r="AI151">
        <f t="shared" si="20"/>
        <v>0</v>
      </c>
      <c r="AJ151">
        <v>0</v>
      </c>
      <c r="AK151">
        <f t="shared" si="21"/>
        <v>0</v>
      </c>
      <c r="AL151">
        <v>0</v>
      </c>
      <c r="AM151" s="1">
        <f t="shared" si="22"/>
        <v>400000</v>
      </c>
      <c r="AN151" s="84">
        <v>70000</v>
      </c>
      <c r="AO151" s="1">
        <f t="shared" si="23"/>
        <v>470000</v>
      </c>
      <c r="AP151">
        <v>0</v>
      </c>
      <c r="AQ151">
        <v>0</v>
      </c>
      <c r="AR151">
        <v>0</v>
      </c>
      <c r="AS151">
        <v>0</v>
      </c>
      <c r="AT151">
        <v>0</v>
      </c>
    </row>
    <row r="152" spans="1:46" hidden="1" x14ac:dyDescent="0.3">
      <c r="A152" t="s">
        <v>1325</v>
      </c>
      <c r="B152" t="str">
        <f t="shared" si="18"/>
        <v>1.1-00-2605_2649007_2631610</v>
      </c>
      <c r="C152" t="s">
        <v>32</v>
      </c>
      <c r="D152" s="3" t="s">
        <v>33</v>
      </c>
      <c r="E152">
        <v>1</v>
      </c>
      <c r="F152" t="s">
        <v>525</v>
      </c>
      <c r="G152">
        <v>1.3</v>
      </c>
      <c r="H152" t="s">
        <v>528</v>
      </c>
      <c r="I152" s="3" t="s">
        <v>175</v>
      </c>
      <c r="J152" s="3" t="s">
        <v>176</v>
      </c>
      <c r="K152" s="3" t="s">
        <v>36</v>
      </c>
      <c r="L152" s="3" t="s">
        <v>37</v>
      </c>
      <c r="M152" t="s">
        <v>540</v>
      </c>
      <c r="N152" s="3" t="s">
        <v>224</v>
      </c>
      <c r="O152" s="3" t="s">
        <v>225</v>
      </c>
      <c r="P152" s="3">
        <v>4</v>
      </c>
      <c r="Q152" s="3" t="s">
        <v>78</v>
      </c>
      <c r="R152" s="3">
        <v>9</v>
      </c>
      <c r="S152" s="3" t="s">
        <v>226</v>
      </c>
      <c r="T152" s="3" t="s">
        <v>227</v>
      </c>
      <c r="U152" s="3" t="s">
        <v>228</v>
      </c>
      <c r="V152" s="3">
        <v>3000</v>
      </c>
      <c r="W152" s="3" t="s">
        <v>53</v>
      </c>
      <c r="X152" t="s">
        <v>626</v>
      </c>
      <c r="Y152" s="3">
        <v>3161</v>
      </c>
      <c r="Z152" s="3" t="s">
        <v>86</v>
      </c>
      <c r="AA152" s="3">
        <v>0</v>
      </c>
      <c r="AB152" s="3" t="s">
        <v>46</v>
      </c>
      <c r="AC152" s="4">
        <v>2800000</v>
      </c>
      <c r="AD152" s="5">
        <v>2800000</v>
      </c>
      <c r="AE152" s="5">
        <v>2881314.72</v>
      </c>
      <c r="AF152" s="5">
        <v>2881314.72</v>
      </c>
      <c r="AG152" s="3">
        <f t="shared" ref="AG152:AG163" si="24">AF152-AH152</f>
        <v>2641205.16</v>
      </c>
      <c r="AH152" s="5">
        <v>240109.56</v>
      </c>
      <c r="AI152" s="3">
        <f t="shared" si="20"/>
        <v>240109.56</v>
      </c>
      <c r="AJ152" s="3">
        <v>0</v>
      </c>
      <c r="AK152" s="3">
        <f t="shared" si="21"/>
        <v>0</v>
      </c>
      <c r="AL152" s="3">
        <v>0</v>
      </c>
      <c r="AM152" s="5">
        <f t="shared" ref="AM152:AM163" si="25">AC152-AE152</f>
        <v>-81314.720000000205</v>
      </c>
      <c r="AN152" s="84">
        <v>81314.740000000005</v>
      </c>
      <c r="AO152" s="1">
        <f t="shared" si="23"/>
        <v>2881314.74</v>
      </c>
      <c r="AP152" s="3">
        <v>0</v>
      </c>
      <c r="AQ152" s="3">
        <v>0</v>
      </c>
      <c r="AR152" s="3">
        <v>0</v>
      </c>
      <c r="AS152" s="3">
        <v>0</v>
      </c>
      <c r="AT152" s="3">
        <v>0</v>
      </c>
    </row>
    <row r="153" spans="1:46" hidden="1" x14ac:dyDescent="0.3">
      <c r="A153" t="s">
        <v>1466</v>
      </c>
      <c r="B153" t="str">
        <f t="shared" si="18"/>
        <v>1.1-00-2611_26560036_26439172</v>
      </c>
      <c r="C153" t="s">
        <v>32</v>
      </c>
      <c r="D153" t="s">
        <v>33</v>
      </c>
      <c r="E153">
        <v>2</v>
      </c>
      <c r="F153" t="s">
        <v>526</v>
      </c>
      <c r="G153">
        <v>2.2000000000000002</v>
      </c>
      <c r="H153" t="s">
        <v>531</v>
      </c>
      <c r="I153" t="s">
        <v>391</v>
      </c>
      <c r="J153" t="s">
        <v>392</v>
      </c>
      <c r="K153" t="s">
        <v>36</v>
      </c>
      <c r="L153" t="s">
        <v>37</v>
      </c>
      <c r="M153" t="s">
        <v>540</v>
      </c>
      <c r="N153" t="s">
        <v>139</v>
      </c>
      <c r="O153" t="s">
        <v>140</v>
      </c>
      <c r="P153">
        <v>5</v>
      </c>
      <c r="Q153" t="s">
        <v>141</v>
      </c>
      <c r="R153">
        <v>60</v>
      </c>
      <c r="S153" t="s">
        <v>398</v>
      </c>
      <c r="T153" t="s">
        <v>399</v>
      </c>
      <c r="U153" t="s">
        <v>400</v>
      </c>
      <c r="V153">
        <v>4000</v>
      </c>
      <c r="W153" t="s">
        <v>148</v>
      </c>
      <c r="X153" t="s">
        <v>637</v>
      </c>
      <c r="Y153">
        <v>4391</v>
      </c>
      <c r="Z153" t="s">
        <v>401</v>
      </c>
      <c r="AA153">
        <v>72</v>
      </c>
      <c r="AB153" t="s">
        <v>609</v>
      </c>
      <c r="AC153" s="2">
        <v>0</v>
      </c>
      <c r="AD153" s="1">
        <v>0</v>
      </c>
      <c r="AE153">
        <v>0</v>
      </c>
      <c r="AF153">
        <v>0</v>
      </c>
      <c r="AG153">
        <f t="shared" si="24"/>
        <v>0</v>
      </c>
      <c r="AH153">
        <v>0</v>
      </c>
      <c r="AI153">
        <f t="shared" si="20"/>
        <v>0</v>
      </c>
      <c r="AJ153">
        <v>0</v>
      </c>
      <c r="AK153">
        <f t="shared" si="21"/>
        <v>0</v>
      </c>
      <c r="AL153">
        <v>0</v>
      </c>
      <c r="AM153" s="1">
        <f t="shared" si="25"/>
        <v>0</v>
      </c>
      <c r="AN153" s="84">
        <v>200000</v>
      </c>
      <c r="AO153" s="1">
        <f t="shared" si="23"/>
        <v>200000</v>
      </c>
      <c r="AP153">
        <v>0</v>
      </c>
      <c r="AQ153">
        <v>0</v>
      </c>
      <c r="AR153">
        <v>0</v>
      </c>
      <c r="AS153">
        <v>0</v>
      </c>
      <c r="AT153">
        <v>0</v>
      </c>
    </row>
    <row r="154" spans="1:46" s="11" customFormat="1" hidden="1" x14ac:dyDescent="0.3">
      <c r="A154" s="11" t="s">
        <v>1531</v>
      </c>
      <c r="B154" t="str">
        <f t="shared" si="18"/>
        <v>1.1-00-2604_2646005_2651910</v>
      </c>
      <c r="C154" s="11" t="s">
        <v>32</v>
      </c>
      <c r="D154" s="11" t="s">
        <v>33</v>
      </c>
      <c r="E154">
        <v>1</v>
      </c>
      <c r="F154" t="s">
        <v>525</v>
      </c>
      <c r="G154">
        <v>1.3</v>
      </c>
      <c r="H154" t="s">
        <v>528</v>
      </c>
      <c r="I154" t="s">
        <v>175</v>
      </c>
      <c r="J154" t="s">
        <v>176</v>
      </c>
      <c r="K154" t="s">
        <v>36</v>
      </c>
      <c r="L154" t="s">
        <v>37</v>
      </c>
      <c r="M154" t="s">
        <v>539</v>
      </c>
      <c r="N154" t="s">
        <v>192</v>
      </c>
      <c r="O154" t="s">
        <v>193</v>
      </c>
      <c r="P154">
        <v>4</v>
      </c>
      <c r="Q154" t="s">
        <v>78</v>
      </c>
      <c r="R154" s="11">
        <v>6</v>
      </c>
      <c r="S154" s="11" t="s">
        <v>198</v>
      </c>
      <c r="T154" t="s">
        <v>199</v>
      </c>
      <c r="U154" t="s">
        <v>200</v>
      </c>
      <c r="V154">
        <v>5000</v>
      </c>
      <c r="W154" t="s">
        <v>57</v>
      </c>
      <c r="X154" t="s">
        <v>639</v>
      </c>
      <c r="Y154" s="11">
        <v>5191</v>
      </c>
      <c r="Z154" s="11" t="s">
        <v>246</v>
      </c>
      <c r="AA154" s="11">
        <v>0</v>
      </c>
      <c r="AB154" s="11" t="s">
        <v>46</v>
      </c>
      <c r="AC154" s="87">
        <v>0</v>
      </c>
      <c r="AD154" s="88">
        <v>0</v>
      </c>
      <c r="AE154" s="11">
        <v>0</v>
      </c>
      <c r="AF154" s="11">
        <v>0</v>
      </c>
      <c r="AG154" s="11">
        <f t="shared" si="24"/>
        <v>0</v>
      </c>
      <c r="AH154" s="11">
        <v>0</v>
      </c>
      <c r="AI154" s="11">
        <f t="shared" si="20"/>
        <v>0</v>
      </c>
      <c r="AJ154" s="11">
        <v>0</v>
      </c>
      <c r="AK154" s="11">
        <f t="shared" si="21"/>
        <v>0</v>
      </c>
      <c r="AL154" s="11">
        <v>0</v>
      </c>
      <c r="AM154" s="88">
        <f t="shared" si="25"/>
        <v>0</v>
      </c>
      <c r="AN154" s="89">
        <v>238000</v>
      </c>
      <c r="AO154" s="88">
        <f t="shared" si="23"/>
        <v>238000</v>
      </c>
      <c r="AP154" s="11">
        <v>0</v>
      </c>
      <c r="AQ154" s="11">
        <v>0</v>
      </c>
      <c r="AR154" s="11">
        <v>0</v>
      </c>
      <c r="AS154" s="11">
        <v>0</v>
      </c>
      <c r="AT154" s="11">
        <v>0</v>
      </c>
    </row>
    <row r="155" spans="1:46" hidden="1" x14ac:dyDescent="0.3">
      <c r="A155" t="s">
        <v>1516</v>
      </c>
      <c r="B155" t="str">
        <f t="shared" si="18"/>
        <v>1.1-00-2610_26146033_26613137</v>
      </c>
      <c r="C155" t="s">
        <v>32</v>
      </c>
      <c r="D155" t="s">
        <v>33</v>
      </c>
      <c r="E155">
        <v>1</v>
      </c>
      <c r="F155" t="s">
        <v>525</v>
      </c>
      <c r="G155">
        <v>1.3</v>
      </c>
      <c r="H155" t="s">
        <v>528</v>
      </c>
      <c r="I155" t="s">
        <v>175</v>
      </c>
      <c r="J155" t="s">
        <v>176</v>
      </c>
      <c r="K155" t="s">
        <v>339</v>
      </c>
      <c r="L155" t="s">
        <v>340</v>
      </c>
      <c r="M155" t="s">
        <v>539</v>
      </c>
      <c r="N155" t="s">
        <v>307</v>
      </c>
      <c r="O155" t="s">
        <v>308</v>
      </c>
      <c r="P155">
        <v>1</v>
      </c>
      <c r="Q155" t="s">
        <v>123</v>
      </c>
      <c r="R155">
        <v>46</v>
      </c>
      <c r="S155" t="s">
        <v>341</v>
      </c>
      <c r="T155" t="s">
        <v>342</v>
      </c>
      <c r="U155" t="s">
        <v>343</v>
      </c>
      <c r="V155">
        <v>6000</v>
      </c>
      <c r="W155" t="s">
        <v>215</v>
      </c>
      <c r="X155" t="s">
        <v>646</v>
      </c>
      <c r="Y155">
        <v>6131</v>
      </c>
      <c r="Z155" t="s">
        <v>345</v>
      </c>
      <c r="AA155">
        <v>37</v>
      </c>
      <c r="AB155" t="s">
        <v>346</v>
      </c>
      <c r="AC155" s="2">
        <v>62500000</v>
      </c>
      <c r="AD155" s="1">
        <v>62500000.600000001</v>
      </c>
      <c r="AE155">
        <v>0</v>
      </c>
      <c r="AF155">
        <v>0</v>
      </c>
      <c r="AG155">
        <f t="shared" si="24"/>
        <v>0</v>
      </c>
      <c r="AH155">
        <v>0</v>
      </c>
      <c r="AI155">
        <f t="shared" si="20"/>
        <v>0</v>
      </c>
      <c r="AJ155">
        <v>0</v>
      </c>
      <c r="AK155">
        <f t="shared" si="21"/>
        <v>0</v>
      </c>
      <c r="AL155">
        <v>0</v>
      </c>
      <c r="AM155" s="1">
        <f t="shared" si="25"/>
        <v>62500000</v>
      </c>
      <c r="AN155" s="84">
        <v>345365.15</v>
      </c>
      <c r="AO155" s="1">
        <f t="shared" si="23"/>
        <v>62845365.149999999</v>
      </c>
      <c r="AP155">
        <v>0</v>
      </c>
      <c r="AQ155">
        <v>0</v>
      </c>
      <c r="AR155">
        <v>0</v>
      </c>
      <c r="AS155">
        <v>0.6</v>
      </c>
      <c r="AT155">
        <v>-0.6</v>
      </c>
    </row>
    <row r="156" spans="1:46" hidden="1" x14ac:dyDescent="0.3">
      <c r="A156" t="s">
        <v>1321</v>
      </c>
      <c r="B156" t="str">
        <f t="shared" si="18"/>
        <v>1.1-00-2612_26466038_2631410</v>
      </c>
      <c r="C156" t="s">
        <v>32</v>
      </c>
      <c r="D156" t="s">
        <v>33</v>
      </c>
      <c r="E156">
        <v>3</v>
      </c>
      <c r="F156" t="s">
        <v>527</v>
      </c>
      <c r="G156">
        <v>3.8</v>
      </c>
      <c r="H156" t="s">
        <v>536</v>
      </c>
      <c r="I156" t="s">
        <v>72</v>
      </c>
      <c r="J156" t="s">
        <v>73</v>
      </c>
      <c r="K156" t="s">
        <v>74</v>
      </c>
      <c r="L156" t="s">
        <v>75</v>
      </c>
      <c r="M156" t="s">
        <v>540</v>
      </c>
      <c r="N156" t="s">
        <v>76</v>
      </c>
      <c r="O156" t="s">
        <v>77</v>
      </c>
      <c r="P156">
        <v>4</v>
      </c>
      <c r="Q156" t="s">
        <v>78</v>
      </c>
      <c r="R156">
        <v>66</v>
      </c>
      <c r="S156" t="s">
        <v>79</v>
      </c>
      <c r="T156" t="s">
        <v>80</v>
      </c>
      <c r="U156" t="s">
        <v>81</v>
      </c>
      <c r="V156">
        <v>3000</v>
      </c>
      <c r="W156" t="s">
        <v>53</v>
      </c>
      <c r="X156" t="s">
        <v>626</v>
      </c>
      <c r="Y156">
        <v>3141</v>
      </c>
      <c r="Z156" t="s">
        <v>85</v>
      </c>
      <c r="AA156">
        <v>0</v>
      </c>
      <c r="AB156" t="s">
        <v>46</v>
      </c>
      <c r="AC156" s="2">
        <v>120000</v>
      </c>
      <c r="AD156" s="1">
        <v>120000</v>
      </c>
      <c r="AE156">
        <v>0</v>
      </c>
      <c r="AF156">
        <v>0</v>
      </c>
      <c r="AG156">
        <f t="shared" si="24"/>
        <v>0</v>
      </c>
      <c r="AH156">
        <v>0</v>
      </c>
      <c r="AI156">
        <f t="shared" si="20"/>
        <v>0</v>
      </c>
      <c r="AJ156">
        <v>0</v>
      </c>
      <c r="AK156">
        <f t="shared" si="21"/>
        <v>0</v>
      </c>
      <c r="AL156">
        <v>0</v>
      </c>
      <c r="AM156" s="1">
        <f t="shared" si="25"/>
        <v>120000</v>
      </c>
      <c r="AN156" s="1"/>
      <c r="AO156" s="1">
        <f t="shared" si="23"/>
        <v>120000</v>
      </c>
      <c r="AP156">
        <v>0</v>
      </c>
      <c r="AQ156">
        <v>0</v>
      </c>
      <c r="AR156">
        <v>0</v>
      </c>
      <c r="AS156">
        <v>0</v>
      </c>
      <c r="AT156">
        <v>0</v>
      </c>
    </row>
    <row r="157" spans="1:46" hidden="1" x14ac:dyDescent="0.3">
      <c r="A157" t="s">
        <v>1322</v>
      </c>
      <c r="B157" t="str">
        <f t="shared" si="18"/>
        <v>1.1-00-2605_2649007_2631410</v>
      </c>
      <c r="C157" t="s">
        <v>32</v>
      </c>
      <c r="D157" t="s">
        <v>33</v>
      </c>
      <c r="E157">
        <v>1</v>
      </c>
      <c r="F157" t="s">
        <v>525</v>
      </c>
      <c r="G157">
        <v>1.3</v>
      </c>
      <c r="H157" t="s">
        <v>528</v>
      </c>
      <c r="I157" t="s">
        <v>175</v>
      </c>
      <c r="J157" t="s">
        <v>176</v>
      </c>
      <c r="K157" t="s">
        <v>36</v>
      </c>
      <c r="L157" t="s">
        <v>37</v>
      </c>
      <c r="M157" t="s">
        <v>540</v>
      </c>
      <c r="N157" t="s">
        <v>224</v>
      </c>
      <c r="O157" t="s">
        <v>225</v>
      </c>
      <c r="P157">
        <v>4</v>
      </c>
      <c r="Q157" t="s">
        <v>78</v>
      </c>
      <c r="R157">
        <v>9</v>
      </c>
      <c r="S157" t="s">
        <v>226</v>
      </c>
      <c r="T157" t="s">
        <v>227</v>
      </c>
      <c r="U157" t="s">
        <v>228</v>
      </c>
      <c r="V157">
        <v>3000</v>
      </c>
      <c r="W157" t="s">
        <v>53</v>
      </c>
      <c r="X157" t="s">
        <v>626</v>
      </c>
      <c r="Y157">
        <v>3141</v>
      </c>
      <c r="Z157" t="s">
        <v>85</v>
      </c>
      <c r="AA157">
        <v>0</v>
      </c>
      <c r="AB157" t="s">
        <v>46</v>
      </c>
      <c r="AC157" s="2">
        <v>700000</v>
      </c>
      <c r="AD157" s="1">
        <v>700000</v>
      </c>
      <c r="AE157">
        <v>0</v>
      </c>
      <c r="AF157">
        <v>0</v>
      </c>
      <c r="AG157">
        <f t="shared" si="24"/>
        <v>0</v>
      </c>
      <c r="AH157">
        <v>0</v>
      </c>
      <c r="AI157">
        <f t="shared" si="20"/>
        <v>0</v>
      </c>
      <c r="AJ157">
        <v>0</v>
      </c>
      <c r="AK157">
        <f t="shared" si="21"/>
        <v>0</v>
      </c>
      <c r="AL157">
        <v>0</v>
      </c>
      <c r="AM157" s="1">
        <f t="shared" si="25"/>
        <v>700000</v>
      </c>
      <c r="AN157" s="1"/>
      <c r="AO157" s="1">
        <f t="shared" si="23"/>
        <v>700000</v>
      </c>
      <c r="AP157">
        <v>0</v>
      </c>
      <c r="AQ157">
        <v>0</v>
      </c>
      <c r="AR157">
        <v>0</v>
      </c>
      <c r="AS157">
        <v>0</v>
      </c>
      <c r="AT157">
        <v>0</v>
      </c>
    </row>
    <row r="158" spans="1:46" hidden="1" x14ac:dyDescent="0.3">
      <c r="A158" t="s">
        <v>1323</v>
      </c>
      <c r="B158" t="str">
        <f t="shared" si="18"/>
        <v>1.1-00-2612_26466038_2631610</v>
      </c>
      <c r="C158" t="s">
        <v>32</v>
      </c>
      <c r="D158" t="s">
        <v>33</v>
      </c>
      <c r="E158">
        <v>3</v>
      </c>
      <c r="F158" t="s">
        <v>527</v>
      </c>
      <c r="G158">
        <v>3.8</v>
      </c>
      <c r="H158" t="s">
        <v>536</v>
      </c>
      <c r="I158" t="s">
        <v>72</v>
      </c>
      <c r="J158" t="s">
        <v>73</v>
      </c>
      <c r="K158" t="s">
        <v>74</v>
      </c>
      <c r="L158" t="s">
        <v>75</v>
      </c>
      <c r="M158" t="s">
        <v>540</v>
      </c>
      <c r="N158" t="s">
        <v>76</v>
      </c>
      <c r="O158" t="s">
        <v>77</v>
      </c>
      <c r="P158">
        <v>4</v>
      </c>
      <c r="Q158" t="s">
        <v>78</v>
      </c>
      <c r="R158">
        <v>66</v>
      </c>
      <c r="S158" t="s">
        <v>79</v>
      </c>
      <c r="T158" t="s">
        <v>80</v>
      </c>
      <c r="U158" t="s">
        <v>81</v>
      </c>
      <c r="V158">
        <v>3000</v>
      </c>
      <c r="W158" t="s">
        <v>53</v>
      </c>
      <c r="X158" t="s">
        <v>626</v>
      </c>
      <c r="Y158">
        <v>3161</v>
      </c>
      <c r="Z158" t="s">
        <v>86</v>
      </c>
      <c r="AA158">
        <v>0</v>
      </c>
      <c r="AB158" t="s">
        <v>46</v>
      </c>
      <c r="AC158" s="2">
        <v>1150000</v>
      </c>
      <c r="AD158" s="1">
        <v>1150000</v>
      </c>
      <c r="AE158">
        <v>0</v>
      </c>
      <c r="AF158">
        <v>0</v>
      </c>
      <c r="AG158">
        <f t="shared" si="24"/>
        <v>0</v>
      </c>
      <c r="AH158">
        <v>0</v>
      </c>
      <c r="AI158">
        <f t="shared" si="20"/>
        <v>0</v>
      </c>
      <c r="AJ158">
        <v>0</v>
      </c>
      <c r="AK158">
        <f t="shared" si="21"/>
        <v>0</v>
      </c>
      <c r="AL158">
        <v>0</v>
      </c>
      <c r="AM158" s="1">
        <f t="shared" si="25"/>
        <v>1150000</v>
      </c>
      <c r="AN158" s="1"/>
      <c r="AO158" s="1">
        <f t="shared" si="23"/>
        <v>1150000</v>
      </c>
      <c r="AP158">
        <v>0</v>
      </c>
      <c r="AQ158">
        <v>0</v>
      </c>
      <c r="AR158">
        <v>0</v>
      </c>
      <c r="AS158">
        <v>0</v>
      </c>
      <c r="AT158">
        <v>0</v>
      </c>
    </row>
    <row r="159" spans="1:46" hidden="1" x14ac:dyDescent="0.3">
      <c r="A159" t="s">
        <v>1324</v>
      </c>
      <c r="B159" t="str">
        <f t="shared" si="18"/>
        <v>1.1-00-2607_26121015_2631610</v>
      </c>
      <c r="C159" t="s">
        <v>32</v>
      </c>
      <c r="D159" t="s">
        <v>33</v>
      </c>
      <c r="E159">
        <v>1</v>
      </c>
      <c r="F159" t="s">
        <v>525</v>
      </c>
      <c r="G159">
        <v>1.7</v>
      </c>
      <c r="H159" t="s">
        <v>529</v>
      </c>
      <c r="I159" t="s">
        <v>121</v>
      </c>
      <c r="J159" t="s">
        <v>122</v>
      </c>
      <c r="K159" t="s">
        <v>36</v>
      </c>
      <c r="L159" t="s">
        <v>37</v>
      </c>
      <c r="M159" t="s">
        <v>540</v>
      </c>
      <c r="N159" t="s">
        <v>38</v>
      </c>
      <c r="O159" t="s">
        <v>39</v>
      </c>
      <c r="P159">
        <v>1</v>
      </c>
      <c r="Q159" t="s">
        <v>123</v>
      </c>
      <c r="R159">
        <v>21</v>
      </c>
      <c r="S159" t="s">
        <v>127</v>
      </c>
      <c r="T159" t="s">
        <v>125</v>
      </c>
      <c r="U159" t="s">
        <v>126</v>
      </c>
      <c r="V159">
        <v>3000</v>
      </c>
      <c r="W159" t="s">
        <v>53</v>
      </c>
      <c r="X159" t="s">
        <v>626</v>
      </c>
      <c r="Y159">
        <v>3161</v>
      </c>
      <c r="Z159" t="s">
        <v>86</v>
      </c>
      <c r="AA159">
        <v>0</v>
      </c>
      <c r="AB159" t="s">
        <v>46</v>
      </c>
      <c r="AC159" s="2">
        <v>591000</v>
      </c>
      <c r="AD159" s="1">
        <v>591000</v>
      </c>
      <c r="AE159">
        <v>0</v>
      </c>
      <c r="AF159">
        <v>0</v>
      </c>
      <c r="AG159">
        <f t="shared" si="24"/>
        <v>0</v>
      </c>
      <c r="AH159">
        <v>0</v>
      </c>
      <c r="AI159">
        <f t="shared" si="20"/>
        <v>0</v>
      </c>
      <c r="AJ159">
        <v>0</v>
      </c>
      <c r="AK159">
        <f t="shared" si="21"/>
        <v>0</v>
      </c>
      <c r="AL159">
        <v>0</v>
      </c>
      <c r="AM159" s="1">
        <f t="shared" si="25"/>
        <v>591000</v>
      </c>
      <c r="AN159" s="1"/>
      <c r="AO159" s="1">
        <f t="shared" si="23"/>
        <v>591000</v>
      </c>
      <c r="AP159">
        <v>0</v>
      </c>
      <c r="AQ159">
        <v>0</v>
      </c>
      <c r="AR159">
        <v>0</v>
      </c>
      <c r="AS159">
        <v>0</v>
      </c>
      <c r="AT159">
        <v>0</v>
      </c>
    </row>
    <row r="160" spans="1:46" s="11" customFormat="1" hidden="1" x14ac:dyDescent="0.3">
      <c r="A160" s="11" t="s">
        <v>1531</v>
      </c>
      <c r="B160" t="str">
        <f t="shared" si="18"/>
        <v>1.1-00-2607_26623017_2622110</v>
      </c>
      <c r="C160" s="11" t="s">
        <v>32</v>
      </c>
      <c r="D160" s="11" t="s">
        <v>33</v>
      </c>
      <c r="E160">
        <v>1</v>
      </c>
      <c r="F160" t="s">
        <v>525</v>
      </c>
      <c r="G160">
        <v>1.7</v>
      </c>
      <c r="H160" t="s">
        <v>529</v>
      </c>
      <c r="I160" t="s">
        <v>34</v>
      </c>
      <c r="J160" t="s">
        <v>35</v>
      </c>
      <c r="K160" t="s">
        <v>36</v>
      </c>
      <c r="L160" t="s">
        <v>37</v>
      </c>
      <c r="M160" t="s">
        <v>540</v>
      </c>
      <c r="N160" t="s">
        <v>38</v>
      </c>
      <c r="O160" t="s">
        <v>39</v>
      </c>
      <c r="P160">
        <v>6</v>
      </c>
      <c r="Q160" t="s">
        <v>40</v>
      </c>
      <c r="R160" s="11">
        <v>23</v>
      </c>
      <c r="S160" s="11" t="s">
        <v>41</v>
      </c>
      <c r="T160" t="s">
        <v>42</v>
      </c>
      <c r="U160" t="s">
        <v>43</v>
      </c>
      <c r="V160">
        <v>2000</v>
      </c>
      <c r="W160" t="s">
        <v>44</v>
      </c>
      <c r="X160" t="s">
        <v>618</v>
      </c>
      <c r="Y160" s="11">
        <v>2211</v>
      </c>
      <c r="Z160" s="11" t="s">
        <v>68</v>
      </c>
      <c r="AA160" s="11">
        <v>0</v>
      </c>
      <c r="AB160" s="11" t="s">
        <v>46</v>
      </c>
      <c r="AC160" s="87">
        <v>0</v>
      </c>
      <c r="AD160" s="88">
        <v>0</v>
      </c>
      <c r="AE160" s="11">
        <v>0</v>
      </c>
      <c r="AF160" s="11">
        <v>0</v>
      </c>
      <c r="AG160" s="11">
        <f t="shared" si="24"/>
        <v>0</v>
      </c>
      <c r="AH160" s="11">
        <v>0</v>
      </c>
      <c r="AI160" s="11">
        <f t="shared" si="20"/>
        <v>0</v>
      </c>
      <c r="AJ160" s="11">
        <v>0</v>
      </c>
      <c r="AK160" s="11">
        <f t="shared" si="21"/>
        <v>0</v>
      </c>
      <c r="AL160" s="11">
        <v>0</v>
      </c>
      <c r="AM160" s="88">
        <f t="shared" si="25"/>
        <v>0</v>
      </c>
      <c r="AN160" s="89">
        <v>400000</v>
      </c>
      <c r="AO160" s="88">
        <f t="shared" si="23"/>
        <v>400000</v>
      </c>
      <c r="AP160" s="11">
        <v>0</v>
      </c>
      <c r="AQ160" s="11">
        <v>0</v>
      </c>
      <c r="AR160" s="11">
        <v>0</v>
      </c>
      <c r="AS160" s="11">
        <v>0</v>
      </c>
      <c r="AT160" s="11">
        <v>0</v>
      </c>
    </row>
    <row r="161" spans="1:46" hidden="1" x14ac:dyDescent="0.3">
      <c r="A161" t="s">
        <v>1326</v>
      </c>
      <c r="B161" t="str">
        <f t="shared" si="18"/>
        <v>1.1-00-2612_26466038_26317161</v>
      </c>
      <c r="C161" t="s">
        <v>32</v>
      </c>
      <c r="D161" t="s">
        <v>33</v>
      </c>
      <c r="E161">
        <v>3</v>
      </c>
      <c r="F161" t="s">
        <v>527</v>
      </c>
      <c r="G161">
        <v>3.8</v>
      </c>
      <c r="H161" t="s">
        <v>536</v>
      </c>
      <c r="I161" t="s">
        <v>72</v>
      </c>
      <c r="J161" t="s">
        <v>73</v>
      </c>
      <c r="K161" t="s">
        <v>74</v>
      </c>
      <c r="L161" t="s">
        <v>75</v>
      </c>
      <c r="M161" t="s">
        <v>540</v>
      </c>
      <c r="N161" t="s">
        <v>76</v>
      </c>
      <c r="O161" t="s">
        <v>77</v>
      </c>
      <c r="P161">
        <v>4</v>
      </c>
      <c r="Q161" t="s">
        <v>78</v>
      </c>
      <c r="R161">
        <v>66</v>
      </c>
      <c r="S161" t="s">
        <v>79</v>
      </c>
      <c r="T161" t="s">
        <v>80</v>
      </c>
      <c r="U161" t="s">
        <v>81</v>
      </c>
      <c r="V161">
        <v>3000</v>
      </c>
      <c r="W161" t="s">
        <v>53</v>
      </c>
      <c r="X161" t="s">
        <v>626</v>
      </c>
      <c r="Y161">
        <v>3171</v>
      </c>
      <c r="Z161" t="s">
        <v>87</v>
      </c>
      <c r="AA161">
        <v>61</v>
      </c>
      <c r="AB161" t="s">
        <v>88</v>
      </c>
      <c r="AC161" s="2">
        <v>6000000</v>
      </c>
      <c r="AD161" s="1">
        <v>5999997.7199999997</v>
      </c>
      <c r="AE161">
        <v>0</v>
      </c>
      <c r="AF161">
        <v>0</v>
      </c>
      <c r="AG161">
        <f t="shared" si="24"/>
        <v>0</v>
      </c>
      <c r="AH161">
        <v>0</v>
      </c>
      <c r="AI161">
        <f t="shared" si="20"/>
        <v>0</v>
      </c>
      <c r="AJ161">
        <v>0</v>
      </c>
      <c r="AK161">
        <f t="shared" si="21"/>
        <v>0</v>
      </c>
      <c r="AL161">
        <v>0</v>
      </c>
      <c r="AM161" s="1">
        <f t="shared" si="25"/>
        <v>6000000</v>
      </c>
      <c r="AN161" s="1"/>
      <c r="AO161" s="1">
        <f t="shared" si="23"/>
        <v>6000000</v>
      </c>
      <c r="AP161">
        <v>0</v>
      </c>
      <c r="AQ161">
        <v>2.2799999999999998</v>
      </c>
      <c r="AR161">
        <v>0</v>
      </c>
      <c r="AS161">
        <v>0</v>
      </c>
      <c r="AT161">
        <v>2.2799999999999998</v>
      </c>
    </row>
    <row r="162" spans="1:46" x14ac:dyDescent="0.3">
      <c r="A162" t="s">
        <v>1327</v>
      </c>
      <c r="B162" t="str">
        <f t="shared" si="18"/>
        <v>2.5-02-2612_26466038_26317164</v>
      </c>
      <c r="C162" t="s">
        <v>465</v>
      </c>
      <c r="D162" t="s">
        <v>466</v>
      </c>
      <c r="E162">
        <v>3</v>
      </c>
      <c r="F162" t="s">
        <v>527</v>
      </c>
      <c r="G162">
        <v>3.8</v>
      </c>
      <c r="H162" t="s">
        <v>536</v>
      </c>
      <c r="I162" t="s">
        <v>72</v>
      </c>
      <c r="J162" t="s">
        <v>73</v>
      </c>
      <c r="K162" t="s">
        <v>74</v>
      </c>
      <c r="L162" t="s">
        <v>75</v>
      </c>
      <c r="M162" t="s">
        <v>540</v>
      </c>
      <c r="N162" t="s">
        <v>76</v>
      </c>
      <c r="O162" t="s">
        <v>77</v>
      </c>
      <c r="P162">
        <v>4</v>
      </c>
      <c r="Q162" t="s">
        <v>78</v>
      </c>
      <c r="R162">
        <v>66</v>
      </c>
      <c r="S162" t="s">
        <v>79</v>
      </c>
      <c r="T162" t="s">
        <v>80</v>
      </c>
      <c r="U162" t="s">
        <v>81</v>
      </c>
      <c r="V162" s="6">
        <v>3000</v>
      </c>
      <c r="W162" s="6" t="s">
        <v>53</v>
      </c>
      <c r="X162" t="s">
        <v>626</v>
      </c>
      <c r="Y162">
        <v>3171</v>
      </c>
      <c r="Z162" t="s">
        <v>87</v>
      </c>
      <c r="AA162">
        <v>64</v>
      </c>
      <c r="AB162" t="s">
        <v>88</v>
      </c>
      <c r="AC162" s="2">
        <v>40000000</v>
      </c>
      <c r="AD162" s="1">
        <v>40000002.280000001</v>
      </c>
      <c r="AE162" s="1">
        <v>23851715.170000002</v>
      </c>
      <c r="AF162">
        <v>0</v>
      </c>
      <c r="AG162">
        <f t="shared" si="24"/>
        <v>0</v>
      </c>
      <c r="AH162">
        <v>0</v>
      </c>
      <c r="AI162">
        <f t="shared" si="20"/>
        <v>0</v>
      </c>
      <c r="AJ162">
        <v>0</v>
      </c>
      <c r="AK162">
        <f t="shared" si="21"/>
        <v>0</v>
      </c>
      <c r="AL162">
        <v>0</v>
      </c>
      <c r="AM162" s="1">
        <f t="shared" si="25"/>
        <v>16148284.829999998</v>
      </c>
      <c r="AN162" s="1"/>
      <c r="AO162" s="1">
        <f t="shared" si="23"/>
        <v>40000000</v>
      </c>
      <c r="AP162">
        <v>0</v>
      </c>
      <c r="AQ162">
        <v>0</v>
      </c>
      <c r="AR162">
        <v>0</v>
      </c>
      <c r="AS162">
        <v>2.2799999999999998</v>
      </c>
      <c r="AT162">
        <v>-2.2799999999999998</v>
      </c>
    </row>
    <row r="163" spans="1:46" hidden="1" x14ac:dyDescent="0.3">
      <c r="A163" t="s">
        <v>1328</v>
      </c>
      <c r="B163" t="str">
        <f t="shared" si="18"/>
        <v>1.1-00-2604_2646005_2631810</v>
      </c>
      <c r="C163" t="s">
        <v>32</v>
      </c>
      <c r="D163" t="s">
        <v>33</v>
      </c>
      <c r="E163">
        <v>1</v>
      </c>
      <c r="F163" t="s">
        <v>525</v>
      </c>
      <c r="G163">
        <v>1.3</v>
      </c>
      <c r="H163" t="s">
        <v>528</v>
      </c>
      <c r="I163" t="s">
        <v>175</v>
      </c>
      <c r="J163" t="s">
        <v>176</v>
      </c>
      <c r="K163" t="s">
        <v>36</v>
      </c>
      <c r="L163" t="s">
        <v>37</v>
      </c>
      <c r="M163" t="s">
        <v>540</v>
      </c>
      <c r="N163" t="s">
        <v>192</v>
      </c>
      <c r="O163" t="s">
        <v>193</v>
      </c>
      <c r="P163">
        <v>4</v>
      </c>
      <c r="Q163" t="s">
        <v>78</v>
      </c>
      <c r="R163">
        <v>6</v>
      </c>
      <c r="S163" t="s">
        <v>198</v>
      </c>
      <c r="T163" t="s">
        <v>199</v>
      </c>
      <c r="U163" t="s">
        <v>200</v>
      </c>
      <c r="V163">
        <v>3000</v>
      </c>
      <c r="W163" t="s">
        <v>53</v>
      </c>
      <c r="X163" t="s">
        <v>626</v>
      </c>
      <c r="Y163">
        <v>3181</v>
      </c>
      <c r="Z163" t="s">
        <v>204</v>
      </c>
      <c r="AA163">
        <v>0</v>
      </c>
      <c r="AB163" t="s">
        <v>46</v>
      </c>
      <c r="AC163" s="2">
        <v>7000</v>
      </c>
      <c r="AD163" s="1">
        <v>7000</v>
      </c>
      <c r="AE163">
        <v>0</v>
      </c>
      <c r="AF163">
        <v>0</v>
      </c>
      <c r="AG163">
        <f t="shared" si="24"/>
        <v>0</v>
      </c>
      <c r="AH163">
        <v>0</v>
      </c>
      <c r="AI163">
        <f t="shared" si="20"/>
        <v>0</v>
      </c>
      <c r="AJ163">
        <v>0</v>
      </c>
      <c r="AK163">
        <f t="shared" si="21"/>
        <v>0</v>
      </c>
      <c r="AL163">
        <v>0</v>
      </c>
      <c r="AM163" s="1">
        <f t="shared" si="25"/>
        <v>7000</v>
      </c>
      <c r="AN163" s="1"/>
      <c r="AO163" s="1">
        <f t="shared" si="23"/>
        <v>7000</v>
      </c>
      <c r="AP163">
        <v>0</v>
      </c>
      <c r="AQ163">
        <v>0</v>
      </c>
      <c r="AR163">
        <v>0</v>
      </c>
      <c r="AS163">
        <v>0</v>
      </c>
      <c r="AT163">
        <v>0</v>
      </c>
    </row>
    <row r="164" spans="1:46" s="11" customFormat="1" hidden="1" x14ac:dyDescent="0.3">
      <c r="A164" s="11" t="s">
        <v>1531</v>
      </c>
      <c r="B164" t="str">
        <f t="shared" si="18"/>
        <v>1.1-00-2618_26472044_2633410</v>
      </c>
      <c r="C164" s="11" t="s">
        <v>32</v>
      </c>
      <c r="D164" s="11" t="s">
        <v>33</v>
      </c>
      <c r="E164">
        <v>1</v>
      </c>
      <c r="F164" t="s">
        <v>525</v>
      </c>
      <c r="G164">
        <v>1.3</v>
      </c>
      <c r="H164" t="s">
        <v>528</v>
      </c>
      <c r="I164" t="s">
        <v>175</v>
      </c>
      <c r="J164" t="s">
        <v>176</v>
      </c>
      <c r="K164" t="s">
        <v>508</v>
      </c>
      <c r="L164" t="s">
        <v>509</v>
      </c>
      <c r="M164" t="s">
        <v>540</v>
      </c>
      <c r="N164" t="s">
        <v>510</v>
      </c>
      <c r="O164" t="s">
        <v>493</v>
      </c>
      <c r="P164">
        <v>4</v>
      </c>
      <c r="Q164" t="s">
        <v>78</v>
      </c>
      <c r="R164" s="11">
        <v>72</v>
      </c>
      <c r="S164" s="11" t="s">
        <v>511</v>
      </c>
      <c r="T164" t="s">
        <v>515</v>
      </c>
      <c r="U164" t="s">
        <v>493</v>
      </c>
      <c r="V164">
        <v>3000</v>
      </c>
      <c r="W164" t="s">
        <v>53</v>
      </c>
      <c r="X164" t="s">
        <v>627</v>
      </c>
      <c r="Y164" s="11">
        <v>3341</v>
      </c>
      <c r="Z164" s="11" t="s">
        <v>238</v>
      </c>
      <c r="AA164" s="11">
        <v>0</v>
      </c>
      <c r="AB164" s="11" t="s">
        <v>46</v>
      </c>
      <c r="AC164" s="87">
        <v>0</v>
      </c>
      <c r="AD164" s="88">
        <v>0</v>
      </c>
      <c r="AE164" s="88">
        <v>0</v>
      </c>
      <c r="AF164" s="88">
        <v>0</v>
      </c>
      <c r="AG164" s="11">
        <v>0</v>
      </c>
      <c r="AH164" s="88">
        <v>0</v>
      </c>
      <c r="AI164" s="11">
        <f t="shared" si="20"/>
        <v>0</v>
      </c>
      <c r="AJ164" s="88">
        <v>0</v>
      </c>
      <c r="AK164" s="11">
        <f t="shared" si="21"/>
        <v>0</v>
      </c>
      <c r="AL164" s="88">
        <v>0</v>
      </c>
      <c r="AM164" s="88">
        <v>0</v>
      </c>
      <c r="AN164" s="89">
        <v>500000</v>
      </c>
      <c r="AO164" s="88">
        <f t="shared" si="23"/>
        <v>500000</v>
      </c>
      <c r="AP164" s="11">
        <v>0</v>
      </c>
      <c r="AQ164" s="11">
        <v>0</v>
      </c>
      <c r="AR164" s="11">
        <v>0</v>
      </c>
      <c r="AS164" s="11">
        <v>0</v>
      </c>
      <c r="AT164" s="11">
        <v>0</v>
      </c>
    </row>
    <row r="165" spans="1:46" hidden="1" x14ac:dyDescent="0.3">
      <c r="A165" t="s">
        <v>1330</v>
      </c>
      <c r="B165" t="str">
        <f t="shared" si="18"/>
        <v>1.1-00-2612_26466038_26323160</v>
      </c>
      <c r="C165" t="s">
        <v>32</v>
      </c>
      <c r="D165" t="s">
        <v>33</v>
      </c>
      <c r="E165">
        <v>3</v>
      </c>
      <c r="F165" t="s">
        <v>527</v>
      </c>
      <c r="G165">
        <v>3.8</v>
      </c>
      <c r="H165" t="s">
        <v>536</v>
      </c>
      <c r="I165" t="s">
        <v>72</v>
      </c>
      <c r="J165" t="s">
        <v>73</v>
      </c>
      <c r="K165" t="s">
        <v>74</v>
      </c>
      <c r="L165" t="s">
        <v>75</v>
      </c>
      <c r="M165" t="s">
        <v>540</v>
      </c>
      <c r="N165" t="s">
        <v>76</v>
      </c>
      <c r="O165" t="s">
        <v>77</v>
      </c>
      <c r="P165">
        <v>4</v>
      </c>
      <c r="Q165" t="s">
        <v>78</v>
      </c>
      <c r="R165">
        <v>66</v>
      </c>
      <c r="S165" t="s">
        <v>79</v>
      </c>
      <c r="T165" t="s">
        <v>80</v>
      </c>
      <c r="U165" t="s">
        <v>81</v>
      </c>
      <c r="V165">
        <v>3000</v>
      </c>
      <c r="W165" t="s">
        <v>53</v>
      </c>
      <c r="X165" t="s">
        <v>628</v>
      </c>
      <c r="Y165">
        <v>3231</v>
      </c>
      <c r="Z165" t="s">
        <v>89</v>
      </c>
      <c r="AA165">
        <v>60</v>
      </c>
      <c r="AB165" t="s">
        <v>90</v>
      </c>
      <c r="AC165" s="2">
        <v>37000000</v>
      </c>
      <c r="AD165" s="1">
        <v>37000001.960000001</v>
      </c>
      <c r="AE165" s="1">
        <v>19479204.859999999</v>
      </c>
      <c r="AF165" s="1">
        <v>19479204.859999999</v>
      </c>
      <c r="AG165">
        <f t="shared" ref="AG165:AG193" si="26">AF165-AH165</f>
        <v>12986136.579999998</v>
      </c>
      <c r="AH165" s="1">
        <v>6493068.2800000003</v>
      </c>
      <c r="AI165">
        <f t="shared" si="20"/>
        <v>0</v>
      </c>
      <c r="AJ165" s="1">
        <v>6493068.2800000003</v>
      </c>
      <c r="AK165">
        <f t="shared" si="21"/>
        <v>0</v>
      </c>
      <c r="AL165" s="1">
        <v>6493068.2800000003</v>
      </c>
      <c r="AM165" s="1">
        <f t="shared" ref="AM165:AM182" si="27">AC165-AE165</f>
        <v>17520795.140000001</v>
      </c>
      <c r="AN165" s="1"/>
      <c r="AO165" s="1">
        <f t="shared" si="23"/>
        <v>37000000</v>
      </c>
      <c r="AP165">
        <v>0</v>
      </c>
      <c r="AQ165">
        <v>0</v>
      </c>
      <c r="AR165">
        <v>0</v>
      </c>
      <c r="AS165">
        <v>1.96</v>
      </c>
      <c r="AT165">
        <v>-1.96</v>
      </c>
    </row>
    <row r="166" spans="1:46" hidden="1" x14ac:dyDescent="0.3">
      <c r="A166" t="s">
        <v>1331</v>
      </c>
      <c r="B166" t="str">
        <f t="shared" si="18"/>
        <v>1.1-00-2612_26466038_26323162</v>
      </c>
      <c r="C166" t="s">
        <v>32</v>
      </c>
      <c r="D166" t="s">
        <v>33</v>
      </c>
      <c r="E166">
        <v>3</v>
      </c>
      <c r="F166" t="s">
        <v>527</v>
      </c>
      <c r="G166">
        <v>3.8</v>
      </c>
      <c r="H166" t="s">
        <v>536</v>
      </c>
      <c r="I166" t="s">
        <v>72</v>
      </c>
      <c r="J166" t="s">
        <v>73</v>
      </c>
      <c r="K166" t="s">
        <v>74</v>
      </c>
      <c r="L166" t="s">
        <v>75</v>
      </c>
      <c r="M166" t="s">
        <v>540</v>
      </c>
      <c r="N166" t="s">
        <v>76</v>
      </c>
      <c r="O166" t="s">
        <v>77</v>
      </c>
      <c r="P166">
        <v>4</v>
      </c>
      <c r="Q166" t="s">
        <v>78</v>
      </c>
      <c r="R166">
        <v>66</v>
      </c>
      <c r="S166" t="s">
        <v>79</v>
      </c>
      <c r="T166" t="s">
        <v>80</v>
      </c>
      <c r="U166" t="s">
        <v>81</v>
      </c>
      <c r="V166">
        <v>3000</v>
      </c>
      <c r="W166" t="s">
        <v>53</v>
      </c>
      <c r="X166" t="s">
        <v>628</v>
      </c>
      <c r="Y166">
        <v>3231</v>
      </c>
      <c r="Z166" t="s">
        <v>89</v>
      </c>
      <c r="AA166">
        <v>62</v>
      </c>
      <c r="AB166" t="s">
        <v>91</v>
      </c>
      <c r="AC166" s="2">
        <v>4200000</v>
      </c>
      <c r="AD166" s="1">
        <v>4199998.04</v>
      </c>
      <c r="AE166">
        <v>0</v>
      </c>
      <c r="AF166">
        <v>0</v>
      </c>
      <c r="AG166">
        <f t="shared" si="26"/>
        <v>0</v>
      </c>
      <c r="AH166">
        <v>0</v>
      </c>
      <c r="AI166">
        <f t="shared" si="20"/>
        <v>0</v>
      </c>
      <c r="AJ166">
        <v>0</v>
      </c>
      <c r="AK166">
        <f t="shared" si="21"/>
        <v>0</v>
      </c>
      <c r="AL166">
        <v>0</v>
      </c>
      <c r="AM166" s="1">
        <f t="shared" si="27"/>
        <v>4200000</v>
      </c>
      <c r="AN166" s="1"/>
      <c r="AO166" s="1">
        <f t="shared" si="23"/>
        <v>4200000</v>
      </c>
      <c r="AP166">
        <v>0</v>
      </c>
      <c r="AQ166">
        <v>1.96</v>
      </c>
      <c r="AR166">
        <v>0</v>
      </c>
      <c r="AS166">
        <v>0</v>
      </c>
      <c r="AT166">
        <v>1.96</v>
      </c>
    </row>
    <row r="167" spans="1:46" x14ac:dyDescent="0.3">
      <c r="A167" t="s">
        <v>1332</v>
      </c>
      <c r="B167" t="str">
        <f t="shared" si="18"/>
        <v>2.5-02-2607_26623017_26325122</v>
      </c>
      <c r="C167" t="s">
        <v>465</v>
      </c>
      <c r="D167" t="s">
        <v>466</v>
      </c>
      <c r="E167">
        <v>1</v>
      </c>
      <c r="F167" t="s">
        <v>525</v>
      </c>
      <c r="G167">
        <v>1.7</v>
      </c>
      <c r="H167" t="s">
        <v>529</v>
      </c>
      <c r="I167" t="s">
        <v>34</v>
      </c>
      <c r="J167" t="s">
        <v>35</v>
      </c>
      <c r="K167" t="s">
        <v>36</v>
      </c>
      <c r="L167" t="s">
        <v>37</v>
      </c>
      <c r="M167" t="s">
        <v>540</v>
      </c>
      <c r="N167" t="s">
        <v>38</v>
      </c>
      <c r="O167" t="s">
        <v>39</v>
      </c>
      <c r="P167">
        <v>6</v>
      </c>
      <c r="Q167" t="s">
        <v>40</v>
      </c>
      <c r="R167">
        <v>23</v>
      </c>
      <c r="S167" t="s">
        <v>41</v>
      </c>
      <c r="T167" t="s">
        <v>42</v>
      </c>
      <c r="U167" t="s">
        <v>43</v>
      </c>
      <c r="V167" s="6">
        <v>3000</v>
      </c>
      <c r="W167" s="6" t="s">
        <v>53</v>
      </c>
      <c r="X167" t="s">
        <v>628</v>
      </c>
      <c r="Y167">
        <v>3251</v>
      </c>
      <c r="Z167" t="s">
        <v>467</v>
      </c>
      <c r="AA167">
        <v>22</v>
      </c>
      <c r="AB167" t="s">
        <v>468</v>
      </c>
      <c r="AC167" s="2">
        <v>7000000</v>
      </c>
      <c r="AD167" s="1">
        <v>7000000</v>
      </c>
      <c r="AE167" s="1">
        <v>6963053.1200000001</v>
      </c>
      <c r="AF167">
        <v>0</v>
      </c>
      <c r="AG167">
        <f t="shared" si="26"/>
        <v>0</v>
      </c>
      <c r="AH167">
        <v>0</v>
      </c>
      <c r="AI167">
        <f t="shared" si="20"/>
        <v>0</v>
      </c>
      <c r="AJ167">
        <v>0</v>
      </c>
      <c r="AK167">
        <f t="shared" si="21"/>
        <v>0</v>
      </c>
      <c r="AL167">
        <v>0</v>
      </c>
      <c r="AM167" s="1">
        <f t="shared" si="27"/>
        <v>36946.879999999888</v>
      </c>
      <c r="AN167" s="1"/>
      <c r="AO167" s="1">
        <f t="shared" si="23"/>
        <v>7000000</v>
      </c>
      <c r="AP167">
        <v>0</v>
      </c>
      <c r="AQ167">
        <v>0</v>
      </c>
      <c r="AR167">
        <v>0</v>
      </c>
      <c r="AS167">
        <v>0</v>
      </c>
      <c r="AT167">
        <v>0</v>
      </c>
    </row>
    <row r="168" spans="1:46" x14ac:dyDescent="0.3">
      <c r="A168" t="s">
        <v>1333</v>
      </c>
      <c r="B168" t="str">
        <f t="shared" si="18"/>
        <v>2.5-02-2605_26110007_2632510</v>
      </c>
      <c r="C168" t="s">
        <v>465</v>
      </c>
      <c r="D168" t="s">
        <v>466</v>
      </c>
      <c r="E168">
        <v>1</v>
      </c>
      <c r="F168" t="s">
        <v>525</v>
      </c>
      <c r="G168">
        <v>1.3</v>
      </c>
      <c r="H168" t="s">
        <v>528</v>
      </c>
      <c r="I168" t="s">
        <v>175</v>
      </c>
      <c r="J168" t="s">
        <v>176</v>
      </c>
      <c r="K168" t="s">
        <v>36</v>
      </c>
      <c r="L168" t="s">
        <v>37</v>
      </c>
      <c r="M168" t="s">
        <v>540</v>
      </c>
      <c r="N168" t="s">
        <v>224</v>
      </c>
      <c r="O168" t="s">
        <v>225</v>
      </c>
      <c r="P168">
        <v>1</v>
      </c>
      <c r="Q168" t="s">
        <v>123</v>
      </c>
      <c r="R168">
        <v>10</v>
      </c>
      <c r="S168" t="s">
        <v>352</v>
      </c>
      <c r="T168" t="s">
        <v>227</v>
      </c>
      <c r="U168" t="s">
        <v>228</v>
      </c>
      <c r="V168" s="6">
        <v>3000</v>
      </c>
      <c r="W168" s="6" t="s">
        <v>53</v>
      </c>
      <c r="X168" t="s">
        <v>628</v>
      </c>
      <c r="Y168">
        <v>3251</v>
      </c>
      <c r="Z168" t="s">
        <v>467</v>
      </c>
      <c r="AA168">
        <v>0</v>
      </c>
      <c r="AB168" t="s">
        <v>46</v>
      </c>
      <c r="AC168" s="2">
        <v>68958396.959999993</v>
      </c>
      <c r="AD168" s="1">
        <v>68958396.959999993</v>
      </c>
      <c r="AE168" s="1">
        <v>68958396.859999999</v>
      </c>
      <c r="AF168" s="1">
        <v>68958396.859999999</v>
      </c>
      <c r="AG168">
        <f t="shared" si="26"/>
        <v>63211863.780000001</v>
      </c>
      <c r="AH168" s="1">
        <v>5746533.0800000001</v>
      </c>
      <c r="AI168">
        <f t="shared" si="20"/>
        <v>5746533.0800000001</v>
      </c>
      <c r="AJ168">
        <v>0</v>
      </c>
      <c r="AK168">
        <f t="shared" si="21"/>
        <v>0</v>
      </c>
      <c r="AL168">
        <v>0</v>
      </c>
      <c r="AM168" s="1">
        <f t="shared" si="27"/>
        <v>9.9999994039535522E-2</v>
      </c>
      <c r="AN168" s="1"/>
      <c r="AO168" s="1">
        <f t="shared" si="23"/>
        <v>68958396.959999993</v>
      </c>
      <c r="AP168">
        <v>0</v>
      </c>
      <c r="AQ168">
        <v>0</v>
      </c>
      <c r="AR168">
        <v>0</v>
      </c>
      <c r="AS168">
        <v>0</v>
      </c>
      <c r="AT168">
        <v>0</v>
      </c>
    </row>
    <row r="169" spans="1:46" s="11" customFormat="1" hidden="1" x14ac:dyDescent="0.3">
      <c r="A169" s="11" t="s">
        <v>1531</v>
      </c>
      <c r="B169" t="str">
        <f t="shared" si="18"/>
        <v>1.1-00-2602_2642002_2633110</v>
      </c>
      <c r="C169" s="11" t="s">
        <v>32</v>
      </c>
      <c r="D169" s="11" t="s">
        <v>33</v>
      </c>
      <c r="E169">
        <v>1</v>
      </c>
      <c r="F169" t="s">
        <v>525</v>
      </c>
      <c r="G169">
        <v>1.3</v>
      </c>
      <c r="H169" t="s">
        <v>528</v>
      </c>
      <c r="I169" t="s">
        <v>175</v>
      </c>
      <c r="J169" t="s">
        <v>176</v>
      </c>
      <c r="K169" t="s">
        <v>36</v>
      </c>
      <c r="L169" t="s">
        <v>37</v>
      </c>
      <c r="M169" t="s">
        <v>540</v>
      </c>
      <c r="N169" t="s">
        <v>187</v>
      </c>
      <c r="O169" t="s">
        <v>188</v>
      </c>
      <c r="P169">
        <v>4</v>
      </c>
      <c r="Q169" t="s">
        <v>78</v>
      </c>
      <c r="R169" s="11">
        <v>2</v>
      </c>
      <c r="S169" s="11" t="s">
        <v>189</v>
      </c>
      <c r="T169" t="s">
        <v>190</v>
      </c>
      <c r="U169" t="s">
        <v>191</v>
      </c>
      <c r="V169">
        <v>3000</v>
      </c>
      <c r="W169" t="s">
        <v>53</v>
      </c>
      <c r="X169" t="s">
        <v>627</v>
      </c>
      <c r="Y169" s="11">
        <v>3311</v>
      </c>
      <c r="Z169" s="11" t="s">
        <v>69</v>
      </c>
      <c r="AA169" s="11">
        <v>0</v>
      </c>
      <c r="AB169" s="11" t="s">
        <v>46</v>
      </c>
      <c r="AC169" s="87">
        <v>0</v>
      </c>
      <c r="AD169" s="88">
        <v>0</v>
      </c>
      <c r="AE169" s="88">
        <v>0</v>
      </c>
      <c r="AF169" s="88">
        <v>0</v>
      </c>
      <c r="AG169" s="11">
        <f t="shared" si="26"/>
        <v>0</v>
      </c>
      <c r="AH169" s="88">
        <v>0</v>
      </c>
      <c r="AI169" s="11">
        <f t="shared" si="20"/>
        <v>0</v>
      </c>
      <c r="AJ169" s="11">
        <v>0</v>
      </c>
      <c r="AK169" s="11">
        <f t="shared" si="21"/>
        <v>0</v>
      </c>
      <c r="AL169" s="11">
        <v>0</v>
      </c>
      <c r="AM169" s="88">
        <f t="shared" si="27"/>
        <v>0</v>
      </c>
      <c r="AN169" s="89">
        <v>500000</v>
      </c>
      <c r="AO169" s="88">
        <f t="shared" si="23"/>
        <v>500000</v>
      </c>
      <c r="AP169" s="11">
        <v>0</v>
      </c>
      <c r="AQ169" s="11">
        <v>0</v>
      </c>
      <c r="AR169" s="11">
        <v>0</v>
      </c>
      <c r="AS169" s="11">
        <v>0</v>
      </c>
      <c r="AT169" s="11">
        <v>0</v>
      </c>
    </row>
    <row r="170" spans="1:46" hidden="1" x14ac:dyDescent="0.3">
      <c r="A170" t="s">
        <v>1335</v>
      </c>
      <c r="B170" t="str">
        <f t="shared" si="18"/>
        <v>1.1-00-2611_26565037_26326144</v>
      </c>
      <c r="C170" t="s">
        <v>32</v>
      </c>
      <c r="D170" t="s">
        <v>33</v>
      </c>
      <c r="E170">
        <v>3</v>
      </c>
      <c r="F170" t="s">
        <v>527</v>
      </c>
      <c r="G170">
        <v>3.7</v>
      </c>
      <c r="H170" t="s">
        <v>138</v>
      </c>
      <c r="I170" t="s">
        <v>137</v>
      </c>
      <c r="J170" t="s">
        <v>138</v>
      </c>
      <c r="K170" t="s">
        <v>36</v>
      </c>
      <c r="L170" t="s">
        <v>37</v>
      </c>
      <c r="M170" t="s">
        <v>540</v>
      </c>
      <c r="N170" t="s">
        <v>139</v>
      </c>
      <c r="O170" t="s">
        <v>140</v>
      </c>
      <c r="P170">
        <v>5</v>
      </c>
      <c r="Q170" t="s">
        <v>141</v>
      </c>
      <c r="R170">
        <v>65</v>
      </c>
      <c r="S170" t="s">
        <v>151</v>
      </c>
      <c r="T170" t="s">
        <v>143</v>
      </c>
      <c r="U170" t="s">
        <v>144</v>
      </c>
      <c r="V170">
        <v>3000</v>
      </c>
      <c r="W170" t="s">
        <v>53</v>
      </c>
      <c r="X170" t="s">
        <v>628</v>
      </c>
      <c r="Y170">
        <v>3261</v>
      </c>
      <c r="Z170" t="s">
        <v>153</v>
      </c>
      <c r="AA170">
        <v>44</v>
      </c>
      <c r="AB170" t="s">
        <v>154</v>
      </c>
      <c r="AC170" s="2">
        <v>560000</v>
      </c>
      <c r="AD170" s="1">
        <v>560000</v>
      </c>
      <c r="AE170">
        <v>0</v>
      </c>
      <c r="AF170">
        <v>0</v>
      </c>
      <c r="AG170">
        <f t="shared" si="26"/>
        <v>0</v>
      </c>
      <c r="AH170">
        <v>0</v>
      </c>
      <c r="AI170">
        <f t="shared" si="20"/>
        <v>0</v>
      </c>
      <c r="AJ170">
        <v>0</v>
      </c>
      <c r="AK170">
        <f t="shared" si="21"/>
        <v>0</v>
      </c>
      <c r="AL170">
        <v>0</v>
      </c>
      <c r="AM170" s="1">
        <f t="shared" si="27"/>
        <v>560000</v>
      </c>
      <c r="AN170" s="1"/>
      <c r="AO170" s="1">
        <f t="shared" si="23"/>
        <v>560000</v>
      </c>
      <c r="AP170">
        <v>0</v>
      </c>
      <c r="AQ170">
        <v>0</v>
      </c>
      <c r="AR170">
        <v>0</v>
      </c>
      <c r="AS170">
        <v>0</v>
      </c>
      <c r="AT170">
        <v>0</v>
      </c>
    </row>
    <row r="171" spans="1:46" hidden="1" x14ac:dyDescent="0.3">
      <c r="A171" t="s">
        <v>1362</v>
      </c>
      <c r="B171" t="str">
        <f t="shared" si="18"/>
        <v>1.1-00-2602_2642002_2634110</v>
      </c>
      <c r="C171" t="s">
        <v>32</v>
      </c>
      <c r="D171" t="s">
        <v>33</v>
      </c>
      <c r="E171">
        <v>1</v>
      </c>
      <c r="F171" t="s">
        <v>525</v>
      </c>
      <c r="G171">
        <v>1.3</v>
      </c>
      <c r="H171" t="s">
        <v>528</v>
      </c>
      <c r="I171" t="s">
        <v>175</v>
      </c>
      <c r="J171" t="s">
        <v>176</v>
      </c>
      <c r="K171" t="s">
        <v>36</v>
      </c>
      <c r="L171" t="s">
        <v>37</v>
      </c>
      <c r="M171" t="s">
        <v>540</v>
      </c>
      <c r="N171" t="s">
        <v>187</v>
      </c>
      <c r="O171" t="s">
        <v>188</v>
      </c>
      <c r="P171">
        <v>4</v>
      </c>
      <c r="Q171" t="s">
        <v>78</v>
      </c>
      <c r="R171">
        <v>2</v>
      </c>
      <c r="S171" t="s">
        <v>189</v>
      </c>
      <c r="T171" t="s">
        <v>190</v>
      </c>
      <c r="U171" t="s">
        <v>191</v>
      </c>
      <c r="V171">
        <v>3000</v>
      </c>
      <c r="W171" t="s">
        <v>53</v>
      </c>
      <c r="X171" t="s">
        <v>630</v>
      </c>
      <c r="Y171">
        <v>3411</v>
      </c>
      <c r="Z171" t="s">
        <v>70</v>
      </c>
      <c r="AA171">
        <v>0</v>
      </c>
      <c r="AB171" t="s">
        <v>46</v>
      </c>
      <c r="AC171" s="2">
        <v>2000000</v>
      </c>
      <c r="AD171" s="1">
        <v>2000000</v>
      </c>
      <c r="AE171" s="1">
        <v>1992655</v>
      </c>
      <c r="AF171" s="1">
        <v>20655</v>
      </c>
      <c r="AG171">
        <f t="shared" si="26"/>
        <v>0</v>
      </c>
      <c r="AH171" s="1">
        <v>20655</v>
      </c>
      <c r="AI171">
        <f t="shared" si="20"/>
        <v>20655</v>
      </c>
      <c r="AJ171">
        <v>0</v>
      </c>
      <c r="AK171">
        <f t="shared" si="21"/>
        <v>0</v>
      </c>
      <c r="AL171">
        <v>0</v>
      </c>
      <c r="AM171" s="1">
        <f t="shared" si="27"/>
        <v>7345</v>
      </c>
      <c r="AN171" s="84">
        <v>500000</v>
      </c>
      <c r="AO171" s="1">
        <f t="shared" si="23"/>
        <v>2500000</v>
      </c>
      <c r="AP171">
        <v>0</v>
      </c>
      <c r="AQ171">
        <v>0</v>
      </c>
      <c r="AR171">
        <v>0</v>
      </c>
      <c r="AS171">
        <v>0</v>
      </c>
      <c r="AT171">
        <v>0</v>
      </c>
    </row>
    <row r="172" spans="1:46" hidden="1" x14ac:dyDescent="0.3">
      <c r="A172" t="s">
        <v>1455</v>
      </c>
      <c r="B172" t="str">
        <f t="shared" si="18"/>
        <v>1.1-00-2611_26560036_26439142</v>
      </c>
      <c r="C172" t="s">
        <v>32</v>
      </c>
      <c r="D172" t="s">
        <v>33</v>
      </c>
      <c r="E172">
        <v>2</v>
      </c>
      <c r="F172" t="s">
        <v>526</v>
      </c>
      <c r="G172">
        <v>2.2000000000000002</v>
      </c>
      <c r="H172" t="s">
        <v>531</v>
      </c>
      <c r="I172" t="s">
        <v>391</v>
      </c>
      <c r="J172" t="s">
        <v>392</v>
      </c>
      <c r="K172" t="s">
        <v>36</v>
      </c>
      <c r="L172" t="s">
        <v>37</v>
      </c>
      <c r="M172" t="s">
        <v>540</v>
      </c>
      <c r="N172" t="s">
        <v>139</v>
      </c>
      <c r="O172" t="s">
        <v>140</v>
      </c>
      <c r="P172">
        <v>5</v>
      </c>
      <c r="Q172" t="s">
        <v>141</v>
      </c>
      <c r="R172">
        <v>60</v>
      </c>
      <c r="S172" t="s">
        <v>398</v>
      </c>
      <c r="T172" t="s">
        <v>399</v>
      </c>
      <c r="U172" t="s">
        <v>400</v>
      </c>
      <c r="V172">
        <v>4000</v>
      </c>
      <c r="W172" t="s">
        <v>148</v>
      </c>
      <c r="X172" t="s">
        <v>637</v>
      </c>
      <c r="Y172">
        <v>4391</v>
      </c>
      <c r="Z172" t="s">
        <v>401</v>
      </c>
      <c r="AA172">
        <v>42</v>
      </c>
      <c r="AB172" t="s">
        <v>402</v>
      </c>
      <c r="AC172" s="2">
        <v>650000</v>
      </c>
      <c r="AD172" s="1">
        <v>650000</v>
      </c>
      <c r="AE172">
        <v>0</v>
      </c>
      <c r="AF172">
        <v>0</v>
      </c>
      <c r="AG172">
        <f t="shared" si="26"/>
        <v>0</v>
      </c>
      <c r="AH172">
        <v>0</v>
      </c>
      <c r="AI172">
        <f t="shared" si="20"/>
        <v>0</v>
      </c>
      <c r="AJ172">
        <v>0</v>
      </c>
      <c r="AK172">
        <f t="shared" si="21"/>
        <v>0</v>
      </c>
      <c r="AL172">
        <v>0</v>
      </c>
      <c r="AM172" s="1">
        <f t="shared" si="27"/>
        <v>650000</v>
      </c>
      <c r="AN172" s="84">
        <v>550000</v>
      </c>
      <c r="AO172" s="1">
        <f t="shared" si="23"/>
        <v>1200000</v>
      </c>
      <c r="AP172">
        <v>0</v>
      </c>
      <c r="AQ172">
        <v>0</v>
      </c>
      <c r="AR172">
        <v>0</v>
      </c>
      <c r="AS172">
        <v>0</v>
      </c>
      <c r="AT172">
        <v>0</v>
      </c>
    </row>
    <row r="173" spans="1:46" hidden="1" x14ac:dyDescent="0.3">
      <c r="A173" t="s">
        <v>1338</v>
      </c>
      <c r="B173" t="str">
        <f t="shared" si="18"/>
        <v>1.1-00-2605_2649007_2632910</v>
      </c>
      <c r="C173" t="s">
        <v>32</v>
      </c>
      <c r="D173" t="s">
        <v>33</v>
      </c>
      <c r="E173">
        <v>1</v>
      </c>
      <c r="F173" t="s">
        <v>525</v>
      </c>
      <c r="G173">
        <v>1.3</v>
      </c>
      <c r="H173" t="s">
        <v>528</v>
      </c>
      <c r="I173" t="s">
        <v>175</v>
      </c>
      <c r="J173" t="s">
        <v>176</v>
      </c>
      <c r="K173" t="s">
        <v>36</v>
      </c>
      <c r="L173" t="s">
        <v>37</v>
      </c>
      <c r="M173" t="s">
        <v>540</v>
      </c>
      <c r="N173" t="s">
        <v>224</v>
      </c>
      <c r="O173" t="s">
        <v>225</v>
      </c>
      <c r="P173">
        <v>4</v>
      </c>
      <c r="Q173" t="s">
        <v>78</v>
      </c>
      <c r="R173">
        <v>9</v>
      </c>
      <c r="S173" t="s">
        <v>226</v>
      </c>
      <c r="T173" t="s">
        <v>227</v>
      </c>
      <c r="U173" t="s">
        <v>228</v>
      </c>
      <c r="V173">
        <v>3000</v>
      </c>
      <c r="W173" t="s">
        <v>53</v>
      </c>
      <c r="X173" t="s">
        <v>628</v>
      </c>
      <c r="Y173">
        <v>3291</v>
      </c>
      <c r="Z173" t="s">
        <v>237</v>
      </c>
      <c r="AA173">
        <v>0</v>
      </c>
      <c r="AB173" t="s">
        <v>46</v>
      </c>
      <c r="AC173" s="2">
        <v>25000</v>
      </c>
      <c r="AD173" s="1">
        <v>25000</v>
      </c>
      <c r="AE173">
        <v>0</v>
      </c>
      <c r="AF173">
        <v>0</v>
      </c>
      <c r="AG173">
        <f t="shared" si="26"/>
        <v>0</v>
      </c>
      <c r="AH173">
        <v>0</v>
      </c>
      <c r="AI173">
        <f t="shared" si="20"/>
        <v>0</v>
      </c>
      <c r="AJ173">
        <v>0</v>
      </c>
      <c r="AK173">
        <f t="shared" si="21"/>
        <v>0</v>
      </c>
      <c r="AL173">
        <v>0</v>
      </c>
      <c r="AM173" s="1">
        <f t="shared" si="27"/>
        <v>25000</v>
      </c>
      <c r="AN173" s="1"/>
      <c r="AO173" s="1">
        <f t="shared" si="23"/>
        <v>25000</v>
      </c>
      <c r="AP173">
        <v>0</v>
      </c>
      <c r="AQ173">
        <v>0</v>
      </c>
      <c r="AR173">
        <v>0</v>
      </c>
      <c r="AS173">
        <v>0</v>
      </c>
      <c r="AT173">
        <v>0</v>
      </c>
    </row>
    <row r="174" spans="1:46" hidden="1" x14ac:dyDescent="0.3">
      <c r="A174" t="s">
        <v>1339</v>
      </c>
      <c r="B174" t="str">
        <f t="shared" si="18"/>
        <v>1.1-00-2606_26414009_2632910</v>
      </c>
      <c r="C174" t="s">
        <v>32</v>
      </c>
      <c r="D174" t="s">
        <v>33</v>
      </c>
      <c r="E174">
        <v>1</v>
      </c>
      <c r="F174" t="s">
        <v>525</v>
      </c>
      <c r="G174">
        <v>1.3</v>
      </c>
      <c r="H174" t="s">
        <v>528</v>
      </c>
      <c r="I174" t="s">
        <v>175</v>
      </c>
      <c r="J174" t="s">
        <v>176</v>
      </c>
      <c r="K174" t="s">
        <v>36</v>
      </c>
      <c r="L174" t="s">
        <v>37</v>
      </c>
      <c r="M174" t="s">
        <v>540</v>
      </c>
      <c r="N174" t="s">
        <v>250</v>
      </c>
      <c r="O174" t="s">
        <v>251</v>
      </c>
      <c r="P174">
        <v>4</v>
      </c>
      <c r="Q174" t="s">
        <v>78</v>
      </c>
      <c r="R174">
        <v>14</v>
      </c>
      <c r="S174" t="s">
        <v>252</v>
      </c>
      <c r="T174" t="s">
        <v>253</v>
      </c>
      <c r="U174" t="s">
        <v>254</v>
      </c>
      <c r="V174">
        <v>3000</v>
      </c>
      <c r="W174" t="s">
        <v>53</v>
      </c>
      <c r="X174" t="s">
        <v>628</v>
      </c>
      <c r="Y174">
        <v>3291</v>
      </c>
      <c r="Z174" t="s">
        <v>237</v>
      </c>
      <c r="AA174">
        <v>0</v>
      </c>
      <c r="AB174" t="s">
        <v>46</v>
      </c>
      <c r="AC174" s="2">
        <v>0</v>
      </c>
      <c r="AD174">
        <v>0</v>
      </c>
      <c r="AE174">
        <v>0</v>
      </c>
      <c r="AF174">
        <v>0</v>
      </c>
      <c r="AG174">
        <f t="shared" si="26"/>
        <v>0</v>
      </c>
      <c r="AH174">
        <v>0</v>
      </c>
      <c r="AI174">
        <f t="shared" si="20"/>
        <v>0</v>
      </c>
      <c r="AJ174">
        <v>0</v>
      </c>
      <c r="AK174">
        <f t="shared" si="21"/>
        <v>0</v>
      </c>
      <c r="AL174">
        <v>0</v>
      </c>
      <c r="AM174" s="1">
        <f t="shared" si="27"/>
        <v>0</v>
      </c>
      <c r="AN174" s="1"/>
      <c r="AO174" s="1">
        <f t="shared" si="23"/>
        <v>0</v>
      </c>
      <c r="AP174">
        <v>0</v>
      </c>
      <c r="AQ174">
        <v>0</v>
      </c>
      <c r="AR174">
        <v>0</v>
      </c>
      <c r="AS174">
        <v>0</v>
      </c>
      <c r="AT174">
        <v>0</v>
      </c>
    </row>
    <row r="175" spans="1:46" hidden="1" x14ac:dyDescent="0.3">
      <c r="A175" t="s">
        <v>1340</v>
      </c>
      <c r="B175" t="str">
        <f t="shared" si="18"/>
        <v>1.1-00-2603_2664003_2633110</v>
      </c>
      <c r="C175" t="s">
        <v>32</v>
      </c>
      <c r="D175" t="s">
        <v>33</v>
      </c>
      <c r="E175">
        <v>1</v>
      </c>
      <c r="F175" t="s">
        <v>525</v>
      </c>
      <c r="G175">
        <v>1.3</v>
      </c>
      <c r="H175" t="s">
        <v>528</v>
      </c>
      <c r="I175" t="s">
        <v>60</v>
      </c>
      <c r="J175" t="s">
        <v>61</v>
      </c>
      <c r="K175" t="s">
        <v>36</v>
      </c>
      <c r="L175" t="s">
        <v>37</v>
      </c>
      <c r="M175" t="s">
        <v>540</v>
      </c>
      <c r="N175" t="s">
        <v>62</v>
      </c>
      <c r="O175" t="s">
        <v>63</v>
      </c>
      <c r="P175">
        <v>6</v>
      </c>
      <c r="Q175" t="s">
        <v>40</v>
      </c>
      <c r="R175">
        <v>4</v>
      </c>
      <c r="S175" t="s">
        <v>64</v>
      </c>
      <c r="T175" t="s">
        <v>65</v>
      </c>
      <c r="U175" t="s">
        <v>66</v>
      </c>
      <c r="V175">
        <v>3000</v>
      </c>
      <c r="W175" t="s">
        <v>53</v>
      </c>
      <c r="X175" t="s">
        <v>627</v>
      </c>
      <c r="Y175">
        <v>3311</v>
      </c>
      <c r="Z175" t="s">
        <v>69</v>
      </c>
      <c r="AA175">
        <v>0</v>
      </c>
      <c r="AB175" t="s">
        <v>46</v>
      </c>
      <c r="AC175" s="2">
        <v>3200000</v>
      </c>
      <c r="AD175" s="1">
        <v>3200000</v>
      </c>
      <c r="AE175">
        <v>0</v>
      </c>
      <c r="AF175">
        <v>0</v>
      </c>
      <c r="AG175">
        <f t="shared" si="26"/>
        <v>0</v>
      </c>
      <c r="AH175">
        <v>0</v>
      </c>
      <c r="AI175">
        <f t="shared" si="20"/>
        <v>0</v>
      </c>
      <c r="AJ175">
        <v>0</v>
      </c>
      <c r="AK175">
        <f t="shared" si="21"/>
        <v>0</v>
      </c>
      <c r="AL175">
        <v>0</v>
      </c>
      <c r="AM175" s="1">
        <f t="shared" si="27"/>
        <v>3200000</v>
      </c>
      <c r="AN175" s="1"/>
      <c r="AO175" s="1">
        <f t="shared" si="23"/>
        <v>3200000</v>
      </c>
      <c r="AP175">
        <v>0</v>
      </c>
      <c r="AQ175">
        <v>0</v>
      </c>
      <c r="AR175">
        <v>0</v>
      </c>
      <c r="AS175">
        <v>0</v>
      </c>
      <c r="AT175">
        <v>0</v>
      </c>
    </row>
    <row r="176" spans="1:46" hidden="1" x14ac:dyDescent="0.3">
      <c r="A176" t="s">
        <v>1329</v>
      </c>
      <c r="B176" t="str">
        <f t="shared" si="18"/>
        <v>1.1-00-2605_2649007_2632210</v>
      </c>
      <c r="C176" t="s">
        <v>32</v>
      </c>
      <c r="D176" t="s">
        <v>33</v>
      </c>
      <c r="E176">
        <v>1</v>
      </c>
      <c r="F176" t="s">
        <v>525</v>
      </c>
      <c r="G176">
        <v>1.3</v>
      </c>
      <c r="H176" t="s">
        <v>528</v>
      </c>
      <c r="I176" t="s">
        <v>175</v>
      </c>
      <c r="J176" t="s">
        <v>176</v>
      </c>
      <c r="K176" t="s">
        <v>36</v>
      </c>
      <c r="L176" t="s">
        <v>37</v>
      </c>
      <c r="M176" t="s">
        <v>540</v>
      </c>
      <c r="N176" t="s">
        <v>224</v>
      </c>
      <c r="O176" t="s">
        <v>225</v>
      </c>
      <c r="P176">
        <v>4</v>
      </c>
      <c r="Q176" t="s">
        <v>78</v>
      </c>
      <c r="R176">
        <v>9</v>
      </c>
      <c r="S176" t="s">
        <v>226</v>
      </c>
      <c r="T176" t="s">
        <v>227</v>
      </c>
      <c r="U176" t="s">
        <v>228</v>
      </c>
      <c r="V176">
        <v>3000</v>
      </c>
      <c r="W176" t="s">
        <v>53</v>
      </c>
      <c r="X176" t="s">
        <v>628</v>
      </c>
      <c r="Y176">
        <v>3221</v>
      </c>
      <c r="Z176" t="s">
        <v>236</v>
      </c>
      <c r="AA176">
        <v>0</v>
      </c>
      <c r="AB176" t="s">
        <v>46</v>
      </c>
      <c r="AC176" s="2">
        <v>5820000</v>
      </c>
      <c r="AD176" s="1">
        <v>5820000</v>
      </c>
      <c r="AE176" s="1">
        <v>5780486.5700000003</v>
      </c>
      <c r="AF176" s="1">
        <v>5752646.5700000003</v>
      </c>
      <c r="AG176">
        <f t="shared" si="26"/>
        <v>5752646.5700000003</v>
      </c>
      <c r="AH176">
        <v>0</v>
      </c>
      <c r="AI176">
        <f t="shared" si="20"/>
        <v>0</v>
      </c>
      <c r="AJ176">
        <v>0</v>
      </c>
      <c r="AK176">
        <f t="shared" si="21"/>
        <v>0</v>
      </c>
      <c r="AL176">
        <v>0</v>
      </c>
      <c r="AM176" s="1">
        <f t="shared" si="27"/>
        <v>39513.429999999702</v>
      </c>
      <c r="AN176" s="84">
        <v>700000</v>
      </c>
      <c r="AO176" s="1">
        <f t="shared" si="23"/>
        <v>6520000</v>
      </c>
      <c r="AP176">
        <v>0</v>
      </c>
      <c r="AQ176">
        <v>0</v>
      </c>
      <c r="AR176">
        <v>0</v>
      </c>
      <c r="AS176">
        <v>0</v>
      </c>
      <c r="AT176">
        <v>0</v>
      </c>
    </row>
    <row r="177" spans="1:46" hidden="1" x14ac:dyDescent="0.3">
      <c r="A177" t="s">
        <v>1342</v>
      </c>
      <c r="B177" t="str">
        <f t="shared" si="18"/>
        <v>1.1-00-2605_2649007_2633110</v>
      </c>
      <c r="C177" t="s">
        <v>32</v>
      </c>
      <c r="D177" t="s">
        <v>33</v>
      </c>
      <c r="E177">
        <v>1</v>
      </c>
      <c r="F177" t="s">
        <v>525</v>
      </c>
      <c r="G177">
        <v>1.3</v>
      </c>
      <c r="H177" t="s">
        <v>528</v>
      </c>
      <c r="I177" t="s">
        <v>175</v>
      </c>
      <c r="J177" t="s">
        <v>176</v>
      </c>
      <c r="K177" t="s">
        <v>36</v>
      </c>
      <c r="L177" t="s">
        <v>37</v>
      </c>
      <c r="M177" t="s">
        <v>540</v>
      </c>
      <c r="N177" t="s">
        <v>224</v>
      </c>
      <c r="O177" t="s">
        <v>225</v>
      </c>
      <c r="P177">
        <v>4</v>
      </c>
      <c r="Q177" t="s">
        <v>78</v>
      </c>
      <c r="R177">
        <v>9</v>
      </c>
      <c r="S177" t="s">
        <v>226</v>
      </c>
      <c r="T177" t="s">
        <v>227</v>
      </c>
      <c r="U177" t="s">
        <v>228</v>
      </c>
      <c r="V177">
        <v>3000</v>
      </c>
      <c r="W177" t="s">
        <v>53</v>
      </c>
      <c r="X177" t="s">
        <v>627</v>
      </c>
      <c r="Y177">
        <v>3311</v>
      </c>
      <c r="Z177" t="s">
        <v>69</v>
      </c>
      <c r="AA177">
        <v>0</v>
      </c>
      <c r="AB177" t="s">
        <v>46</v>
      </c>
      <c r="AC177" s="2">
        <v>1800000</v>
      </c>
      <c r="AD177" s="1">
        <v>1800000</v>
      </c>
      <c r="AE177">
        <v>0</v>
      </c>
      <c r="AF177">
        <v>0</v>
      </c>
      <c r="AG177">
        <f t="shared" si="26"/>
        <v>0</v>
      </c>
      <c r="AH177">
        <v>0</v>
      </c>
      <c r="AI177">
        <f t="shared" si="20"/>
        <v>0</v>
      </c>
      <c r="AJ177">
        <v>0</v>
      </c>
      <c r="AK177">
        <f t="shared" si="21"/>
        <v>0</v>
      </c>
      <c r="AL177">
        <v>0</v>
      </c>
      <c r="AM177" s="1">
        <f t="shared" si="27"/>
        <v>1800000</v>
      </c>
      <c r="AN177" s="1"/>
      <c r="AO177" s="1">
        <f t="shared" si="23"/>
        <v>1800000</v>
      </c>
      <c r="AP177">
        <v>0</v>
      </c>
      <c r="AQ177">
        <v>0</v>
      </c>
      <c r="AR177">
        <v>0</v>
      </c>
      <c r="AS177">
        <v>0</v>
      </c>
      <c r="AT177">
        <v>0</v>
      </c>
    </row>
    <row r="178" spans="1:46" hidden="1" x14ac:dyDescent="0.3">
      <c r="A178" t="s">
        <v>1343</v>
      </c>
      <c r="B178" t="str">
        <f t="shared" si="18"/>
        <v>1.1-00-2610_26643031_2633110</v>
      </c>
      <c r="C178" t="s">
        <v>32</v>
      </c>
      <c r="D178" t="s">
        <v>33</v>
      </c>
      <c r="E178">
        <v>2</v>
      </c>
      <c r="F178" t="s">
        <v>526</v>
      </c>
      <c r="G178">
        <v>2.2000000000000002</v>
      </c>
      <c r="H178" t="s">
        <v>531</v>
      </c>
      <c r="I178" t="s">
        <v>381</v>
      </c>
      <c r="J178" t="s">
        <v>382</v>
      </c>
      <c r="K178" t="s">
        <v>36</v>
      </c>
      <c r="L178" t="s">
        <v>37</v>
      </c>
      <c r="M178" t="s">
        <v>540</v>
      </c>
      <c r="N178" t="s">
        <v>307</v>
      </c>
      <c r="O178" t="s">
        <v>308</v>
      </c>
      <c r="P178">
        <v>6</v>
      </c>
      <c r="Q178" t="s">
        <v>40</v>
      </c>
      <c r="R178">
        <v>43</v>
      </c>
      <c r="S178" t="s">
        <v>383</v>
      </c>
      <c r="T178" t="s">
        <v>384</v>
      </c>
      <c r="U178" t="s">
        <v>385</v>
      </c>
      <c r="V178">
        <v>3000</v>
      </c>
      <c r="W178" t="s">
        <v>53</v>
      </c>
      <c r="X178" t="s">
        <v>627</v>
      </c>
      <c r="Y178">
        <v>3311</v>
      </c>
      <c r="Z178" t="s">
        <v>69</v>
      </c>
      <c r="AA178">
        <v>0</v>
      </c>
      <c r="AB178" t="s">
        <v>46</v>
      </c>
      <c r="AC178" s="2">
        <v>2000000</v>
      </c>
      <c r="AD178" s="1">
        <v>2000000</v>
      </c>
      <c r="AE178">
        <v>0</v>
      </c>
      <c r="AF178">
        <v>0</v>
      </c>
      <c r="AG178">
        <f t="shared" si="26"/>
        <v>0</v>
      </c>
      <c r="AH178">
        <v>0</v>
      </c>
      <c r="AI178">
        <f t="shared" si="20"/>
        <v>0</v>
      </c>
      <c r="AJ178">
        <v>0</v>
      </c>
      <c r="AK178">
        <f t="shared" si="21"/>
        <v>0</v>
      </c>
      <c r="AL178">
        <v>0</v>
      </c>
      <c r="AM178" s="1">
        <f t="shared" si="27"/>
        <v>2000000</v>
      </c>
      <c r="AN178" s="1"/>
      <c r="AO178" s="1">
        <f t="shared" si="23"/>
        <v>2000000</v>
      </c>
      <c r="AP178">
        <v>0</v>
      </c>
      <c r="AQ178">
        <v>0</v>
      </c>
      <c r="AR178">
        <v>0</v>
      </c>
      <c r="AS178">
        <v>0</v>
      </c>
      <c r="AT178">
        <v>0</v>
      </c>
    </row>
    <row r="179" spans="1:46" hidden="1" x14ac:dyDescent="0.3">
      <c r="A179" t="s">
        <v>1344</v>
      </c>
      <c r="B179" t="str">
        <f t="shared" si="18"/>
        <v>1.1-00-2610_26643031_2633210</v>
      </c>
      <c r="C179" t="s">
        <v>32</v>
      </c>
      <c r="D179" t="s">
        <v>33</v>
      </c>
      <c r="E179">
        <v>2</v>
      </c>
      <c r="F179" t="s">
        <v>526</v>
      </c>
      <c r="G179">
        <v>2.2000000000000002</v>
      </c>
      <c r="H179" t="s">
        <v>531</v>
      </c>
      <c r="I179" t="s">
        <v>381</v>
      </c>
      <c r="J179" t="s">
        <v>382</v>
      </c>
      <c r="K179" t="s">
        <v>36</v>
      </c>
      <c r="L179" t="s">
        <v>37</v>
      </c>
      <c r="M179" t="s">
        <v>540</v>
      </c>
      <c r="N179" t="s">
        <v>307</v>
      </c>
      <c r="O179" t="s">
        <v>308</v>
      </c>
      <c r="P179">
        <v>6</v>
      </c>
      <c r="Q179" t="s">
        <v>40</v>
      </c>
      <c r="R179">
        <v>43</v>
      </c>
      <c r="S179" t="s">
        <v>383</v>
      </c>
      <c r="T179" t="s">
        <v>384</v>
      </c>
      <c r="U179" t="s">
        <v>385</v>
      </c>
      <c r="V179">
        <v>3000</v>
      </c>
      <c r="W179" t="s">
        <v>53</v>
      </c>
      <c r="X179" t="s">
        <v>627</v>
      </c>
      <c r="Y179">
        <v>3321</v>
      </c>
      <c r="Z179" t="s">
        <v>388</v>
      </c>
      <c r="AA179">
        <v>0</v>
      </c>
      <c r="AB179" t="s">
        <v>46</v>
      </c>
      <c r="AC179" s="2">
        <v>8500000</v>
      </c>
      <c r="AD179" s="1">
        <v>8500000</v>
      </c>
      <c r="AE179">
        <v>0</v>
      </c>
      <c r="AF179">
        <v>0</v>
      </c>
      <c r="AG179">
        <f t="shared" si="26"/>
        <v>0</v>
      </c>
      <c r="AH179">
        <v>0</v>
      </c>
      <c r="AI179">
        <f t="shared" si="20"/>
        <v>0</v>
      </c>
      <c r="AJ179">
        <v>0</v>
      </c>
      <c r="AK179">
        <f t="shared" si="21"/>
        <v>0</v>
      </c>
      <c r="AL179">
        <v>0</v>
      </c>
      <c r="AM179" s="1">
        <f t="shared" si="27"/>
        <v>8500000</v>
      </c>
      <c r="AN179" s="1"/>
      <c r="AO179" s="1">
        <f t="shared" si="23"/>
        <v>8500000</v>
      </c>
      <c r="AP179">
        <v>0</v>
      </c>
      <c r="AQ179">
        <v>0</v>
      </c>
      <c r="AR179">
        <v>0</v>
      </c>
      <c r="AS179">
        <v>0</v>
      </c>
      <c r="AT179">
        <v>0</v>
      </c>
    </row>
    <row r="180" spans="1:46" hidden="1" x14ac:dyDescent="0.3">
      <c r="A180" t="s">
        <v>1345</v>
      </c>
      <c r="B180" t="str">
        <f t="shared" si="18"/>
        <v>1.1-00-2612_26466038_2633310</v>
      </c>
      <c r="C180" t="s">
        <v>32</v>
      </c>
      <c r="D180" t="s">
        <v>33</v>
      </c>
      <c r="E180">
        <v>3</v>
      </c>
      <c r="F180" t="s">
        <v>527</v>
      </c>
      <c r="G180">
        <v>3.8</v>
      </c>
      <c r="H180" t="s">
        <v>536</v>
      </c>
      <c r="I180" t="s">
        <v>72</v>
      </c>
      <c r="J180" t="s">
        <v>73</v>
      </c>
      <c r="K180" t="s">
        <v>74</v>
      </c>
      <c r="L180" t="s">
        <v>75</v>
      </c>
      <c r="M180" t="s">
        <v>540</v>
      </c>
      <c r="N180" t="s">
        <v>76</v>
      </c>
      <c r="O180" t="s">
        <v>77</v>
      </c>
      <c r="P180">
        <v>4</v>
      </c>
      <c r="Q180" t="s">
        <v>78</v>
      </c>
      <c r="R180">
        <v>66</v>
      </c>
      <c r="S180" t="s">
        <v>79</v>
      </c>
      <c r="T180" t="s">
        <v>80</v>
      </c>
      <c r="U180" t="s">
        <v>81</v>
      </c>
      <c r="V180">
        <v>3000</v>
      </c>
      <c r="W180" t="s">
        <v>53</v>
      </c>
      <c r="X180" t="s">
        <v>627</v>
      </c>
      <c r="Y180">
        <v>3331</v>
      </c>
      <c r="Z180" t="s">
        <v>92</v>
      </c>
      <c r="AA180">
        <v>0</v>
      </c>
      <c r="AB180" t="s">
        <v>46</v>
      </c>
      <c r="AC180" s="2">
        <v>5150000</v>
      </c>
      <c r="AD180" s="1">
        <v>5150000</v>
      </c>
      <c r="AE180" s="1">
        <v>2000000</v>
      </c>
      <c r="AF180">
        <v>0</v>
      </c>
      <c r="AG180">
        <f t="shared" si="26"/>
        <v>0</v>
      </c>
      <c r="AH180">
        <v>0</v>
      </c>
      <c r="AI180">
        <f t="shared" si="20"/>
        <v>0</v>
      </c>
      <c r="AJ180">
        <v>0</v>
      </c>
      <c r="AK180">
        <f t="shared" si="21"/>
        <v>0</v>
      </c>
      <c r="AL180">
        <v>0</v>
      </c>
      <c r="AM180" s="1">
        <f t="shared" si="27"/>
        <v>3150000</v>
      </c>
      <c r="AN180" s="1"/>
      <c r="AO180" s="1">
        <f t="shared" si="23"/>
        <v>5150000</v>
      </c>
      <c r="AP180">
        <v>0</v>
      </c>
      <c r="AQ180">
        <v>0</v>
      </c>
      <c r="AR180">
        <v>0</v>
      </c>
      <c r="AS180">
        <v>0</v>
      </c>
      <c r="AT180">
        <v>0</v>
      </c>
    </row>
    <row r="181" spans="1:46" hidden="1" x14ac:dyDescent="0.3">
      <c r="A181" t="s">
        <v>1346</v>
      </c>
      <c r="B181" t="str">
        <f t="shared" si="18"/>
        <v>1.1-00-2604_2646005_2633310</v>
      </c>
      <c r="C181" t="s">
        <v>32</v>
      </c>
      <c r="D181" t="s">
        <v>33</v>
      </c>
      <c r="E181">
        <v>1</v>
      </c>
      <c r="F181" t="s">
        <v>525</v>
      </c>
      <c r="G181">
        <v>1.3</v>
      </c>
      <c r="H181" t="s">
        <v>528</v>
      </c>
      <c r="I181" t="s">
        <v>175</v>
      </c>
      <c r="J181" t="s">
        <v>176</v>
      </c>
      <c r="K181" t="s">
        <v>36</v>
      </c>
      <c r="L181" t="s">
        <v>37</v>
      </c>
      <c r="M181" t="s">
        <v>540</v>
      </c>
      <c r="N181" t="s">
        <v>192</v>
      </c>
      <c r="O181" t="s">
        <v>193</v>
      </c>
      <c r="P181">
        <v>4</v>
      </c>
      <c r="Q181" t="s">
        <v>78</v>
      </c>
      <c r="R181">
        <v>6</v>
      </c>
      <c r="S181" t="s">
        <v>198</v>
      </c>
      <c r="T181" t="s">
        <v>199</v>
      </c>
      <c r="U181" t="s">
        <v>200</v>
      </c>
      <c r="V181">
        <v>3000</v>
      </c>
      <c r="W181" t="s">
        <v>53</v>
      </c>
      <c r="X181" t="s">
        <v>627</v>
      </c>
      <c r="Y181">
        <v>3331</v>
      </c>
      <c r="Z181" t="s">
        <v>92</v>
      </c>
      <c r="AA181">
        <v>0</v>
      </c>
      <c r="AB181" t="s">
        <v>46</v>
      </c>
      <c r="AC181" s="2">
        <v>500000</v>
      </c>
      <c r="AD181" s="1">
        <v>500000</v>
      </c>
      <c r="AE181">
        <v>0</v>
      </c>
      <c r="AF181">
        <v>0</v>
      </c>
      <c r="AG181">
        <f t="shared" si="26"/>
        <v>0</v>
      </c>
      <c r="AH181">
        <v>0</v>
      </c>
      <c r="AI181">
        <f t="shared" si="20"/>
        <v>0</v>
      </c>
      <c r="AJ181">
        <v>0</v>
      </c>
      <c r="AK181">
        <f t="shared" si="21"/>
        <v>0</v>
      </c>
      <c r="AL181">
        <v>0</v>
      </c>
      <c r="AM181" s="1">
        <f t="shared" si="27"/>
        <v>500000</v>
      </c>
      <c r="AN181" s="1"/>
      <c r="AO181" s="1">
        <f t="shared" si="23"/>
        <v>500000</v>
      </c>
      <c r="AP181">
        <v>0</v>
      </c>
      <c r="AQ181">
        <v>0</v>
      </c>
      <c r="AR181">
        <v>0</v>
      </c>
      <c r="AS181">
        <v>0</v>
      </c>
      <c r="AT181">
        <v>0</v>
      </c>
    </row>
    <row r="182" spans="1:46" hidden="1" x14ac:dyDescent="0.3">
      <c r="A182" t="s">
        <v>1347</v>
      </c>
      <c r="B182" t="str">
        <f t="shared" si="18"/>
        <v>1.1-00-2605_2649007_2633310</v>
      </c>
      <c r="C182" t="s">
        <v>32</v>
      </c>
      <c r="D182" t="s">
        <v>33</v>
      </c>
      <c r="E182">
        <v>1</v>
      </c>
      <c r="F182" t="s">
        <v>525</v>
      </c>
      <c r="G182">
        <v>1.3</v>
      </c>
      <c r="H182" t="s">
        <v>528</v>
      </c>
      <c r="I182" t="s">
        <v>175</v>
      </c>
      <c r="J182" t="s">
        <v>176</v>
      </c>
      <c r="K182" t="s">
        <v>36</v>
      </c>
      <c r="L182" t="s">
        <v>37</v>
      </c>
      <c r="M182" t="s">
        <v>540</v>
      </c>
      <c r="N182" t="s">
        <v>224</v>
      </c>
      <c r="O182" t="s">
        <v>225</v>
      </c>
      <c r="P182">
        <v>4</v>
      </c>
      <c r="Q182" t="s">
        <v>78</v>
      </c>
      <c r="R182">
        <v>9</v>
      </c>
      <c r="S182" t="s">
        <v>226</v>
      </c>
      <c r="T182" t="s">
        <v>227</v>
      </c>
      <c r="U182" t="s">
        <v>228</v>
      </c>
      <c r="V182">
        <v>3000</v>
      </c>
      <c r="W182" t="s">
        <v>53</v>
      </c>
      <c r="X182" t="s">
        <v>627</v>
      </c>
      <c r="Y182">
        <v>3331</v>
      </c>
      <c r="Z182" t="s">
        <v>92</v>
      </c>
      <c r="AA182">
        <v>0</v>
      </c>
      <c r="AB182" t="s">
        <v>46</v>
      </c>
      <c r="AC182" s="2">
        <v>950000</v>
      </c>
      <c r="AD182" s="1">
        <v>950000</v>
      </c>
      <c r="AE182">
        <v>0</v>
      </c>
      <c r="AF182">
        <v>0</v>
      </c>
      <c r="AG182">
        <f t="shared" si="26"/>
        <v>0</v>
      </c>
      <c r="AH182">
        <v>0</v>
      </c>
      <c r="AI182">
        <f t="shared" si="20"/>
        <v>0</v>
      </c>
      <c r="AJ182">
        <v>0</v>
      </c>
      <c r="AK182">
        <f t="shared" si="21"/>
        <v>0</v>
      </c>
      <c r="AL182">
        <v>0</v>
      </c>
      <c r="AM182" s="1">
        <f t="shared" si="27"/>
        <v>950000</v>
      </c>
      <c r="AN182" s="1"/>
      <c r="AO182" s="1">
        <f t="shared" si="23"/>
        <v>950000</v>
      </c>
      <c r="AP182">
        <v>0</v>
      </c>
      <c r="AQ182">
        <v>0</v>
      </c>
      <c r="AR182">
        <v>0</v>
      </c>
      <c r="AS182">
        <v>0</v>
      </c>
      <c r="AT182">
        <v>0</v>
      </c>
    </row>
    <row r="183" spans="1:46" s="11" customFormat="1" hidden="1" x14ac:dyDescent="0.3">
      <c r="A183" s="11" t="s">
        <v>1531</v>
      </c>
      <c r="B183" t="str">
        <f t="shared" si="18"/>
        <v>1.1-00-2607_26121015_2622110</v>
      </c>
      <c r="C183" s="11" t="s">
        <v>32</v>
      </c>
      <c r="D183" s="11" t="s">
        <v>33</v>
      </c>
      <c r="E183">
        <v>1</v>
      </c>
      <c r="F183" t="s">
        <v>525</v>
      </c>
      <c r="G183">
        <v>1.7</v>
      </c>
      <c r="H183" t="s">
        <v>529</v>
      </c>
      <c r="I183" t="s">
        <v>121</v>
      </c>
      <c r="J183" t="s">
        <v>122</v>
      </c>
      <c r="K183" t="s">
        <v>36</v>
      </c>
      <c r="L183" t="s">
        <v>37</v>
      </c>
      <c r="M183" t="s">
        <v>540</v>
      </c>
      <c r="N183" t="s">
        <v>38</v>
      </c>
      <c r="O183" t="s">
        <v>39</v>
      </c>
      <c r="P183">
        <v>1</v>
      </c>
      <c r="Q183" t="s">
        <v>123</v>
      </c>
      <c r="R183" s="11">
        <v>21</v>
      </c>
      <c r="S183" s="11" t="s">
        <v>127</v>
      </c>
      <c r="T183" t="s">
        <v>125</v>
      </c>
      <c r="U183" t="s">
        <v>126</v>
      </c>
      <c r="V183">
        <v>2000</v>
      </c>
      <c r="W183" t="s">
        <v>44</v>
      </c>
      <c r="X183" t="s">
        <v>618</v>
      </c>
      <c r="Y183" s="11">
        <v>2211</v>
      </c>
      <c r="Z183" s="11" t="s">
        <v>68</v>
      </c>
      <c r="AA183" s="11">
        <v>0</v>
      </c>
      <c r="AB183" s="11" t="s">
        <v>46</v>
      </c>
      <c r="AC183" s="87">
        <v>0</v>
      </c>
      <c r="AD183" s="88">
        <v>0</v>
      </c>
      <c r="AE183" s="11">
        <v>0</v>
      </c>
      <c r="AF183" s="11">
        <v>0</v>
      </c>
      <c r="AG183" s="11">
        <f t="shared" si="26"/>
        <v>0</v>
      </c>
      <c r="AH183" s="11">
        <v>0</v>
      </c>
      <c r="AI183" s="11">
        <f t="shared" si="20"/>
        <v>0</v>
      </c>
      <c r="AJ183" s="11">
        <v>0</v>
      </c>
      <c r="AK183" s="11">
        <f t="shared" si="21"/>
        <v>0</v>
      </c>
      <c r="AL183" s="11">
        <v>0</v>
      </c>
      <c r="AM183" s="88">
        <v>0</v>
      </c>
      <c r="AN183" s="89">
        <v>1200000</v>
      </c>
      <c r="AO183" s="88">
        <f t="shared" si="23"/>
        <v>1200000</v>
      </c>
      <c r="AP183" s="11">
        <v>0</v>
      </c>
      <c r="AQ183" s="11">
        <v>0</v>
      </c>
      <c r="AR183" s="11">
        <v>0</v>
      </c>
      <c r="AS183" s="11">
        <v>0</v>
      </c>
      <c r="AT183" s="11">
        <v>0</v>
      </c>
    </row>
    <row r="184" spans="1:46" hidden="1" x14ac:dyDescent="0.3">
      <c r="A184" t="s">
        <v>1349</v>
      </c>
      <c r="B184" t="str">
        <f t="shared" ref="B184:B247" si="28">CONCATENATE(C184,N184,P184,R184,T184,Y184,AA184)</f>
        <v>1.1-00-2609_26233026_2633410</v>
      </c>
      <c r="C184" t="s">
        <v>32</v>
      </c>
      <c r="D184" t="s">
        <v>33</v>
      </c>
      <c r="E184">
        <v>2</v>
      </c>
      <c r="F184" t="s">
        <v>526</v>
      </c>
      <c r="G184">
        <v>2.4</v>
      </c>
      <c r="H184" t="s">
        <v>533</v>
      </c>
      <c r="I184" t="s">
        <v>411</v>
      </c>
      <c r="J184" t="s">
        <v>412</v>
      </c>
      <c r="K184" t="s">
        <v>36</v>
      </c>
      <c r="L184" t="s">
        <v>37</v>
      </c>
      <c r="M184" t="s">
        <v>540</v>
      </c>
      <c r="N184" t="s">
        <v>292</v>
      </c>
      <c r="O184" t="s">
        <v>293</v>
      </c>
      <c r="P184">
        <v>2</v>
      </c>
      <c r="Q184" t="s">
        <v>102</v>
      </c>
      <c r="R184">
        <v>33</v>
      </c>
      <c r="S184" t="s">
        <v>413</v>
      </c>
      <c r="T184" t="s">
        <v>414</v>
      </c>
      <c r="U184" t="s">
        <v>415</v>
      </c>
      <c r="V184">
        <v>3000</v>
      </c>
      <c r="W184" t="s">
        <v>53</v>
      </c>
      <c r="X184" t="s">
        <v>627</v>
      </c>
      <c r="Y184">
        <v>3341</v>
      </c>
      <c r="Z184" t="s">
        <v>238</v>
      </c>
      <c r="AA184">
        <v>0</v>
      </c>
      <c r="AB184" t="s">
        <v>46</v>
      </c>
      <c r="AC184" s="2">
        <v>230000</v>
      </c>
      <c r="AD184" s="1">
        <v>230000</v>
      </c>
      <c r="AE184">
        <v>0</v>
      </c>
      <c r="AF184">
        <v>0</v>
      </c>
      <c r="AG184">
        <f t="shared" si="26"/>
        <v>0</v>
      </c>
      <c r="AH184">
        <v>0</v>
      </c>
      <c r="AI184">
        <f t="shared" ref="AI184:AI247" si="29">AH184-AJ184</f>
        <v>0</v>
      </c>
      <c r="AJ184">
        <v>0</v>
      </c>
      <c r="AK184">
        <f t="shared" ref="AK184:AK247" si="30">AJ184-AL184</f>
        <v>0</v>
      </c>
      <c r="AL184">
        <v>0</v>
      </c>
      <c r="AM184" s="1">
        <f t="shared" ref="AM184:AM192" si="31">AC184-AE184</f>
        <v>230000</v>
      </c>
      <c r="AN184" s="1"/>
      <c r="AO184" s="1">
        <f t="shared" ref="AO184:AO247" si="32">AC184+AN184</f>
        <v>230000</v>
      </c>
      <c r="AP184">
        <v>0</v>
      </c>
      <c r="AQ184">
        <v>0</v>
      </c>
      <c r="AR184">
        <v>0</v>
      </c>
      <c r="AS184">
        <v>0</v>
      </c>
      <c r="AT184">
        <v>0</v>
      </c>
    </row>
    <row r="185" spans="1:46" x14ac:dyDescent="0.3">
      <c r="A185" t="s">
        <v>1350</v>
      </c>
      <c r="B185" t="str">
        <f t="shared" si="28"/>
        <v>2.5-02-2607_26120015_2633410</v>
      </c>
      <c r="C185" t="s">
        <v>465</v>
      </c>
      <c r="D185" t="s">
        <v>466</v>
      </c>
      <c r="E185">
        <v>1</v>
      </c>
      <c r="F185" t="s">
        <v>525</v>
      </c>
      <c r="G185">
        <v>1.7</v>
      </c>
      <c r="H185" t="s">
        <v>529</v>
      </c>
      <c r="I185" t="s">
        <v>121</v>
      </c>
      <c r="J185" t="s">
        <v>122</v>
      </c>
      <c r="K185" t="s">
        <v>36</v>
      </c>
      <c r="L185" t="s">
        <v>37</v>
      </c>
      <c r="M185" t="s">
        <v>540</v>
      </c>
      <c r="N185" t="s">
        <v>38</v>
      </c>
      <c r="O185" t="s">
        <v>39</v>
      </c>
      <c r="P185">
        <v>1</v>
      </c>
      <c r="Q185" t="s">
        <v>123</v>
      </c>
      <c r="R185">
        <v>20</v>
      </c>
      <c r="S185" t="s">
        <v>124</v>
      </c>
      <c r="T185" t="s">
        <v>125</v>
      </c>
      <c r="U185" t="s">
        <v>126</v>
      </c>
      <c r="V185" s="6">
        <v>3000</v>
      </c>
      <c r="W185" s="6" t="s">
        <v>53</v>
      </c>
      <c r="X185" t="s">
        <v>627</v>
      </c>
      <c r="Y185">
        <v>3341</v>
      </c>
      <c r="Z185" t="s">
        <v>238</v>
      </c>
      <c r="AA185">
        <v>0</v>
      </c>
      <c r="AB185" t="s">
        <v>46</v>
      </c>
      <c r="AC185" s="2">
        <v>3000000</v>
      </c>
      <c r="AD185" s="1">
        <v>3000000</v>
      </c>
      <c r="AE185">
        <v>0</v>
      </c>
      <c r="AF185">
        <v>0</v>
      </c>
      <c r="AG185">
        <f t="shared" si="26"/>
        <v>0</v>
      </c>
      <c r="AH185">
        <v>0</v>
      </c>
      <c r="AI185">
        <f t="shared" si="29"/>
        <v>0</v>
      </c>
      <c r="AJ185">
        <v>0</v>
      </c>
      <c r="AK185">
        <f t="shared" si="30"/>
        <v>0</v>
      </c>
      <c r="AL185">
        <v>0</v>
      </c>
      <c r="AM185" s="1">
        <f t="shared" si="31"/>
        <v>3000000</v>
      </c>
      <c r="AN185" s="1"/>
      <c r="AO185" s="1">
        <f t="shared" si="32"/>
        <v>3000000</v>
      </c>
      <c r="AP185">
        <v>0</v>
      </c>
      <c r="AQ185">
        <v>0</v>
      </c>
      <c r="AR185">
        <v>0</v>
      </c>
      <c r="AS185">
        <v>0</v>
      </c>
      <c r="AT185">
        <v>0</v>
      </c>
    </row>
    <row r="186" spans="1:46" hidden="1" x14ac:dyDescent="0.3">
      <c r="A186" t="s">
        <v>1351</v>
      </c>
      <c r="B186" t="str">
        <f t="shared" si="28"/>
        <v>1.1-00-2607_26121015_26336121</v>
      </c>
      <c r="C186" t="s">
        <v>32</v>
      </c>
      <c r="D186" t="s">
        <v>33</v>
      </c>
      <c r="E186">
        <v>1</v>
      </c>
      <c r="F186" t="s">
        <v>525</v>
      </c>
      <c r="G186">
        <v>1.7</v>
      </c>
      <c r="H186" t="s">
        <v>529</v>
      </c>
      <c r="I186" t="s">
        <v>121</v>
      </c>
      <c r="J186" t="s">
        <v>122</v>
      </c>
      <c r="K186" t="s">
        <v>36</v>
      </c>
      <c r="L186" t="s">
        <v>37</v>
      </c>
      <c r="M186" t="s">
        <v>540</v>
      </c>
      <c r="N186" t="s">
        <v>38</v>
      </c>
      <c r="O186" t="s">
        <v>39</v>
      </c>
      <c r="P186">
        <v>1</v>
      </c>
      <c r="Q186" t="s">
        <v>123</v>
      </c>
      <c r="R186">
        <v>21</v>
      </c>
      <c r="S186" t="s">
        <v>127</v>
      </c>
      <c r="T186" t="s">
        <v>125</v>
      </c>
      <c r="U186" t="s">
        <v>126</v>
      </c>
      <c r="V186">
        <v>3000</v>
      </c>
      <c r="W186" t="s">
        <v>53</v>
      </c>
      <c r="X186" t="s">
        <v>627</v>
      </c>
      <c r="Y186">
        <v>3361</v>
      </c>
      <c r="Z186" t="s">
        <v>130</v>
      </c>
      <c r="AA186">
        <v>21</v>
      </c>
      <c r="AB186" t="s">
        <v>131</v>
      </c>
      <c r="AC186" s="2">
        <v>1050000</v>
      </c>
      <c r="AD186" s="1">
        <v>1050000</v>
      </c>
      <c r="AE186">
        <v>0</v>
      </c>
      <c r="AF186">
        <v>0</v>
      </c>
      <c r="AG186">
        <f t="shared" si="26"/>
        <v>0</v>
      </c>
      <c r="AH186">
        <v>0</v>
      </c>
      <c r="AI186">
        <f t="shared" si="29"/>
        <v>0</v>
      </c>
      <c r="AJ186">
        <v>0</v>
      </c>
      <c r="AK186">
        <f t="shared" si="30"/>
        <v>0</v>
      </c>
      <c r="AL186">
        <v>0</v>
      </c>
      <c r="AM186" s="1">
        <f t="shared" si="31"/>
        <v>1050000</v>
      </c>
      <c r="AN186" s="1"/>
      <c r="AO186" s="1">
        <f t="shared" si="32"/>
        <v>1050000</v>
      </c>
      <c r="AP186">
        <v>0</v>
      </c>
      <c r="AQ186">
        <v>0</v>
      </c>
      <c r="AR186">
        <v>0</v>
      </c>
      <c r="AS186">
        <v>0</v>
      </c>
      <c r="AT186">
        <v>0</v>
      </c>
    </row>
    <row r="187" spans="1:46" hidden="1" x14ac:dyDescent="0.3">
      <c r="A187" t="s">
        <v>1341</v>
      </c>
      <c r="B187" t="str">
        <f t="shared" si="28"/>
        <v>1.1-00-2604_2646005_2633110</v>
      </c>
      <c r="C187" t="s">
        <v>32</v>
      </c>
      <c r="D187" t="s">
        <v>33</v>
      </c>
      <c r="E187">
        <v>1</v>
      </c>
      <c r="F187" t="s">
        <v>525</v>
      </c>
      <c r="G187">
        <v>1.3</v>
      </c>
      <c r="H187" t="s">
        <v>528</v>
      </c>
      <c r="I187" t="s">
        <v>175</v>
      </c>
      <c r="J187" t="s">
        <v>176</v>
      </c>
      <c r="K187" t="s">
        <v>36</v>
      </c>
      <c r="L187" t="s">
        <v>37</v>
      </c>
      <c r="M187" t="s">
        <v>540</v>
      </c>
      <c r="N187" t="s">
        <v>192</v>
      </c>
      <c r="O187" t="s">
        <v>193</v>
      </c>
      <c r="P187">
        <v>4</v>
      </c>
      <c r="Q187" t="s">
        <v>78</v>
      </c>
      <c r="R187">
        <v>6</v>
      </c>
      <c r="S187" t="s">
        <v>198</v>
      </c>
      <c r="T187" t="s">
        <v>199</v>
      </c>
      <c r="U187" t="s">
        <v>200</v>
      </c>
      <c r="V187">
        <v>3000</v>
      </c>
      <c r="W187" t="s">
        <v>53</v>
      </c>
      <c r="X187" t="s">
        <v>627</v>
      </c>
      <c r="Y187">
        <v>3311</v>
      </c>
      <c r="Z187" t="s">
        <v>69</v>
      </c>
      <c r="AA187">
        <v>0</v>
      </c>
      <c r="AB187" t="s">
        <v>46</v>
      </c>
      <c r="AC187" s="2">
        <v>550000</v>
      </c>
      <c r="AD187" s="1">
        <v>550000</v>
      </c>
      <c r="AE187">
        <v>0</v>
      </c>
      <c r="AF187">
        <v>0</v>
      </c>
      <c r="AG187">
        <f t="shared" si="26"/>
        <v>0</v>
      </c>
      <c r="AH187">
        <v>0</v>
      </c>
      <c r="AI187">
        <f t="shared" si="29"/>
        <v>0</v>
      </c>
      <c r="AJ187">
        <v>0</v>
      </c>
      <c r="AK187">
        <f t="shared" si="30"/>
        <v>0</v>
      </c>
      <c r="AL187">
        <v>0</v>
      </c>
      <c r="AM187" s="1">
        <f t="shared" si="31"/>
        <v>550000</v>
      </c>
      <c r="AN187" s="84">
        <v>1400000</v>
      </c>
      <c r="AO187" s="1">
        <f t="shared" si="32"/>
        <v>1950000</v>
      </c>
      <c r="AP187">
        <v>0</v>
      </c>
      <c r="AQ187">
        <v>0</v>
      </c>
      <c r="AR187">
        <v>0</v>
      </c>
      <c r="AS187">
        <v>0</v>
      </c>
      <c r="AT187">
        <v>0</v>
      </c>
    </row>
    <row r="188" spans="1:46" hidden="1" x14ac:dyDescent="0.3">
      <c r="A188" t="s">
        <v>1352</v>
      </c>
      <c r="B188" t="str">
        <f t="shared" si="28"/>
        <v>1.1-00-2604_2646005_2633610</v>
      </c>
      <c r="C188" t="s">
        <v>32</v>
      </c>
      <c r="D188" t="s">
        <v>33</v>
      </c>
      <c r="E188">
        <v>1</v>
      </c>
      <c r="F188" t="s">
        <v>525</v>
      </c>
      <c r="G188">
        <v>1.3</v>
      </c>
      <c r="H188" t="s">
        <v>528</v>
      </c>
      <c r="I188" t="s">
        <v>175</v>
      </c>
      <c r="J188" t="s">
        <v>176</v>
      </c>
      <c r="K188" t="s">
        <v>36</v>
      </c>
      <c r="L188" t="s">
        <v>37</v>
      </c>
      <c r="M188" t="s">
        <v>540</v>
      </c>
      <c r="N188" t="s">
        <v>192</v>
      </c>
      <c r="O188" t="s">
        <v>193</v>
      </c>
      <c r="P188">
        <v>4</v>
      </c>
      <c r="Q188" t="s">
        <v>78</v>
      </c>
      <c r="R188">
        <v>6</v>
      </c>
      <c r="S188" t="s">
        <v>198</v>
      </c>
      <c r="T188" t="s">
        <v>199</v>
      </c>
      <c r="U188" t="s">
        <v>200</v>
      </c>
      <c r="V188">
        <v>3000</v>
      </c>
      <c r="W188" t="s">
        <v>53</v>
      </c>
      <c r="X188" t="s">
        <v>627</v>
      </c>
      <c r="Y188">
        <v>3361</v>
      </c>
      <c r="Z188" t="s">
        <v>130</v>
      </c>
      <c r="AA188">
        <v>0</v>
      </c>
      <c r="AB188" t="s">
        <v>46</v>
      </c>
      <c r="AC188" s="2">
        <v>4323</v>
      </c>
      <c r="AD188">
        <v>0</v>
      </c>
      <c r="AE188">
        <v>0</v>
      </c>
      <c r="AF188">
        <v>0</v>
      </c>
      <c r="AG188">
        <f t="shared" si="26"/>
        <v>0</v>
      </c>
      <c r="AH188">
        <v>0</v>
      </c>
      <c r="AI188">
        <f t="shared" si="29"/>
        <v>0</v>
      </c>
      <c r="AJ188">
        <v>0</v>
      </c>
      <c r="AK188">
        <f t="shared" si="30"/>
        <v>0</v>
      </c>
      <c r="AL188">
        <v>0</v>
      </c>
      <c r="AM188" s="1">
        <f t="shared" si="31"/>
        <v>4323</v>
      </c>
      <c r="AN188" s="1"/>
      <c r="AO188" s="1">
        <f t="shared" si="32"/>
        <v>4323</v>
      </c>
      <c r="AP188">
        <v>0</v>
      </c>
      <c r="AQ188" s="1">
        <v>4323</v>
      </c>
      <c r="AR188">
        <v>0</v>
      </c>
      <c r="AS188">
        <v>0</v>
      </c>
      <c r="AT188" s="1">
        <v>4323</v>
      </c>
    </row>
    <row r="189" spans="1:46" hidden="1" x14ac:dyDescent="0.3">
      <c r="A189" t="s">
        <v>1353</v>
      </c>
      <c r="B189" t="str">
        <f t="shared" si="28"/>
        <v>1.1-00-2606_26417012_2633610</v>
      </c>
      <c r="C189" t="s">
        <v>32</v>
      </c>
      <c r="D189" t="s">
        <v>33</v>
      </c>
      <c r="E189">
        <v>1</v>
      </c>
      <c r="F189" t="s">
        <v>525</v>
      </c>
      <c r="G189">
        <v>1.3</v>
      </c>
      <c r="H189" t="s">
        <v>528</v>
      </c>
      <c r="I189" t="s">
        <v>175</v>
      </c>
      <c r="J189" t="s">
        <v>176</v>
      </c>
      <c r="K189" t="s">
        <v>36</v>
      </c>
      <c r="L189" t="s">
        <v>37</v>
      </c>
      <c r="M189" t="s">
        <v>540</v>
      </c>
      <c r="N189" t="s">
        <v>250</v>
      </c>
      <c r="O189" t="s">
        <v>251</v>
      </c>
      <c r="P189">
        <v>4</v>
      </c>
      <c r="Q189" t="s">
        <v>78</v>
      </c>
      <c r="R189">
        <v>17</v>
      </c>
      <c r="S189" t="s">
        <v>266</v>
      </c>
      <c r="T189" t="s">
        <v>267</v>
      </c>
      <c r="U189" t="s">
        <v>268</v>
      </c>
      <c r="V189">
        <v>3000</v>
      </c>
      <c r="W189" t="s">
        <v>53</v>
      </c>
      <c r="X189" t="s">
        <v>627</v>
      </c>
      <c r="Y189">
        <v>3361</v>
      </c>
      <c r="Z189" t="s">
        <v>130</v>
      </c>
      <c r="AA189">
        <v>0</v>
      </c>
      <c r="AB189" t="s">
        <v>46</v>
      </c>
      <c r="AC189" s="2">
        <v>10000000</v>
      </c>
      <c r="AD189" s="1">
        <v>10000000</v>
      </c>
      <c r="AE189">
        <v>0</v>
      </c>
      <c r="AF189">
        <v>0</v>
      </c>
      <c r="AG189">
        <f t="shared" si="26"/>
        <v>0</v>
      </c>
      <c r="AH189">
        <v>0</v>
      </c>
      <c r="AI189">
        <f t="shared" si="29"/>
        <v>0</v>
      </c>
      <c r="AJ189">
        <v>0</v>
      </c>
      <c r="AK189">
        <f t="shared" si="30"/>
        <v>0</v>
      </c>
      <c r="AL189">
        <v>0</v>
      </c>
      <c r="AM189" s="1">
        <f t="shared" si="31"/>
        <v>10000000</v>
      </c>
      <c r="AN189" s="1"/>
      <c r="AO189" s="1">
        <f t="shared" si="32"/>
        <v>10000000</v>
      </c>
      <c r="AP189">
        <v>0</v>
      </c>
      <c r="AQ189">
        <v>0</v>
      </c>
      <c r="AR189">
        <v>0</v>
      </c>
      <c r="AS189">
        <v>0</v>
      </c>
      <c r="AT189">
        <v>0</v>
      </c>
    </row>
    <row r="190" spans="1:46" hidden="1" x14ac:dyDescent="0.3">
      <c r="A190" t="s">
        <v>1354</v>
      </c>
      <c r="B190" t="str">
        <f t="shared" si="28"/>
        <v>1.1-00-2606_26619014_26336165</v>
      </c>
      <c r="C190" t="s">
        <v>32</v>
      </c>
      <c r="D190" t="s">
        <v>33</v>
      </c>
      <c r="E190">
        <v>1</v>
      </c>
      <c r="F190" t="s">
        <v>525</v>
      </c>
      <c r="G190">
        <v>1.3</v>
      </c>
      <c r="H190" t="s">
        <v>528</v>
      </c>
      <c r="I190" t="s">
        <v>175</v>
      </c>
      <c r="J190" t="s">
        <v>176</v>
      </c>
      <c r="K190" t="s">
        <v>36</v>
      </c>
      <c r="L190" t="s">
        <v>37</v>
      </c>
      <c r="M190" t="s">
        <v>540</v>
      </c>
      <c r="N190" t="s">
        <v>250</v>
      </c>
      <c r="O190" t="s">
        <v>251</v>
      </c>
      <c r="P190">
        <v>6</v>
      </c>
      <c r="Q190" t="s">
        <v>40</v>
      </c>
      <c r="R190">
        <v>19</v>
      </c>
      <c r="S190" t="s">
        <v>277</v>
      </c>
      <c r="T190" t="s">
        <v>278</v>
      </c>
      <c r="U190" t="s">
        <v>279</v>
      </c>
      <c r="V190">
        <v>3000</v>
      </c>
      <c r="W190" t="s">
        <v>53</v>
      </c>
      <c r="X190" t="s">
        <v>627</v>
      </c>
      <c r="Y190">
        <v>3361</v>
      </c>
      <c r="Z190" t="s">
        <v>130</v>
      </c>
      <c r="AA190">
        <v>65</v>
      </c>
      <c r="AB190" t="s">
        <v>282</v>
      </c>
      <c r="AC190" s="2">
        <v>500000</v>
      </c>
      <c r="AD190" s="1">
        <v>500000</v>
      </c>
      <c r="AE190">
        <v>0</v>
      </c>
      <c r="AF190">
        <v>0</v>
      </c>
      <c r="AG190">
        <f t="shared" si="26"/>
        <v>0</v>
      </c>
      <c r="AH190">
        <v>0</v>
      </c>
      <c r="AI190">
        <f t="shared" si="29"/>
        <v>0</v>
      </c>
      <c r="AJ190">
        <v>0</v>
      </c>
      <c r="AK190">
        <f t="shared" si="30"/>
        <v>0</v>
      </c>
      <c r="AL190">
        <v>0</v>
      </c>
      <c r="AM190" s="1">
        <f t="shared" si="31"/>
        <v>500000</v>
      </c>
      <c r="AN190" s="1"/>
      <c r="AO190" s="1">
        <f t="shared" si="32"/>
        <v>500000</v>
      </c>
      <c r="AP190">
        <v>0</v>
      </c>
      <c r="AQ190">
        <v>0</v>
      </c>
      <c r="AR190">
        <v>0</v>
      </c>
      <c r="AS190">
        <v>0</v>
      </c>
      <c r="AT190">
        <v>0</v>
      </c>
    </row>
    <row r="191" spans="1:46" hidden="1" x14ac:dyDescent="0.3">
      <c r="A191" t="s">
        <v>1355</v>
      </c>
      <c r="B191" t="str">
        <f t="shared" si="28"/>
        <v>1.1-00-2605_2649007_2633810</v>
      </c>
      <c r="C191" t="s">
        <v>32</v>
      </c>
      <c r="D191" t="s">
        <v>33</v>
      </c>
      <c r="E191">
        <v>1</v>
      </c>
      <c r="F191" t="s">
        <v>525</v>
      </c>
      <c r="G191">
        <v>1.3</v>
      </c>
      <c r="H191" t="s">
        <v>528</v>
      </c>
      <c r="I191" t="s">
        <v>175</v>
      </c>
      <c r="J191" t="s">
        <v>176</v>
      </c>
      <c r="K191" t="s">
        <v>36</v>
      </c>
      <c r="L191" t="s">
        <v>37</v>
      </c>
      <c r="M191" t="s">
        <v>540</v>
      </c>
      <c r="N191" t="s">
        <v>224</v>
      </c>
      <c r="O191" t="s">
        <v>225</v>
      </c>
      <c r="P191">
        <v>4</v>
      </c>
      <c r="Q191" t="s">
        <v>78</v>
      </c>
      <c r="R191">
        <v>9</v>
      </c>
      <c r="S191" t="s">
        <v>226</v>
      </c>
      <c r="T191" t="s">
        <v>227</v>
      </c>
      <c r="U191" t="s">
        <v>228</v>
      </c>
      <c r="V191">
        <v>3000</v>
      </c>
      <c r="W191" t="s">
        <v>53</v>
      </c>
      <c r="X191" t="s">
        <v>627</v>
      </c>
      <c r="Y191">
        <v>3381</v>
      </c>
      <c r="Z191" t="s">
        <v>239</v>
      </c>
      <c r="AA191">
        <v>0</v>
      </c>
      <c r="AB191" t="s">
        <v>46</v>
      </c>
      <c r="AC191" s="2">
        <v>77442266.879999995</v>
      </c>
      <c r="AD191" s="1">
        <v>77442266.879999995</v>
      </c>
      <c r="AE191" s="1">
        <v>16670731.199999999</v>
      </c>
      <c r="AF191" s="1">
        <v>16670731.199999999</v>
      </c>
      <c r="AG191">
        <f t="shared" si="26"/>
        <v>8509365.5999999996</v>
      </c>
      <c r="AH191" s="1">
        <v>8161365.5999999996</v>
      </c>
      <c r="AI191">
        <f t="shared" si="29"/>
        <v>8161365.5999999996</v>
      </c>
      <c r="AJ191">
        <v>0</v>
      </c>
      <c r="AK191">
        <f t="shared" si="30"/>
        <v>0</v>
      </c>
      <c r="AL191">
        <v>0</v>
      </c>
      <c r="AM191" s="1">
        <f t="shared" si="31"/>
        <v>60771535.679999992</v>
      </c>
      <c r="AN191" s="1"/>
      <c r="AO191" s="1">
        <f t="shared" si="32"/>
        <v>77442266.879999995</v>
      </c>
      <c r="AP191">
        <v>0</v>
      </c>
      <c r="AQ191">
        <v>0</v>
      </c>
      <c r="AR191">
        <v>0</v>
      </c>
      <c r="AS191">
        <v>0</v>
      </c>
      <c r="AT191">
        <v>0</v>
      </c>
    </row>
    <row r="192" spans="1:46" hidden="1" x14ac:dyDescent="0.3">
      <c r="A192" t="s">
        <v>1356</v>
      </c>
      <c r="B192" t="str">
        <f t="shared" si="28"/>
        <v>1.1-00-2612_26466038_2633910</v>
      </c>
      <c r="C192" t="s">
        <v>32</v>
      </c>
      <c r="D192" t="s">
        <v>33</v>
      </c>
      <c r="E192">
        <v>3</v>
      </c>
      <c r="F192" t="s">
        <v>527</v>
      </c>
      <c r="G192">
        <v>3.8</v>
      </c>
      <c r="H192" t="s">
        <v>536</v>
      </c>
      <c r="I192" t="s">
        <v>72</v>
      </c>
      <c r="J192" t="s">
        <v>73</v>
      </c>
      <c r="K192" t="s">
        <v>74</v>
      </c>
      <c r="L192" t="s">
        <v>75</v>
      </c>
      <c r="M192" t="s">
        <v>540</v>
      </c>
      <c r="N192" t="s">
        <v>76</v>
      </c>
      <c r="O192" t="s">
        <v>77</v>
      </c>
      <c r="P192">
        <v>4</v>
      </c>
      <c r="Q192" t="s">
        <v>78</v>
      </c>
      <c r="R192">
        <v>66</v>
      </c>
      <c r="S192" t="s">
        <v>79</v>
      </c>
      <c r="T192" t="s">
        <v>80</v>
      </c>
      <c r="U192" t="s">
        <v>81</v>
      </c>
      <c r="V192">
        <v>3000</v>
      </c>
      <c r="W192" t="s">
        <v>53</v>
      </c>
      <c r="X192" t="s">
        <v>627</v>
      </c>
      <c r="Y192">
        <v>3391</v>
      </c>
      <c r="Z192" t="s">
        <v>93</v>
      </c>
      <c r="AA192">
        <v>0</v>
      </c>
      <c r="AB192" t="s">
        <v>46</v>
      </c>
      <c r="AC192" s="2">
        <v>1800000</v>
      </c>
      <c r="AD192" s="1">
        <v>1800000</v>
      </c>
      <c r="AE192">
        <v>0</v>
      </c>
      <c r="AF192">
        <v>0</v>
      </c>
      <c r="AG192">
        <f t="shared" si="26"/>
        <v>0</v>
      </c>
      <c r="AH192">
        <v>0</v>
      </c>
      <c r="AI192">
        <f t="shared" si="29"/>
        <v>0</v>
      </c>
      <c r="AJ192">
        <v>0</v>
      </c>
      <c r="AK192">
        <f t="shared" si="30"/>
        <v>0</v>
      </c>
      <c r="AL192">
        <v>0</v>
      </c>
      <c r="AM192" s="1">
        <f t="shared" si="31"/>
        <v>1800000</v>
      </c>
      <c r="AN192" s="1"/>
      <c r="AO192" s="1">
        <f t="shared" si="32"/>
        <v>1800000</v>
      </c>
      <c r="AP192">
        <v>0</v>
      </c>
      <c r="AQ192">
        <v>0</v>
      </c>
      <c r="AR192">
        <v>0</v>
      </c>
      <c r="AS192">
        <v>0</v>
      </c>
      <c r="AT192">
        <v>0</v>
      </c>
    </row>
    <row r="193" spans="1:46" s="11" customFormat="1" hidden="1" x14ac:dyDescent="0.3">
      <c r="A193" s="11" t="s">
        <v>1531</v>
      </c>
      <c r="B193" t="str">
        <f t="shared" si="28"/>
        <v>1.1-00-2607_26673045_2627110</v>
      </c>
      <c r="C193" s="11" t="s">
        <v>32</v>
      </c>
      <c r="D193" s="11" t="s">
        <v>33</v>
      </c>
      <c r="E193">
        <v>2</v>
      </c>
      <c r="F193" t="s">
        <v>526</v>
      </c>
      <c r="G193">
        <v>2.1</v>
      </c>
      <c r="H193" t="s">
        <v>530</v>
      </c>
      <c r="I193" t="s">
        <v>165</v>
      </c>
      <c r="J193" t="s">
        <v>166</v>
      </c>
      <c r="K193" t="s">
        <v>36</v>
      </c>
      <c r="L193" t="s">
        <v>37</v>
      </c>
      <c r="M193" t="s">
        <v>540</v>
      </c>
      <c r="N193" t="s">
        <v>38</v>
      </c>
      <c r="O193" t="s">
        <v>39</v>
      </c>
      <c r="P193">
        <v>6</v>
      </c>
      <c r="Q193" t="s">
        <v>40</v>
      </c>
      <c r="R193" s="11">
        <v>73</v>
      </c>
      <c r="S193" s="11" t="s">
        <v>167</v>
      </c>
      <c r="T193" t="s">
        <v>513</v>
      </c>
      <c r="U193" t="s">
        <v>500</v>
      </c>
      <c r="V193">
        <v>2000</v>
      </c>
      <c r="W193" t="s">
        <v>44</v>
      </c>
      <c r="X193" t="s">
        <v>623</v>
      </c>
      <c r="Y193" s="11">
        <v>2711</v>
      </c>
      <c r="Z193" s="11" t="s">
        <v>49</v>
      </c>
      <c r="AA193" s="11">
        <v>0</v>
      </c>
      <c r="AB193" s="11" t="s">
        <v>46</v>
      </c>
      <c r="AC193" s="87">
        <v>0</v>
      </c>
      <c r="AD193" s="88">
        <v>0</v>
      </c>
      <c r="AE193" s="11">
        <v>0</v>
      </c>
      <c r="AF193" s="11">
        <v>0</v>
      </c>
      <c r="AG193" s="11">
        <f t="shared" si="26"/>
        <v>0</v>
      </c>
      <c r="AH193" s="11">
        <v>0</v>
      </c>
      <c r="AI193" s="11">
        <f t="shared" si="29"/>
        <v>0</v>
      </c>
      <c r="AJ193" s="11">
        <v>0</v>
      </c>
      <c r="AK193" s="11">
        <f t="shared" si="30"/>
        <v>0</v>
      </c>
      <c r="AL193" s="11">
        <v>0</v>
      </c>
      <c r="AM193" s="88">
        <v>0</v>
      </c>
      <c r="AN193" s="89">
        <v>1500000</v>
      </c>
      <c r="AO193" s="88">
        <f t="shared" si="32"/>
        <v>1500000</v>
      </c>
      <c r="AP193" s="11">
        <v>0</v>
      </c>
      <c r="AQ193" s="11">
        <v>0</v>
      </c>
      <c r="AR193" s="11">
        <v>0</v>
      </c>
      <c r="AS193" s="11">
        <v>0</v>
      </c>
      <c r="AT193" s="11">
        <v>0</v>
      </c>
    </row>
    <row r="194" spans="1:46" s="11" customFormat="1" hidden="1" x14ac:dyDescent="0.3">
      <c r="A194" s="11" t="s">
        <v>1531</v>
      </c>
      <c r="B194" t="str">
        <f t="shared" si="28"/>
        <v>1.1-00-2618_26472044_2633110</v>
      </c>
      <c r="C194" s="11" t="s">
        <v>32</v>
      </c>
      <c r="D194" s="11" t="s">
        <v>33</v>
      </c>
      <c r="E194">
        <v>1</v>
      </c>
      <c r="F194" t="s">
        <v>525</v>
      </c>
      <c r="G194">
        <v>1.3</v>
      </c>
      <c r="H194" t="s">
        <v>528</v>
      </c>
      <c r="I194" t="s">
        <v>175</v>
      </c>
      <c r="J194" t="s">
        <v>176</v>
      </c>
      <c r="K194" t="s">
        <v>508</v>
      </c>
      <c r="L194" t="s">
        <v>509</v>
      </c>
      <c r="M194" t="s">
        <v>540</v>
      </c>
      <c r="N194" t="s">
        <v>510</v>
      </c>
      <c r="O194" t="s">
        <v>493</v>
      </c>
      <c r="P194">
        <v>4</v>
      </c>
      <c r="Q194" t="s">
        <v>78</v>
      </c>
      <c r="R194" s="11">
        <v>72</v>
      </c>
      <c r="S194" s="11" t="s">
        <v>511</v>
      </c>
      <c r="T194" t="s">
        <v>515</v>
      </c>
      <c r="U194" t="s">
        <v>493</v>
      </c>
      <c r="V194">
        <v>3000</v>
      </c>
      <c r="W194" t="s">
        <v>53</v>
      </c>
      <c r="X194" t="s">
        <v>627</v>
      </c>
      <c r="Y194" s="11">
        <v>3311</v>
      </c>
      <c r="Z194" s="11" t="s">
        <v>69</v>
      </c>
      <c r="AA194" s="11">
        <v>0</v>
      </c>
      <c r="AB194" s="11" t="s">
        <v>46</v>
      </c>
      <c r="AC194" s="87">
        <v>0</v>
      </c>
      <c r="AD194" s="88">
        <v>0</v>
      </c>
      <c r="AE194" s="88">
        <v>0</v>
      </c>
      <c r="AF194" s="88">
        <v>0</v>
      </c>
      <c r="AG194" s="11">
        <v>0</v>
      </c>
      <c r="AH194" s="88">
        <v>0</v>
      </c>
      <c r="AI194" s="11">
        <f t="shared" si="29"/>
        <v>0</v>
      </c>
      <c r="AJ194" s="88">
        <v>0</v>
      </c>
      <c r="AK194" s="11">
        <f t="shared" si="30"/>
        <v>-40814490</v>
      </c>
      <c r="AL194" s="88">
        <v>40814490</v>
      </c>
      <c r="AM194" s="88">
        <v>0</v>
      </c>
      <c r="AN194" s="89">
        <v>1500000</v>
      </c>
      <c r="AO194" s="88">
        <f t="shared" si="32"/>
        <v>1500000</v>
      </c>
      <c r="AP194" s="11">
        <v>0</v>
      </c>
      <c r="AQ194" s="11">
        <v>0</v>
      </c>
      <c r="AR194" s="11">
        <v>0</v>
      </c>
      <c r="AS194" s="11">
        <v>0</v>
      </c>
      <c r="AT194" s="11">
        <v>0</v>
      </c>
    </row>
    <row r="195" spans="1:46" hidden="1" x14ac:dyDescent="0.3">
      <c r="A195" t="s">
        <v>1359</v>
      </c>
      <c r="B195" t="str">
        <f t="shared" si="28"/>
        <v>1.1-00-2604_2647005_2633910</v>
      </c>
      <c r="C195" t="s">
        <v>32</v>
      </c>
      <c r="D195" t="s">
        <v>33</v>
      </c>
      <c r="E195">
        <v>1</v>
      </c>
      <c r="F195" t="s">
        <v>525</v>
      </c>
      <c r="G195">
        <v>1.3</v>
      </c>
      <c r="H195" t="s">
        <v>528</v>
      </c>
      <c r="I195" t="s">
        <v>175</v>
      </c>
      <c r="J195" t="s">
        <v>176</v>
      </c>
      <c r="K195" t="s">
        <v>36</v>
      </c>
      <c r="L195" t="s">
        <v>37</v>
      </c>
      <c r="M195" t="s">
        <v>540</v>
      </c>
      <c r="N195" t="s">
        <v>192</v>
      </c>
      <c r="O195" t="s">
        <v>193</v>
      </c>
      <c r="P195">
        <v>4</v>
      </c>
      <c r="Q195" t="s">
        <v>78</v>
      </c>
      <c r="R195">
        <v>7</v>
      </c>
      <c r="S195" t="s">
        <v>220</v>
      </c>
      <c r="T195" t="s">
        <v>199</v>
      </c>
      <c r="U195" t="s">
        <v>200</v>
      </c>
      <c r="V195">
        <v>3000</v>
      </c>
      <c r="W195" t="s">
        <v>53</v>
      </c>
      <c r="X195" t="s">
        <v>627</v>
      </c>
      <c r="Y195">
        <v>3391</v>
      </c>
      <c r="Z195" t="s">
        <v>93</v>
      </c>
      <c r="AA195">
        <v>0</v>
      </c>
      <c r="AB195" t="s">
        <v>46</v>
      </c>
      <c r="AC195" s="2">
        <v>17000000</v>
      </c>
      <c r="AD195" s="1">
        <v>17000000</v>
      </c>
      <c r="AE195" s="1">
        <v>17000000</v>
      </c>
      <c r="AF195" s="1">
        <v>17000000</v>
      </c>
      <c r="AG195">
        <f t="shared" ref="AG195:AG226" si="33">AF195-AH195</f>
        <v>15583333.33</v>
      </c>
      <c r="AH195" s="1">
        <v>1416666.67</v>
      </c>
      <c r="AI195">
        <f t="shared" si="29"/>
        <v>1416666.67</v>
      </c>
      <c r="AJ195">
        <v>0</v>
      </c>
      <c r="AK195">
        <f t="shared" si="30"/>
        <v>0</v>
      </c>
      <c r="AL195">
        <v>0</v>
      </c>
      <c r="AM195" s="1">
        <f t="shared" ref="AM195:AM226" si="34">AC195-AE195</f>
        <v>0</v>
      </c>
      <c r="AN195" s="1"/>
      <c r="AO195" s="1">
        <f t="shared" si="32"/>
        <v>17000000</v>
      </c>
      <c r="AP195">
        <v>0</v>
      </c>
      <c r="AQ195">
        <v>0</v>
      </c>
      <c r="AR195">
        <v>0</v>
      </c>
      <c r="AS195">
        <v>0</v>
      </c>
      <c r="AT195">
        <v>0</v>
      </c>
    </row>
    <row r="196" spans="1:46" hidden="1" x14ac:dyDescent="0.3">
      <c r="A196" t="s">
        <v>1275</v>
      </c>
      <c r="B196" t="str">
        <f t="shared" si="28"/>
        <v>1.1-00-2605_2649007_2626110</v>
      </c>
      <c r="C196" t="s">
        <v>32</v>
      </c>
      <c r="D196" t="s">
        <v>33</v>
      </c>
      <c r="E196">
        <v>1</v>
      </c>
      <c r="F196" t="s">
        <v>525</v>
      </c>
      <c r="G196">
        <v>1.3</v>
      </c>
      <c r="H196" t="s">
        <v>528</v>
      </c>
      <c r="I196" t="s">
        <v>175</v>
      </c>
      <c r="J196" t="s">
        <v>176</v>
      </c>
      <c r="K196" t="s">
        <v>36</v>
      </c>
      <c r="L196" t="s">
        <v>37</v>
      </c>
      <c r="M196" t="s">
        <v>540</v>
      </c>
      <c r="N196" t="s">
        <v>224</v>
      </c>
      <c r="O196" t="s">
        <v>225</v>
      </c>
      <c r="P196">
        <v>4</v>
      </c>
      <c r="Q196" t="s">
        <v>78</v>
      </c>
      <c r="R196">
        <v>9</v>
      </c>
      <c r="S196" t="s">
        <v>226</v>
      </c>
      <c r="T196" t="s">
        <v>227</v>
      </c>
      <c r="U196" t="s">
        <v>228</v>
      </c>
      <c r="V196">
        <v>2000</v>
      </c>
      <c r="W196" t="s">
        <v>44</v>
      </c>
      <c r="X196" t="s">
        <v>622</v>
      </c>
      <c r="Y196">
        <v>2611</v>
      </c>
      <c r="Z196" t="s">
        <v>233</v>
      </c>
      <c r="AA196">
        <v>0</v>
      </c>
      <c r="AB196" t="s">
        <v>46</v>
      </c>
      <c r="AC196" s="2">
        <v>40000000</v>
      </c>
      <c r="AD196" s="1">
        <v>40000000</v>
      </c>
      <c r="AE196" s="1">
        <v>2029972.21</v>
      </c>
      <c r="AF196" s="1">
        <v>1973131.01</v>
      </c>
      <c r="AG196">
        <f t="shared" si="33"/>
        <v>0</v>
      </c>
      <c r="AH196" s="1">
        <v>1973131.01</v>
      </c>
      <c r="AI196">
        <f t="shared" si="29"/>
        <v>0</v>
      </c>
      <c r="AJ196" s="1">
        <v>1973131.01</v>
      </c>
      <c r="AK196">
        <f t="shared" si="30"/>
        <v>0</v>
      </c>
      <c r="AL196" s="1">
        <v>1973131.01</v>
      </c>
      <c r="AM196" s="1">
        <f t="shared" si="34"/>
        <v>37970027.789999999</v>
      </c>
      <c r="AN196" s="84">
        <v>1600000</v>
      </c>
      <c r="AO196" s="1">
        <f t="shared" si="32"/>
        <v>41600000</v>
      </c>
      <c r="AP196">
        <v>0</v>
      </c>
      <c r="AQ196">
        <v>0</v>
      </c>
      <c r="AR196">
        <v>0</v>
      </c>
      <c r="AS196">
        <v>0</v>
      </c>
      <c r="AT196">
        <v>0</v>
      </c>
    </row>
    <row r="197" spans="1:46" hidden="1" x14ac:dyDescent="0.3">
      <c r="A197" t="s">
        <v>1361</v>
      </c>
      <c r="B197" t="str">
        <f t="shared" si="28"/>
        <v>1.1-00-2603_2664003_2634110</v>
      </c>
      <c r="C197" t="s">
        <v>32</v>
      </c>
      <c r="D197" t="s">
        <v>33</v>
      </c>
      <c r="E197">
        <v>1</v>
      </c>
      <c r="F197" t="s">
        <v>525</v>
      </c>
      <c r="G197">
        <v>1.3</v>
      </c>
      <c r="H197" t="s">
        <v>528</v>
      </c>
      <c r="I197" t="s">
        <v>60</v>
      </c>
      <c r="J197" t="s">
        <v>61</v>
      </c>
      <c r="K197" t="s">
        <v>36</v>
      </c>
      <c r="L197" t="s">
        <v>37</v>
      </c>
      <c r="M197" t="s">
        <v>540</v>
      </c>
      <c r="N197" t="s">
        <v>62</v>
      </c>
      <c r="O197" t="s">
        <v>63</v>
      </c>
      <c r="P197">
        <v>6</v>
      </c>
      <c r="Q197" t="s">
        <v>40</v>
      </c>
      <c r="R197">
        <v>4</v>
      </c>
      <c r="S197" t="s">
        <v>64</v>
      </c>
      <c r="T197" t="s">
        <v>65</v>
      </c>
      <c r="U197" t="s">
        <v>66</v>
      </c>
      <c r="V197">
        <v>3000</v>
      </c>
      <c r="W197" t="s">
        <v>53</v>
      </c>
      <c r="X197" t="s">
        <v>630</v>
      </c>
      <c r="Y197">
        <v>3411</v>
      </c>
      <c r="Z197" t="s">
        <v>70</v>
      </c>
      <c r="AA197">
        <v>0</v>
      </c>
      <c r="AB197" t="s">
        <v>46</v>
      </c>
      <c r="AC197" s="2">
        <v>50000</v>
      </c>
      <c r="AD197" s="1">
        <v>50000</v>
      </c>
      <c r="AE197">
        <v>0</v>
      </c>
      <c r="AF197">
        <v>0</v>
      </c>
      <c r="AG197">
        <f t="shared" si="33"/>
        <v>0</v>
      </c>
      <c r="AH197">
        <v>0</v>
      </c>
      <c r="AI197">
        <f t="shared" si="29"/>
        <v>0</v>
      </c>
      <c r="AJ197">
        <v>0</v>
      </c>
      <c r="AK197">
        <f t="shared" si="30"/>
        <v>0</v>
      </c>
      <c r="AL197">
        <v>0</v>
      </c>
      <c r="AM197" s="1">
        <f t="shared" si="34"/>
        <v>50000</v>
      </c>
      <c r="AN197" s="1"/>
      <c r="AO197" s="1">
        <f t="shared" si="32"/>
        <v>50000</v>
      </c>
      <c r="AP197">
        <v>0</v>
      </c>
      <c r="AQ197">
        <v>0</v>
      </c>
      <c r="AR197">
        <v>0</v>
      </c>
      <c r="AS197">
        <v>0</v>
      </c>
      <c r="AT197">
        <v>0</v>
      </c>
    </row>
    <row r="198" spans="1:46" s="11" customFormat="1" x14ac:dyDescent="0.3">
      <c r="A198" s="11" t="s">
        <v>1531</v>
      </c>
      <c r="B198" t="str">
        <f t="shared" si="28"/>
        <v>2.5-02-2605_2649007_26511176</v>
      </c>
      <c r="C198" s="11" t="s">
        <v>465</v>
      </c>
      <c r="D198" s="11" t="s">
        <v>466</v>
      </c>
      <c r="E198">
        <v>1</v>
      </c>
      <c r="F198" t="s">
        <v>525</v>
      </c>
      <c r="G198">
        <v>1.3</v>
      </c>
      <c r="H198" t="s">
        <v>528</v>
      </c>
      <c r="I198" t="s">
        <v>175</v>
      </c>
      <c r="J198" t="s">
        <v>176</v>
      </c>
      <c r="K198" t="s">
        <v>36</v>
      </c>
      <c r="L198" t="s">
        <v>37</v>
      </c>
      <c r="M198" t="s">
        <v>539</v>
      </c>
      <c r="N198" t="s">
        <v>224</v>
      </c>
      <c r="O198" t="s">
        <v>225</v>
      </c>
      <c r="P198">
        <v>4</v>
      </c>
      <c r="Q198" t="s">
        <v>78</v>
      </c>
      <c r="R198" s="11">
        <v>9</v>
      </c>
      <c r="S198" s="11" t="s">
        <v>226</v>
      </c>
      <c r="T198" t="s">
        <v>227</v>
      </c>
      <c r="U198" t="s">
        <v>228</v>
      </c>
      <c r="V198">
        <v>5000</v>
      </c>
      <c r="W198" t="s">
        <v>57</v>
      </c>
      <c r="X198" t="s">
        <v>639</v>
      </c>
      <c r="Y198" s="11">
        <v>5111</v>
      </c>
      <c r="Z198" s="11" t="s">
        <v>244</v>
      </c>
      <c r="AA198" s="11">
        <v>76</v>
      </c>
      <c r="AB198" s="11" t="s">
        <v>514</v>
      </c>
      <c r="AC198" s="87">
        <v>0</v>
      </c>
      <c r="AD198" s="88">
        <v>0</v>
      </c>
      <c r="AE198" s="11">
        <v>0</v>
      </c>
      <c r="AF198" s="11">
        <v>0</v>
      </c>
      <c r="AG198" s="11">
        <f t="shared" si="33"/>
        <v>0</v>
      </c>
      <c r="AH198" s="11">
        <v>0</v>
      </c>
      <c r="AI198" s="11">
        <f t="shared" si="29"/>
        <v>0</v>
      </c>
      <c r="AJ198" s="11">
        <v>0</v>
      </c>
      <c r="AK198" s="11">
        <f t="shared" si="30"/>
        <v>0</v>
      </c>
      <c r="AL198" s="11">
        <v>0</v>
      </c>
      <c r="AM198" s="88">
        <f t="shared" si="34"/>
        <v>0</v>
      </c>
      <c r="AN198" s="89">
        <v>1700000</v>
      </c>
      <c r="AO198" s="88">
        <f t="shared" si="32"/>
        <v>1700000</v>
      </c>
      <c r="AP198" s="11">
        <v>0</v>
      </c>
      <c r="AQ198" s="11">
        <v>0</v>
      </c>
      <c r="AR198" s="11">
        <v>0</v>
      </c>
      <c r="AS198" s="11">
        <v>0</v>
      </c>
      <c r="AT198" s="11">
        <v>0</v>
      </c>
    </row>
    <row r="199" spans="1:46" hidden="1" x14ac:dyDescent="0.3">
      <c r="A199" t="s">
        <v>1380</v>
      </c>
      <c r="B199" t="str">
        <f t="shared" si="28"/>
        <v>1.1-00-2605_2649007_2635510</v>
      </c>
      <c r="C199" t="s">
        <v>32</v>
      </c>
      <c r="D199" t="s">
        <v>33</v>
      </c>
      <c r="E199">
        <v>1</v>
      </c>
      <c r="F199" t="s">
        <v>525</v>
      </c>
      <c r="G199">
        <v>1.3</v>
      </c>
      <c r="H199" t="s">
        <v>528</v>
      </c>
      <c r="I199" t="s">
        <v>175</v>
      </c>
      <c r="J199" t="s">
        <v>176</v>
      </c>
      <c r="K199" t="s">
        <v>36</v>
      </c>
      <c r="L199" t="s">
        <v>37</v>
      </c>
      <c r="M199" t="s">
        <v>540</v>
      </c>
      <c r="N199" t="s">
        <v>224</v>
      </c>
      <c r="O199" t="s">
        <v>225</v>
      </c>
      <c r="P199">
        <v>4</v>
      </c>
      <c r="Q199" t="s">
        <v>78</v>
      </c>
      <c r="R199">
        <v>9</v>
      </c>
      <c r="S199" t="s">
        <v>226</v>
      </c>
      <c r="T199" t="s">
        <v>227</v>
      </c>
      <c r="U199" t="s">
        <v>228</v>
      </c>
      <c r="V199">
        <v>3000</v>
      </c>
      <c r="W199" t="s">
        <v>53</v>
      </c>
      <c r="X199" t="s">
        <v>629</v>
      </c>
      <c r="Y199">
        <v>3551</v>
      </c>
      <c r="Z199" t="s">
        <v>242</v>
      </c>
      <c r="AA199">
        <v>0</v>
      </c>
      <c r="AB199" t="s">
        <v>46</v>
      </c>
      <c r="AC199" s="2">
        <v>20000000</v>
      </c>
      <c r="AD199" s="1">
        <v>20000000</v>
      </c>
      <c r="AE199">
        <v>0</v>
      </c>
      <c r="AF199">
        <v>0</v>
      </c>
      <c r="AG199">
        <f t="shared" si="33"/>
        <v>0</v>
      </c>
      <c r="AH199">
        <v>0</v>
      </c>
      <c r="AI199">
        <f t="shared" si="29"/>
        <v>0</v>
      </c>
      <c r="AJ199">
        <v>0</v>
      </c>
      <c r="AK199">
        <f t="shared" si="30"/>
        <v>0</v>
      </c>
      <c r="AL199">
        <v>0</v>
      </c>
      <c r="AM199" s="1">
        <f t="shared" si="34"/>
        <v>20000000</v>
      </c>
      <c r="AN199" s="84">
        <v>2000000</v>
      </c>
      <c r="AO199" s="1">
        <f t="shared" si="32"/>
        <v>22000000</v>
      </c>
      <c r="AP199">
        <v>0</v>
      </c>
      <c r="AQ199">
        <v>0</v>
      </c>
      <c r="AR199">
        <v>0</v>
      </c>
      <c r="AS199">
        <v>0</v>
      </c>
      <c r="AT199">
        <v>0</v>
      </c>
    </row>
    <row r="200" spans="1:46" hidden="1" x14ac:dyDescent="0.3">
      <c r="A200" t="s">
        <v>1363</v>
      </c>
      <c r="B200" t="str">
        <f t="shared" si="28"/>
        <v>1.1-00-2604_2646005_2634110</v>
      </c>
      <c r="C200" t="s">
        <v>32</v>
      </c>
      <c r="D200" t="s">
        <v>33</v>
      </c>
      <c r="E200">
        <v>1</v>
      </c>
      <c r="F200" t="s">
        <v>525</v>
      </c>
      <c r="G200">
        <v>1.3</v>
      </c>
      <c r="H200" t="s">
        <v>528</v>
      </c>
      <c r="I200" t="s">
        <v>175</v>
      </c>
      <c r="J200" t="s">
        <v>176</v>
      </c>
      <c r="K200" t="s">
        <v>36</v>
      </c>
      <c r="L200" t="s">
        <v>37</v>
      </c>
      <c r="M200" t="s">
        <v>540</v>
      </c>
      <c r="N200" t="s">
        <v>192</v>
      </c>
      <c r="O200" t="s">
        <v>193</v>
      </c>
      <c r="P200">
        <v>4</v>
      </c>
      <c r="Q200" t="s">
        <v>78</v>
      </c>
      <c r="R200">
        <v>6</v>
      </c>
      <c r="S200" t="s">
        <v>198</v>
      </c>
      <c r="T200" t="s">
        <v>199</v>
      </c>
      <c r="U200" t="s">
        <v>200</v>
      </c>
      <c r="V200">
        <v>3000</v>
      </c>
      <c r="W200" t="s">
        <v>53</v>
      </c>
      <c r="X200" t="s">
        <v>630</v>
      </c>
      <c r="Y200">
        <v>3411</v>
      </c>
      <c r="Z200" t="s">
        <v>70</v>
      </c>
      <c r="AA200">
        <v>0</v>
      </c>
      <c r="AB200" t="s">
        <v>46</v>
      </c>
      <c r="AC200" s="2">
        <v>22880677</v>
      </c>
      <c r="AD200" s="1">
        <v>23700000</v>
      </c>
      <c r="AE200" s="1">
        <v>17256.39</v>
      </c>
      <c r="AF200" s="1">
        <v>17256.39</v>
      </c>
      <c r="AG200">
        <f t="shared" si="33"/>
        <v>0</v>
      </c>
      <c r="AH200" s="1">
        <v>17256.39</v>
      </c>
      <c r="AI200">
        <f t="shared" si="29"/>
        <v>0</v>
      </c>
      <c r="AJ200" s="1">
        <v>17256.39</v>
      </c>
      <c r="AK200">
        <f t="shared" si="30"/>
        <v>0</v>
      </c>
      <c r="AL200" s="1">
        <v>17256.39</v>
      </c>
      <c r="AM200" s="1">
        <f t="shared" si="34"/>
        <v>22863420.609999999</v>
      </c>
      <c r="AN200" s="1"/>
      <c r="AO200" s="1">
        <f t="shared" si="32"/>
        <v>22880677</v>
      </c>
      <c r="AP200">
        <v>0</v>
      </c>
      <c r="AQ200">
        <v>0</v>
      </c>
      <c r="AR200">
        <v>0</v>
      </c>
      <c r="AS200" s="1">
        <v>819323</v>
      </c>
      <c r="AT200" s="1">
        <v>-819323</v>
      </c>
    </row>
    <row r="201" spans="1:46" hidden="1" x14ac:dyDescent="0.3">
      <c r="A201" t="s">
        <v>1364</v>
      </c>
      <c r="B201" t="str">
        <f t="shared" si="28"/>
        <v>1.1-00-2604_2646005_2634210</v>
      </c>
      <c r="C201" t="s">
        <v>32</v>
      </c>
      <c r="D201" t="s">
        <v>33</v>
      </c>
      <c r="E201">
        <v>1</v>
      </c>
      <c r="F201" t="s">
        <v>525</v>
      </c>
      <c r="G201">
        <v>1.3</v>
      </c>
      <c r="H201" t="s">
        <v>528</v>
      </c>
      <c r="I201" t="s">
        <v>175</v>
      </c>
      <c r="J201" t="s">
        <v>176</v>
      </c>
      <c r="K201" t="s">
        <v>36</v>
      </c>
      <c r="L201" t="s">
        <v>37</v>
      </c>
      <c r="M201" t="s">
        <v>540</v>
      </c>
      <c r="N201" t="s">
        <v>192</v>
      </c>
      <c r="O201" t="s">
        <v>193</v>
      </c>
      <c r="P201">
        <v>4</v>
      </c>
      <c r="Q201" t="s">
        <v>78</v>
      </c>
      <c r="R201">
        <v>6</v>
      </c>
      <c r="S201" t="s">
        <v>198</v>
      </c>
      <c r="T201" t="s">
        <v>199</v>
      </c>
      <c r="U201" t="s">
        <v>200</v>
      </c>
      <c r="V201">
        <v>3000</v>
      </c>
      <c r="W201" t="s">
        <v>53</v>
      </c>
      <c r="X201" t="s">
        <v>630</v>
      </c>
      <c r="Y201">
        <v>3421</v>
      </c>
      <c r="Z201" t="s">
        <v>205</v>
      </c>
      <c r="AA201">
        <v>0</v>
      </c>
      <c r="AB201" t="s">
        <v>46</v>
      </c>
      <c r="AC201" s="2">
        <v>40000000</v>
      </c>
      <c r="AD201" s="1">
        <v>40000000</v>
      </c>
      <c r="AE201" s="1">
        <v>4347788.2</v>
      </c>
      <c r="AF201" s="1">
        <v>4347788.2</v>
      </c>
      <c r="AG201">
        <f t="shared" si="33"/>
        <v>0</v>
      </c>
      <c r="AH201" s="1">
        <v>4347788.2</v>
      </c>
      <c r="AI201">
        <f t="shared" si="29"/>
        <v>2351848.88</v>
      </c>
      <c r="AJ201" s="1">
        <v>1995939.32</v>
      </c>
      <c r="AK201">
        <f t="shared" si="30"/>
        <v>0</v>
      </c>
      <c r="AL201" s="1">
        <v>1995939.32</v>
      </c>
      <c r="AM201" s="1">
        <f t="shared" si="34"/>
        <v>35652211.799999997</v>
      </c>
      <c r="AN201" s="1"/>
      <c r="AO201" s="1">
        <f t="shared" si="32"/>
        <v>40000000</v>
      </c>
      <c r="AP201">
        <v>0</v>
      </c>
      <c r="AQ201">
        <v>0</v>
      </c>
      <c r="AR201">
        <v>0</v>
      </c>
      <c r="AS201">
        <v>0</v>
      </c>
      <c r="AT201">
        <v>0</v>
      </c>
    </row>
    <row r="202" spans="1:46" hidden="1" x14ac:dyDescent="0.3">
      <c r="A202" t="s">
        <v>1365</v>
      </c>
      <c r="B202" t="str">
        <f t="shared" si="28"/>
        <v>1.1-00-2604_2646005_2634310</v>
      </c>
      <c r="C202" t="s">
        <v>32</v>
      </c>
      <c r="D202" t="s">
        <v>33</v>
      </c>
      <c r="E202">
        <v>1</v>
      </c>
      <c r="F202" t="s">
        <v>525</v>
      </c>
      <c r="G202">
        <v>1.3</v>
      </c>
      <c r="H202" t="s">
        <v>528</v>
      </c>
      <c r="I202" t="s">
        <v>175</v>
      </c>
      <c r="J202" t="s">
        <v>176</v>
      </c>
      <c r="K202" t="s">
        <v>36</v>
      </c>
      <c r="L202" t="s">
        <v>37</v>
      </c>
      <c r="M202" t="s">
        <v>540</v>
      </c>
      <c r="N202" t="s">
        <v>192</v>
      </c>
      <c r="O202" t="s">
        <v>193</v>
      </c>
      <c r="P202">
        <v>4</v>
      </c>
      <c r="Q202" t="s">
        <v>78</v>
      </c>
      <c r="R202">
        <v>6</v>
      </c>
      <c r="S202" t="s">
        <v>198</v>
      </c>
      <c r="T202" t="s">
        <v>199</v>
      </c>
      <c r="U202" t="s">
        <v>200</v>
      </c>
      <c r="V202">
        <v>3000</v>
      </c>
      <c r="W202" t="s">
        <v>53</v>
      </c>
      <c r="X202" t="s">
        <v>630</v>
      </c>
      <c r="Y202">
        <v>3431</v>
      </c>
      <c r="Z202" t="s">
        <v>206</v>
      </c>
      <c r="AA202">
        <v>0</v>
      </c>
      <c r="AB202" t="s">
        <v>46</v>
      </c>
      <c r="AC202" s="2">
        <v>4100000</v>
      </c>
      <c r="AD202" s="1">
        <v>4100000</v>
      </c>
      <c r="AE202" s="1">
        <v>169552.15</v>
      </c>
      <c r="AF202" s="1">
        <v>169552.15</v>
      </c>
      <c r="AG202">
        <f t="shared" si="33"/>
        <v>169552.15</v>
      </c>
      <c r="AH202">
        <v>0</v>
      </c>
      <c r="AI202">
        <f t="shared" si="29"/>
        <v>0</v>
      </c>
      <c r="AJ202">
        <v>0</v>
      </c>
      <c r="AK202">
        <f t="shared" si="30"/>
        <v>0</v>
      </c>
      <c r="AL202">
        <v>0</v>
      </c>
      <c r="AM202" s="1">
        <f t="shared" si="34"/>
        <v>3930447.85</v>
      </c>
      <c r="AN202" s="1"/>
      <c r="AO202" s="1">
        <f t="shared" si="32"/>
        <v>4100000</v>
      </c>
      <c r="AP202">
        <v>0</v>
      </c>
      <c r="AQ202">
        <v>0</v>
      </c>
      <c r="AR202">
        <v>0</v>
      </c>
      <c r="AS202">
        <v>0</v>
      </c>
      <c r="AT202">
        <v>0</v>
      </c>
    </row>
    <row r="203" spans="1:46" hidden="1" x14ac:dyDescent="0.3">
      <c r="A203" t="s">
        <v>1366</v>
      </c>
      <c r="B203" t="str">
        <f t="shared" si="28"/>
        <v>1.1-00-2603_2664003_2634410</v>
      </c>
      <c r="C203" t="s">
        <v>32</v>
      </c>
      <c r="D203" t="s">
        <v>33</v>
      </c>
      <c r="E203">
        <v>1</v>
      </c>
      <c r="F203" t="s">
        <v>525</v>
      </c>
      <c r="G203">
        <v>1.3</v>
      </c>
      <c r="H203" t="s">
        <v>528</v>
      </c>
      <c r="I203" t="s">
        <v>60</v>
      </c>
      <c r="J203" t="s">
        <v>61</v>
      </c>
      <c r="K203" t="s">
        <v>36</v>
      </c>
      <c r="L203" t="s">
        <v>37</v>
      </c>
      <c r="M203" t="s">
        <v>540</v>
      </c>
      <c r="N203" t="s">
        <v>62</v>
      </c>
      <c r="O203" t="s">
        <v>63</v>
      </c>
      <c r="P203">
        <v>6</v>
      </c>
      <c r="Q203" t="s">
        <v>40</v>
      </c>
      <c r="R203">
        <v>4</v>
      </c>
      <c r="S203" t="s">
        <v>64</v>
      </c>
      <c r="T203" t="s">
        <v>65</v>
      </c>
      <c r="U203" t="s">
        <v>66</v>
      </c>
      <c r="V203">
        <v>3000</v>
      </c>
      <c r="W203" t="s">
        <v>53</v>
      </c>
      <c r="X203" t="s">
        <v>630</v>
      </c>
      <c r="Y203">
        <v>3441</v>
      </c>
      <c r="Z203" t="s">
        <v>71</v>
      </c>
      <c r="AA203">
        <v>0</v>
      </c>
      <c r="AB203" t="s">
        <v>46</v>
      </c>
      <c r="AC203" s="2">
        <v>5000</v>
      </c>
      <c r="AD203" s="1">
        <v>5000</v>
      </c>
      <c r="AE203">
        <v>0</v>
      </c>
      <c r="AF203">
        <v>0</v>
      </c>
      <c r="AG203">
        <f t="shared" si="33"/>
        <v>0</v>
      </c>
      <c r="AH203">
        <v>0</v>
      </c>
      <c r="AI203">
        <f t="shared" si="29"/>
        <v>0</v>
      </c>
      <c r="AJ203">
        <v>0</v>
      </c>
      <c r="AK203">
        <f t="shared" si="30"/>
        <v>0</v>
      </c>
      <c r="AL203">
        <v>0</v>
      </c>
      <c r="AM203" s="1">
        <f t="shared" si="34"/>
        <v>5000</v>
      </c>
      <c r="AN203" s="1"/>
      <c r="AO203" s="1">
        <f t="shared" si="32"/>
        <v>5000</v>
      </c>
      <c r="AP203">
        <v>0</v>
      </c>
      <c r="AQ203">
        <v>0</v>
      </c>
      <c r="AR203">
        <v>0</v>
      </c>
      <c r="AS203">
        <v>0</v>
      </c>
      <c r="AT203">
        <v>0</v>
      </c>
    </row>
    <row r="204" spans="1:46" hidden="1" x14ac:dyDescent="0.3">
      <c r="A204" t="s">
        <v>1367</v>
      </c>
      <c r="B204" t="str">
        <f t="shared" si="28"/>
        <v>1.1-00-2605_2649007_2634410</v>
      </c>
      <c r="C204" t="s">
        <v>32</v>
      </c>
      <c r="D204" t="s">
        <v>33</v>
      </c>
      <c r="E204">
        <v>1</v>
      </c>
      <c r="F204" t="s">
        <v>525</v>
      </c>
      <c r="G204">
        <v>1.3</v>
      </c>
      <c r="H204" t="s">
        <v>528</v>
      </c>
      <c r="I204" t="s">
        <v>175</v>
      </c>
      <c r="J204" t="s">
        <v>176</v>
      </c>
      <c r="K204" t="s">
        <v>36</v>
      </c>
      <c r="L204" t="s">
        <v>37</v>
      </c>
      <c r="M204" t="s">
        <v>540</v>
      </c>
      <c r="N204" t="s">
        <v>224</v>
      </c>
      <c r="O204" t="s">
        <v>225</v>
      </c>
      <c r="P204">
        <v>4</v>
      </c>
      <c r="Q204" t="s">
        <v>78</v>
      </c>
      <c r="R204">
        <v>9</v>
      </c>
      <c r="S204" t="s">
        <v>226</v>
      </c>
      <c r="T204" t="s">
        <v>227</v>
      </c>
      <c r="U204" t="s">
        <v>228</v>
      </c>
      <c r="V204">
        <v>3000</v>
      </c>
      <c r="W204" t="s">
        <v>53</v>
      </c>
      <c r="X204" t="s">
        <v>630</v>
      </c>
      <c r="Y204">
        <v>3441</v>
      </c>
      <c r="Z204" t="s">
        <v>71</v>
      </c>
      <c r="AA204">
        <v>0</v>
      </c>
      <c r="AB204" t="s">
        <v>46</v>
      </c>
      <c r="AC204" s="2">
        <v>300000</v>
      </c>
      <c r="AD204" s="1">
        <v>300000</v>
      </c>
      <c r="AE204">
        <v>0</v>
      </c>
      <c r="AF204">
        <v>0</v>
      </c>
      <c r="AG204">
        <f t="shared" si="33"/>
        <v>0</v>
      </c>
      <c r="AH204">
        <v>0</v>
      </c>
      <c r="AI204">
        <f t="shared" si="29"/>
        <v>0</v>
      </c>
      <c r="AJ204">
        <v>0</v>
      </c>
      <c r="AK204">
        <f t="shared" si="30"/>
        <v>0</v>
      </c>
      <c r="AL204">
        <v>0</v>
      </c>
      <c r="AM204" s="1">
        <f t="shared" si="34"/>
        <v>300000</v>
      </c>
      <c r="AN204" s="1"/>
      <c r="AO204" s="1">
        <f t="shared" si="32"/>
        <v>300000</v>
      </c>
      <c r="AP204">
        <v>0</v>
      </c>
      <c r="AQ204">
        <v>0</v>
      </c>
      <c r="AR204">
        <v>0</v>
      </c>
      <c r="AS204">
        <v>0</v>
      </c>
      <c r="AT204">
        <v>0</v>
      </c>
    </row>
    <row r="205" spans="1:46" hidden="1" x14ac:dyDescent="0.3">
      <c r="A205" t="s">
        <v>1368</v>
      </c>
      <c r="B205" t="str">
        <f t="shared" si="28"/>
        <v>1.1-00-2605_2649007_2634510</v>
      </c>
      <c r="C205" t="s">
        <v>32</v>
      </c>
      <c r="D205" t="s">
        <v>33</v>
      </c>
      <c r="E205">
        <v>1</v>
      </c>
      <c r="F205" t="s">
        <v>525</v>
      </c>
      <c r="G205">
        <v>1.3</v>
      </c>
      <c r="H205" t="s">
        <v>528</v>
      </c>
      <c r="I205" t="s">
        <v>175</v>
      </c>
      <c r="J205" t="s">
        <v>176</v>
      </c>
      <c r="K205" t="s">
        <v>36</v>
      </c>
      <c r="L205" t="s">
        <v>37</v>
      </c>
      <c r="M205" t="s">
        <v>540</v>
      </c>
      <c r="N205" t="s">
        <v>224</v>
      </c>
      <c r="O205" t="s">
        <v>225</v>
      </c>
      <c r="P205">
        <v>4</v>
      </c>
      <c r="Q205" t="s">
        <v>78</v>
      </c>
      <c r="R205">
        <v>9</v>
      </c>
      <c r="S205" t="s">
        <v>226</v>
      </c>
      <c r="T205" t="s">
        <v>227</v>
      </c>
      <c r="U205" t="s">
        <v>228</v>
      </c>
      <c r="V205">
        <v>3000</v>
      </c>
      <c r="W205" t="s">
        <v>53</v>
      </c>
      <c r="X205" t="s">
        <v>630</v>
      </c>
      <c r="Y205">
        <v>3451</v>
      </c>
      <c r="Z205" t="s">
        <v>240</v>
      </c>
      <c r="AA205">
        <v>0</v>
      </c>
      <c r="AB205" t="s">
        <v>46</v>
      </c>
      <c r="AC205" s="2">
        <v>8732945.1600000001</v>
      </c>
      <c r="AD205" s="1">
        <v>8732945.1600000001</v>
      </c>
      <c r="AE205" s="1">
        <v>8124776.4299999997</v>
      </c>
      <c r="AF205" s="1">
        <v>8124776.4299999997</v>
      </c>
      <c r="AG205">
        <f t="shared" si="33"/>
        <v>0</v>
      </c>
      <c r="AH205" s="1">
        <v>8124776.4299999997</v>
      </c>
      <c r="AI205">
        <f t="shared" si="29"/>
        <v>8124776.4299999997</v>
      </c>
      <c r="AJ205">
        <v>0</v>
      </c>
      <c r="AK205">
        <f t="shared" si="30"/>
        <v>0</v>
      </c>
      <c r="AL205">
        <v>0</v>
      </c>
      <c r="AM205" s="1">
        <f t="shared" si="34"/>
        <v>608168.73000000045</v>
      </c>
      <c r="AN205" s="1"/>
      <c r="AO205" s="1">
        <f t="shared" si="32"/>
        <v>8732945.1600000001</v>
      </c>
      <c r="AP205">
        <v>0</v>
      </c>
      <c r="AQ205">
        <v>0</v>
      </c>
      <c r="AR205">
        <v>0</v>
      </c>
      <c r="AS205">
        <v>0</v>
      </c>
      <c r="AT205">
        <v>0</v>
      </c>
    </row>
    <row r="206" spans="1:46" hidden="1" x14ac:dyDescent="0.3">
      <c r="A206" t="s">
        <v>1369</v>
      </c>
      <c r="B206" t="str">
        <f t="shared" si="28"/>
        <v>1.1-00-2611_26559035_2634510</v>
      </c>
      <c r="C206" t="s">
        <v>32</v>
      </c>
      <c r="D206" t="s">
        <v>33</v>
      </c>
      <c r="E206">
        <v>3</v>
      </c>
      <c r="F206" t="s">
        <v>527</v>
      </c>
      <c r="G206">
        <v>3.2</v>
      </c>
      <c r="H206" t="s">
        <v>535</v>
      </c>
      <c r="I206" t="s">
        <v>361</v>
      </c>
      <c r="J206" t="s">
        <v>362</v>
      </c>
      <c r="K206" t="s">
        <v>36</v>
      </c>
      <c r="L206" t="s">
        <v>37</v>
      </c>
      <c r="M206" t="s">
        <v>540</v>
      </c>
      <c r="N206" t="s">
        <v>139</v>
      </c>
      <c r="O206" t="s">
        <v>140</v>
      </c>
      <c r="P206">
        <v>5</v>
      </c>
      <c r="Q206" t="s">
        <v>141</v>
      </c>
      <c r="R206">
        <v>59</v>
      </c>
      <c r="S206" t="s">
        <v>371</v>
      </c>
      <c r="T206" t="s">
        <v>364</v>
      </c>
      <c r="U206" t="s">
        <v>365</v>
      </c>
      <c r="V206">
        <v>3000</v>
      </c>
      <c r="W206" t="s">
        <v>53</v>
      </c>
      <c r="X206" t="s">
        <v>630</v>
      </c>
      <c r="Y206">
        <v>3451</v>
      </c>
      <c r="Z206" t="s">
        <v>240</v>
      </c>
      <c r="AA206">
        <v>0</v>
      </c>
      <c r="AB206" t="s">
        <v>46</v>
      </c>
      <c r="AC206" s="2">
        <v>400000</v>
      </c>
      <c r="AD206" s="1">
        <v>400000</v>
      </c>
      <c r="AE206">
        <v>0</v>
      </c>
      <c r="AF206">
        <v>0</v>
      </c>
      <c r="AG206">
        <f t="shared" si="33"/>
        <v>0</v>
      </c>
      <c r="AH206">
        <v>0</v>
      </c>
      <c r="AI206">
        <f t="shared" si="29"/>
        <v>0</v>
      </c>
      <c r="AJ206">
        <v>0</v>
      </c>
      <c r="AK206">
        <f t="shared" si="30"/>
        <v>0</v>
      </c>
      <c r="AL206">
        <v>0</v>
      </c>
      <c r="AM206" s="1">
        <f t="shared" si="34"/>
        <v>400000</v>
      </c>
      <c r="AN206" s="1"/>
      <c r="AO206" s="1">
        <f t="shared" si="32"/>
        <v>400000</v>
      </c>
      <c r="AP206">
        <v>0</v>
      </c>
      <c r="AQ206">
        <v>0</v>
      </c>
      <c r="AR206">
        <v>0</v>
      </c>
      <c r="AS206">
        <v>0</v>
      </c>
      <c r="AT206">
        <v>0</v>
      </c>
    </row>
    <row r="207" spans="1:46" hidden="1" x14ac:dyDescent="0.3">
      <c r="A207" t="s">
        <v>1370</v>
      </c>
      <c r="B207" t="str">
        <f t="shared" si="28"/>
        <v>1.1-00-2605_2649007_2634810</v>
      </c>
      <c r="C207" t="s">
        <v>32</v>
      </c>
      <c r="D207" t="s">
        <v>33</v>
      </c>
      <c r="E207">
        <v>1</v>
      </c>
      <c r="F207" t="s">
        <v>525</v>
      </c>
      <c r="G207">
        <v>1.3</v>
      </c>
      <c r="H207" t="s">
        <v>528</v>
      </c>
      <c r="I207" t="s">
        <v>175</v>
      </c>
      <c r="J207" t="s">
        <v>176</v>
      </c>
      <c r="K207" t="s">
        <v>36</v>
      </c>
      <c r="L207" t="s">
        <v>37</v>
      </c>
      <c r="M207" t="s">
        <v>540</v>
      </c>
      <c r="N207" t="s">
        <v>224</v>
      </c>
      <c r="O207" t="s">
        <v>225</v>
      </c>
      <c r="P207">
        <v>4</v>
      </c>
      <c r="Q207" t="s">
        <v>78</v>
      </c>
      <c r="R207">
        <v>9</v>
      </c>
      <c r="S207" t="s">
        <v>226</v>
      </c>
      <c r="T207" t="s">
        <v>227</v>
      </c>
      <c r="U207" t="s">
        <v>228</v>
      </c>
      <c r="V207">
        <v>3000</v>
      </c>
      <c r="W207" t="s">
        <v>53</v>
      </c>
      <c r="X207" t="s">
        <v>630</v>
      </c>
      <c r="Y207">
        <v>3481</v>
      </c>
      <c r="Z207" t="s">
        <v>241</v>
      </c>
      <c r="AA207">
        <v>0</v>
      </c>
      <c r="AB207" t="s">
        <v>46</v>
      </c>
      <c r="AC207" s="2">
        <v>350000</v>
      </c>
      <c r="AD207" s="1">
        <v>350000</v>
      </c>
      <c r="AE207">
        <v>0</v>
      </c>
      <c r="AF207">
        <v>0</v>
      </c>
      <c r="AG207">
        <f t="shared" si="33"/>
        <v>0</v>
      </c>
      <c r="AH207">
        <v>0</v>
      </c>
      <c r="AI207">
        <f t="shared" si="29"/>
        <v>0</v>
      </c>
      <c r="AJ207">
        <v>0</v>
      </c>
      <c r="AK207">
        <f t="shared" si="30"/>
        <v>0</v>
      </c>
      <c r="AL207">
        <v>0</v>
      </c>
      <c r="AM207" s="1">
        <f t="shared" si="34"/>
        <v>350000</v>
      </c>
      <c r="AN207" s="1"/>
      <c r="AO207" s="1">
        <f t="shared" si="32"/>
        <v>350000</v>
      </c>
      <c r="AP207">
        <v>0</v>
      </c>
      <c r="AQ207">
        <v>0</v>
      </c>
      <c r="AR207">
        <v>0</v>
      </c>
      <c r="AS207">
        <v>0</v>
      </c>
      <c r="AT207">
        <v>0</v>
      </c>
    </row>
    <row r="208" spans="1:46" hidden="1" x14ac:dyDescent="0.3">
      <c r="A208" t="s">
        <v>1371</v>
      </c>
      <c r="B208" t="str">
        <f t="shared" si="28"/>
        <v>1.1-00-2604_2646005_26351112</v>
      </c>
      <c r="C208" t="s">
        <v>32</v>
      </c>
      <c r="D208" t="s">
        <v>33</v>
      </c>
      <c r="E208">
        <v>1</v>
      </c>
      <c r="F208" t="s">
        <v>525</v>
      </c>
      <c r="G208">
        <v>1.3</v>
      </c>
      <c r="H208" t="s">
        <v>528</v>
      </c>
      <c r="I208" t="s">
        <v>175</v>
      </c>
      <c r="J208" t="s">
        <v>176</v>
      </c>
      <c r="K208" t="s">
        <v>36</v>
      </c>
      <c r="L208" t="s">
        <v>37</v>
      </c>
      <c r="M208" t="s">
        <v>540</v>
      </c>
      <c r="N208" t="s">
        <v>192</v>
      </c>
      <c r="O208" t="s">
        <v>193</v>
      </c>
      <c r="P208">
        <v>4</v>
      </c>
      <c r="Q208" t="s">
        <v>78</v>
      </c>
      <c r="R208">
        <v>6</v>
      </c>
      <c r="S208" t="s">
        <v>198</v>
      </c>
      <c r="T208" t="s">
        <v>199</v>
      </c>
      <c r="U208" t="s">
        <v>200</v>
      </c>
      <c r="V208">
        <v>3000</v>
      </c>
      <c r="W208" t="s">
        <v>53</v>
      </c>
      <c r="X208" t="s">
        <v>629</v>
      </c>
      <c r="Y208">
        <v>3511</v>
      </c>
      <c r="Z208" t="s">
        <v>207</v>
      </c>
      <c r="AA208">
        <v>12</v>
      </c>
      <c r="AB208" t="s">
        <v>208</v>
      </c>
      <c r="AC208" s="2">
        <v>21000000</v>
      </c>
      <c r="AD208" s="1">
        <v>21000000</v>
      </c>
      <c r="AE208" s="1">
        <v>3418049.81</v>
      </c>
      <c r="AF208" s="1">
        <v>3418049.81</v>
      </c>
      <c r="AG208">
        <f t="shared" si="33"/>
        <v>0</v>
      </c>
      <c r="AH208" s="1">
        <v>3418049.81</v>
      </c>
      <c r="AI208">
        <f t="shared" si="29"/>
        <v>0</v>
      </c>
      <c r="AJ208" s="1">
        <v>3418049.81</v>
      </c>
      <c r="AK208">
        <f t="shared" si="30"/>
        <v>0</v>
      </c>
      <c r="AL208" s="1">
        <v>3418049.81</v>
      </c>
      <c r="AM208" s="1">
        <f t="shared" si="34"/>
        <v>17581950.190000001</v>
      </c>
      <c r="AN208" s="1"/>
      <c r="AO208" s="1">
        <f t="shared" si="32"/>
        <v>21000000</v>
      </c>
      <c r="AP208">
        <v>0</v>
      </c>
      <c r="AQ208">
        <v>0</v>
      </c>
      <c r="AR208">
        <v>0</v>
      </c>
      <c r="AS208">
        <v>0</v>
      </c>
      <c r="AT208">
        <v>0</v>
      </c>
    </row>
    <row r="209" spans="1:46" hidden="1" x14ac:dyDescent="0.3">
      <c r="A209" t="s">
        <v>1372</v>
      </c>
      <c r="B209" t="str">
        <f t="shared" si="28"/>
        <v>1.1-00-2605_2649007_2635110</v>
      </c>
      <c r="C209" t="s">
        <v>32</v>
      </c>
      <c r="D209" t="s">
        <v>33</v>
      </c>
      <c r="E209">
        <v>1</v>
      </c>
      <c r="F209" t="s">
        <v>525</v>
      </c>
      <c r="G209">
        <v>1.3</v>
      </c>
      <c r="H209" t="s">
        <v>528</v>
      </c>
      <c r="I209" t="s">
        <v>175</v>
      </c>
      <c r="J209" t="s">
        <v>176</v>
      </c>
      <c r="K209" t="s">
        <v>36</v>
      </c>
      <c r="L209" t="s">
        <v>37</v>
      </c>
      <c r="M209" t="s">
        <v>540</v>
      </c>
      <c r="N209" t="s">
        <v>224</v>
      </c>
      <c r="O209" t="s">
        <v>225</v>
      </c>
      <c r="P209">
        <v>4</v>
      </c>
      <c r="Q209" t="s">
        <v>78</v>
      </c>
      <c r="R209">
        <v>9</v>
      </c>
      <c r="S209" t="s">
        <v>226</v>
      </c>
      <c r="T209" t="s">
        <v>227</v>
      </c>
      <c r="U209" t="s">
        <v>228</v>
      </c>
      <c r="V209">
        <v>3000</v>
      </c>
      <c r="W209" t="s">
        <v>53</v>
      </c>
      <c r="X209" t="s">
        <v>629</v>
      </c>
      <c r="Y209">
        <v>3511</v>
      </c>
      <c r="Z209" t="s">
        <v>207</v>
      </c>
      <c r="AA209">
        <v>0</v>
      </c>
      <c r="AB209" t="s">
        <v>46</v>
      </c>
      <c r="AC209" s="2">
        <v>8250000</v>
      </c>
      <c r="AD209" s="1">
        <v>8250000</v>
      </c>
      <c r="AE209" s="1">
        <v>131654.81</v>
      </c>
      <c r="AF209" s="1">
        <v>131654.81</v>
      </c>
      <c r="AG209">
        <f t="shared" si="33"/>
        <v>131654.81</v>
      </c>
      <c r="AH209">
        <v>0</v>
      </c>
      <c r="AI209">
        <f t="shared" si="29"/>
        <v>0</v>
      </c>
      <c r="AJ209">
        <v>0</v>
      </c>
      <c r="AK209">
        <f t="shared" si="30"/>
        <v>0</v>
      </c>
      <c r="AL209">
        <v>0</v>
      </c>
      <c r="AM209" s="1">
        <f t="shared" si="34"/>
        <v>8118345.1900000004</v>
      </c>
      <c r="AN209" s="1"/>
      <c r="AO209" s="1">
        <f t="shared" si="32"/>
        <v>8250000</v>
      </c>
      <c r="AP209">
        <v>0</v>
      </c>
      <c r="AQ209">
        <v>0</v>
      </c>
      <c r="AR209">
        <v>0</v>
      </c>
      <c r="AS209">
        <v>0</v>
      </c>
      <c r="AT209">
        <v>0</v>
      </c>
    </row>
    <row r="210" spans="1:46" hidden="1" x14ac:dyDescent="0.3">
      <c r="A210" t="s">
        <v>1382</v>
      </c>
      <c r="B210" t="str">
        <f t="shared" si="28"/>
        <v>1.1-00-2605_2649007_2635710</v>
      </c>
      <c r="C210" t="s">
        <v>32</v>
      </c>
      <c r="D210" t="s">
        <v>33</v>
      </c>
      <c r="E210">
        <v>1</v>
      </c>
      <c r="F210" t="s">
        <v>525</v>
      </c>
      <c r="G210">
        <v>1.3</v>
      </c>
      <c r="H210" t="s">
        <v>528</v>
      </c>
      <c r="I210" t="s">
        <v>175</v>
      </c>
      <c r="J210" t="s">
        <v>176</v>
      </c>
      <c r="K210" t="s">
        <v>36</v>
      </c>
      <c r="L210" t="s">
        <v>37</v>
      </c>
      <c r="M210" t="s">
        <v>540</v>
      </c>
      <c r="N210" t="s">
        <v>224</v>
      </c>
      <c r="O210" t="s">
        <v>225</v>
      </c>
      <c r="P210">
        <v>4</v>
      </c>
      <c r="Q210" t="s">
        <v>78</v>
      </c>
      <c r="R210">
        <v>9</v>
      </c>
      <c r="S210" t="s">
        <v>226</v>
      </c>
      <c r="T210" t="s">
        <v>227</v>
      </c>
      <c r="U210" t="s">
        <v>228</v>
      </c>
      <c r="V210">
        <v>3000</v>
      </c>
      <c r="W210" t="s">
        <v>53</v>
      </c>
      <c r="X210" t="s">
        <v>629</v>
      </c>
      <c r="Y210">
        <v>3571</v>
      </c>
      <c r="Z210" t="s">
        <v>55</v>
      </c>
      <c r="AA210">
        <v>0</v>
      </c>
      <c r="AB210" t="s">
        <v>46</v>
      </c>
      <c r="AC210" s="2">
        <v>20000000</v>
      </c>
      <c r="AD210" s="1">
        <v>20000000</v>
      </c>
      <c r="AE210">
        <v>0</v>
      </c>
      <c r="AF210">
        <v>0</v>
      </c>
      <c r="AG210">
        <f t="shared" si="33"/>
        <v>0</v>
      </c>
      <c r="AH210">
        <v>0</v>
      </c>
      <c r="AI210">
        <f t="shared" si="29"/>
        <v>0</v>
      </c>
      <c r="AJ210">
        <v>0</v>
      </c>
      <c r="AK210">
        <f t="shared" si="30"/>
        <v>0</v>
      </c>
      <c r="AL210">
        <v>0</v>
      </c>
      <c r="AM210" s="1">
        <f t="shared" si="34"/>
        <v>20000000</v>
      </c>
      <c r="AN210" s="84">
        <v>2000000</v>
      </c>
      <c r="AO210" s="1">
        <f t="shared" si="32"/>
        <v>22000000</v>
      </c>
      <c r="AP210">
        <v>0</v>
      </c>
      <c r="AQ210">
        <v>0</v>
      </c>
      <c r="AR210">
        <v>0</v>
      </c>
      <c r="AS210">
        <v>0</v>
      </c>
      <c r="AT210">
        <v>0</v>
      </c>
    </row>
    <row r="211" spans="1:46" hidden="1" x14ac:dyDescent="0.3">
      <c r="A211" t="s">
        <v>1374</v>
      </c>
      <c r="B211" t="str">
        <f t="shared" si="28"/>
        <v>1.1-00-2609_26134027_2635110</v>
      </c>
      <c r="C211" t="s">
        <v>32</v>
      </c>
      <c r="D211" t="s">
        <v>33</v>
      </c>
      <c r="E211">
        <v>1</v>
      </c>
      <c r="F211" t="s">
        <v>525</v>
      </c>
      <c r="G211">
        <v>1.3</v>
      </c>
      <c r="H211" t="s">
        <v>528</v>
      </c>
      <c r="I211" t="s">
        <v>175</v>
      </c>
      <c r="J211" t="s">
        <v>176</v>
      </c>
      <c r="K211" t="s">
        <v>36</v>
      </c>
      <c r="L211" t="s">
        <v>37</v>
      </c>
      <c r="M211" t="s">
        <v>540</v>
      </c>
      <c r="N211" t="s">
        <v>292</v>
      </c>
      <c r="O211" t="s">
        <v>293</v>
      </c>
      <c r="P211">
        <v>1</v>
      </c>
      <c r="Q211" t="s">
        <v>123</v>
      </c>
      <c r="R211">
        <v>34</v>
      </c>
      <c r="S211" t="s">
        <v>294</v>
      </c>
      <c r="T211" t="s">
        <v>295</v>
      </c>
      <c r="U211" t="s">
        <v>296</v>
      </c>
      <c r="V211">
        <v>3000</v>
      </c>
      <c r="W211" t="s">
        <v>53</v>
      </c>
      <c r="X211" t="s">
        <v>629</v>
      </c>
      <c r="Y211">
        <v>3511</v>
      </c>
      <c r="Z211" t="s">
        <v>207</v>
      </c>
      <c r="AA211">
        <v>0</v>
      </c>
      <c r="AB211" t="s">
        <v>46</v>
      </c>
      <c r="AC211" s="2">
        <v>29232000</v>
      </c>
      <c r="AD211" s="1">
        <v>29232000</v>
      </c>
      <c r="AE211" s="1">
        <v>2436000</v>
      </c>
      <c r="AF211" s="1">
        <v>2436000</v>
      </c>
      <c r="AG211">
        <f t="shared" si="33"/>
        <v>2436000</v>
      </c>
      <c r="AH211">
        <v>0</v>
      </c>
      <c r="AI211">
        <f t="shared" si="29"/>
        <v>0</v>
      </c>
      <c r="AJ211">
        <v>0</v>
      </c>
      <c r="AK211">
        <f t="shared" si="30"/>
        <v>0</v>
      </c>
      <c r="AL211">
        <v>0</v>
      </c>
      <c r="AM211" s="1">
        <f t="shared" si="34"/>
        <v>26796000</v>
      </c>
      <c r="AN211" s="1"/>
      <c r="AO211" s="1">
        <f t="shared" si="32"/>
        <v>29232000</v>
      </c>
      <c r="AP211">
        <v>0</v>
      </c>
      <c r="AQ211">
        <v>0</v>
      </c>
      <c r="AR211">
        <v>0</v>
      </c>
      <c r="AS211">
        <v>0</v>
      </c>
      <c r="AT211">
        <v>0</v>
      </c>
    </row>
    <row r="212" spans="1:46" hidden="1" x14ac:dyDescent="0.3">
      <c r="A212" t="s">
        <v>1375</v>
      </c>
      <c r="B212" t="str">
        <f t="shared" si="28"/>
        <v>1.1-00-2607_26623017_2635210</v>
      </c>
      <c r="C212" t="s">
        <v>32</v>
      </c>
      <c r="D212" t="s">
        <v>33</v>
      </c>
      <c r="E212">
        <v>1</v>
      </c>
      <c r="F212" t="s">
        <v>525</v>
      </c>
      <c r="G212">
        <v>1.7</v>
      </c>
      <c r="H212" t="s">
        <v>529</v>
      </c>
      <c r="I212" t="s">
        <v>34</v>
      </c>
      <c r="J212" t="s">
        <v>35</v>
      </c>
      <c r="K212" t="s">
        <v>36</v>
      </c>
      <c r="L212" t="s">
        <v>37</v>
      </c>
      <c r="M212" t="s">
        <v>540</v>
      </c>
      <c r="N212" t="s">
        <v>38</v>
      </c>
      <c r="O212" t="s">
        <v>39</v>
      </c>
      <c r="P212">
        <v>6</v>
      </c>
      <c r="Q212" t="s">
        <v>40</v>
      </c>
      <c r="R212">
        <v>23</v>
      </c>
      <c r="S212" t="s">
        <v>41</v>
      </c>
      <c r="T212" t="s">
        <v>42</v>
      </c>
      <c r="U212" t="s">
        <v>43</v>
      </c>
      <c r="V212">
        <v>3000</v>
      </c>
      <c r="W212" t="s">
        <v>53</v>
      </c>
      <c r="X212" t="s">
        <v>629</v>
      </c>
      <c r="Y212">
        <v>3521</v>
      </c>
      <c r="Z212" t="s">
        <v>54</v>
      </c>
      <c r="AA212">
        <v>0</v>
      </c>
      <c r="AB212" t="s">
        <v>46</v>
      </c>
      <c r="AC212" s="2">
        <v>15000</v>
      </c>
      <c r="AD212" s="1">
        <v>15000</v>
      </c>
      <c r="AE212">
        <v>0</v>
      </c>
      <c r="AF212">
        <v>0</v>
      </c>
      <c r="AG212">
        <f t="shared" si="33"/>
        <v>0</v>
      </c>
      <c r="AH212">
        <v>0</v>
      </c>
      <c r="AI212">
        <f t="shared" si="29"/>
        <v>0</v>
      </c>
      <c r="AJ212">
        <v>0</v>
      </c>
      <c r="AK212">
        <f t="shared" si="30"/>
        <v>0</v>
      </c>
      <c r="AL212">
        <v>0</v>
      </c>
      <c r="AM212" s="1">
        <f t="shared" si="34"/>
        <v>15000</v>
      </c>
      <c r="AN212" s="1"/>
      <c r="AO212" s="1">
        <f t="shared" si="32"/>
        <v>15000</v>
      </c>
      <c r="AP212">
        <v>0</v>
      </c>
      <c r="AQ212">
        <v>0</v>
      </c>
      <c r="AR212">
        <v>0</v>
      </c>
      <c r="AS212">
        <v>0</v>
      </c>
      <c r="AT212">
        <v>0</v>
      </c>
    </row>
    <row r="213" spans="1:46" hidden="1" x14ac:dyDescent="0.3">
      <c r="A213" t="s">
        <v>1376</v>
      </c>
      <c r="B213" t="str">
        <f t="shared" si="28"/>
        <v>1.1-00-2612_26466038_2635210</v>
      </c>
      <c r="C213" t="s">
        <v>32</v>
      </c>
      <c r="D213" t="s">
        <v>33</v>
      </c>
      <c r="E213">
        <v>3</v>
      </c>
      <c r="F213" t="s">
        <v>527</v>
      </c>
      <c r="G213">
        <v>3.8</v>
      </c>
      <c r="H213" t="s">
        <v>536</v>
      </c>
      <c r="I213" t="s">
        <v>72</v>
      </c>
      <c r="J213" t="s">
        <v>73</v>
      </c>
      <c r="K213" t="s">
        <v>74</v>
      </c>
      <c r="L213" t="s">
        <v>75</v>
      </c>
      <c r="M213" t="s">
        <v>540</v>
      </c>
      <c r="N213" t="s">
        <v>76</v>
      </c>
      <c r="O213" t="s">
        <v>77</v>
      </c>
      <c r="P213">
        <v>4</v>
      </c>
      <c r="Q213" t="s">
        <v>78</v>
      </c>
      <c r="R213">
        <v>66</v>
      </c>
      <c r="S213" t="s">
        <v>79</v>
      </c>
      <c r="T213" t="s">
        <v>80</v>
      </c>
      <c r="U213" t="s">
        <v>81</v>
      </c>
      <c r="V213">
        <v>3000</v>
      </c>
      <c r="W213" t="s">
        <v>53</v>
      </c>
      <c r="X213" t="s">
        <v>629</v>
      </c>
      <c r="Y213">
        <v>3521</v>
      </c>
      <c r="Z213" t="s">
        <v>54</v>
      </c>
      <c r="AA213">
        <v>0</v>
      </c>
      <c r="AB213" t="s">
        <v>46</v>
      </c>
      <c r="AC213" s="2">
        <v>30000</v>
      </c>
      <c r="AD213" s="1">
        <v>30000</v>
      </c>
      <c r="AE213">
        <v>0</v>
      </c>
      <c r="AF213">
        <v>0</v>
      </c>
      <c r="AG213">
        <f t="shared" si="33"/>
        <v>0</v>
      </c>
      <c r="AH213">
        <v>0</v>
      </c>
      <c r="AI213">
        <f t="shared" si="29"/>
        <v>0</v>
      </c>
      <c r="AJ213">
        <v>0</v>
      </c>
      <c r="AK213">
        <f t="shared" si="30"/>
        <v>0</v>
      </c>
      <c r="AL213">
        <v>0</v>
      </c>
      <c r="AM213" s="1">
        <f t="shared" si="34"/>
        <v>30000</v>
      </c>
      <c r="AN213" s="1"/>
      <c r="AO213" s="1">
        <f t="shared" si="32"/>
        <v>30000</v>
      </c>
      <c r="AP213">
        <v>0</v>
      </c>
      <c r="AQ213">
        <v>0</v>
      </c>
      <c r="AR213">
        <v>0</v>
      </c>
      <c r="AS213">
        <v>0</v>
      </c>
      <c r="AT213">
        <v>0</v>
      </c>
    </row>
    <row r="214" spans="1:46" hidden="1" x14ac:dyDescent="0.3">
      <c r="A214" t="s">
        <v>1377</v>
      </c>
      <c r="B214" t="str">
        <f t="shared" si="28"/>
        <v>1.1-00-2605_2649007_2635210</v>
      </c>
      <c r="C214" t="s">
        <v>32</v>
      </c>
      <c r="D214" t="s">
        <v>33</v>
      </c>
      <c r="E214">
        <v>1</v>
      </c>
      <c r="F214" t="s">
        <v>525</v>
      </c>
      <c r="G214">
        <v>1.3</v>
      </c>
      <c r="H214" t="s">
        <v>528</v>
      </c>
      <c r="I214" t="s">
        <v>175</v>
      </c>
      <c r="J214" t="s">
        <v>176</v>
      </c>
      <c r="K214" t="s">
        <v>36</v>
      </c>
      <c r="L214" t="s">
        <v>37</v>
      </c>
      <c r="M214" t="s">
        <v>540</v>
      </c>
      <c r="N214" t="s">
        <v>224</v>
      </c>
      <c r="O214" t="s">
        <v>225</v>
      </c>
      <c r="P214">
        <v>4</v>
      </c>
      <c r="Q214" t="s">
        <v>78</v>
      </c>
      <c r="R214">
        <v>9</v>
      </c>
      <c r="S214" t="s">
        <v>226</v>
      </c>
      <c r="T214" t="s">
        <v>227</v>
      </c>
      <c r="U214" t="s">
        <v>228</v>
      </c>
      <c r="V214">
        <v>3000</v>
      </c>
      <c r="W214" t="s">
        <v>53</v>
      </c>
      <c r="X214" t="s">
        <v>629</v>
      </c>
      <c r="Y214">
        <v>3521</v>
      </c>
      <c r="Z214" t="s">
        <v>54</v>
      </c>
      <c r="AA214">
        <v>0</v>
      </c>
      <c r="AB214" t="s">
        <v>46</v>
      </c>
      <c r="AC214" s="2">
        <v>40000</v>
      </c>
      <c r="AD214" s="1">
        <v>40000</v>
      </c>
      <c r="AE214">
        <v>0</v>
      </c>
      <c r="AF214">
        <v>0</v>
      </c>
      <c r="AG214">
        <f t="shared" si="33"/>
        <v>0</v>
      </c>
      <c r="AH214">
        <v>0</v>
      </c>
      <c r="AI214">
        <f t="shared" si="29"/>
        <v>0</v>
      </c>
      <c r="AJ214">
        <v>0</v>
      </c>
      <c r="AK214">
        <f t="shared" si="30"/>
        <v>0</v>
      </c>
      <c r="AL214">
        <v>0</v>
      </c>
      <c r="AM214" s="1">
        <f t="shared" si="34"/>
        <v>40000</v>
      </c>
      <c r="AN214" s="1"/>
      <c r="AO214" s="1">
        <f t="shared" si="32"/>
        <v>40000</v>
      </c>
      <c r="AP214">
        <v>0</v>
      </c>
      <c r="AQ214">
        <v>0</v>
      </c>
      <c r="AR214">
        <v>0</v>
      </c>
      <c r="AS214">
        <v>0</v>
      </c>
      <c r="AT214">
        <v>0</v>
      </c>
    </row>
    <row r="215" spans="1:46" hidden="1" x14ac:dyDescent="0.3">
      <c r="A215" t="s">
        <v>1378</v>
      </c>
      <c r="B215" t="str">
        <f t="shared" si="28"/>
        <v>1.1-00-2612_26466038_2635310</v>
      </c>
      <c r="C215" t="s">
        <v>32</v>
      </c>
      <c r="D215" t="s">
        <v>33</v>
      </c>
      <c r="E215">
        <v>3</v>
      </c>
      <c r="F215" t="s">
        <v>527</v>
      </c>
      <c r="G215">
        <v>3.8</v>
      </c>
      <c r="H215" t="s">
        <v>536</v>
      </c>
      <c r="I215" t="s">
        <v>72</v>
      </c>
      <c r="J215" t="s">
        <v>73</v>
      </c>
      <c r="K215" t="s">
        <v>74</v>
      </c>
      <c r="L215" t="s">
        <v>75</v>
      </c>
      <c r="M215" t="s">
        <v>540</v>
      </c>
      <c r="N215" t="s">
        <v>76</v>
      </c>
      <c r="O215" t="s">
        <v>77</v>
      </c>
      <c r="P215">
        <v>4</v>
      </c>
      <c r="Q215" t="s">
        <v>78</v>
      </c>
      <c r="R215">
        <v>66</v>
      </c>
      <c r="S215" t="s">
        <v>79</v>
      </c>
      <c r="T215" t="s">
        <v>80</v>
      </c>
      <c r="U215" t="s">
        <v>81</v>
      </c>
      <c r="V215">
        <v>3000</v>
      </c>
      <c r="W215" t="s">
        <v>53</v>
      </c>
      <c r="X215" t="s">
        <v>629</v>
      </c>
      <c r="Y215">
        <v>3531</v>
      </c>
      <c r="Z215" t="s">
        <v>94</v>
      </c>
      <c r="AA215">
        <v>0</v>
      </c>
      <c r="AB215" t="s">
        <v>46</v>
      </c>
      <c r="AC215" s="2">
        <v>1500000</v>
      </c>
      <c r="AD215" s="1">
        <v>1500000</v>
      </c>
      <c r="AE215">
        <v>0</v>
      </c>
      <c r="AF215">
        <v>0</v>
      </c>
      <c r="AG215">
        <f t="shared" si="33"/>
        <v>0</v>
      </c>
      <c r="AH215">
        <v>0</v>
      </c>
      <c r="AI215">
        <f t="shared" si="29"/>
        <v>0</v>
      </c>
      <c r="AJ215">
        <v>0</v>
      </c>
      <c r="AK215">
        <f t="shared" si="30"/>
        <v>0</v>
      </c>
      <c r="AL215">
        <v>0</v>
      </c>
      <c r="AM215" s="1">
        <f t="shared" si="34"/>
        <v>1500000</v>
      </c>
      <c r="AN215" s="1"/>
      <c r="AO215" s="1">
        <f t="shared" si="32"/>
        <v>1500000</v>
      </c>
      <c r="AP215">
        <v>0</v>
      </c>
      <c r="AQ215">
        <v>0</v>
      </c>
      <c r="AR215">
        <v>0</v>
      </c>
      <c r="AS215">
        <v>0</v>
      </c>
      <c r="AT215">
        <v>0</v>
      </c>
    </row>
    <row r="216" spans="1:46" hidden="1" x14ac:dyDescent="0.3">
      <c r="A216" t="s">
        <v>1379</v>
      </c>
      <c r="B216" t="str">
        <f t="shared" si="28"/>
        <v>1.1-00-2607_26224018_2635410</v>
      </c>
      <c r="C216" t="s">
        <v>32</v>
      </c>
      <c r="D216" t="s">
        <v>33</v>
      </c>
      <c r="E216">
        <v>2</v>
      </c>
      <c r="F216" t="s">
        <v>526</v>
      </c>
      <c r="G216">
        <v>2.2999999999999998</v>
      </c>
      <c r="H216" t="s">
        <v>532</v>
      </c>
      <c r="I216" t="s">
        <v>100</v>
      </c>
      <c r="J216" t="s">
        <v>101</v>
      </c>
      <c r="K216" t="s">
        <v>36</v>
      </c>
      <c r="L216" t="s">
        <v>37</v>
      </c>
      <c r="M216" t="s">
        <v>540</v>
      </c>
      <c r="N216" t="s">
        <v>38</v>
      </c>
      <c r="O216" t="s">
        <v>39</v>
      </c>
      <c r="P216">
        <v>2</v>
      </c>
      <c r="Q216" t="s">
        <v>102</v>
      </c>
      <c r="R216">
        <v>24</v>
      </c>
      <c r="S216" t="s">
        <v>103</v>
      </c>
      <c r="T216" t="s">
        <v>104</v>
      </c>
      <c r="U216" t="s">
        <v>105</v>
      </c>
      <c r="V216">
        <v>3000</v>
      </c>
      <c r="W216" t="s">
        <v>53</v>
      </c>
      <c r="X216" t="s">
        <v>629</v>
      </c>
      <c r="Y216">
        <v>3541</v>
      </c>
      <c r="Z216" t="s">
        <v>108</v>
      </c>
      <c r="AA216">
        <v>0</v>
      </c>
      <c r="AB216" t="s">
        <v>46</v>
      </c>
      <c r="AC216" s="2">
        <v>685000</v>
      </c>
      <c r="AD216" s="1">
        <v>700000</v>
      </c>
      <c r="AE216">
        <v>0</v>
      </c>
      <c r="AF216">
        <v>0</v>
      </c>
      <c r="AG216">
        <f t="shared" si="33"/>
        <v>0</v>
      </c>
      <c r="AH216">
        <v>0</v>
      </c>
      <c r="AI216">
        <f t="shared" si="29"/>
        <v>0</v>
      </c>
      <c r="AJ216">
        <v>0</v>
      </c>
      <c r="AK216">
        <f t="shared" si="30"/>
        <v>0</v>
      </c>
      <c r="AL216">
        <v>0</v>
      </c>
      <c r="AM216" s="1">
        <f t="shared" si="34"/>
        <v>685000</v>
      </c>
      <c r="AN216" s="1"/>
      <c r="AO216" s="1">
        <f t="shared" si="32"/>
        <v>685000</v>
      </c>
      <c r="AP216">
        <v>0</v>
      </c>
      <c r="AQ216">
        <v>0</v>
      </c>
      <c r="AR216">
        <v>0</v>
      </c>
      <c r="AS216" s="1">
        <v>15000</v>
      </c>
      <c r="AT216" s="1">
        <v>-15000</v>
      </c>
    </row>
    <row r="217" spans="1:46" hidden="1" x14ac:dyDescent="0.3">
      <c r="A217" t="s">
        <v>1348</v>
      </c>
      <c r="B217" t="str">
        <f t="shared" si="28"/>
        <v>1.1-00-2605_2649007_2633410</v>
      </c>
      <c r="C217" t="s">
        <v>32</v>
      </c>
      <c r="D217" t="s">
        <v>33</v>
      </c>
      <c r="E217">
        <v>1</v>
      </c>
      <c r="F217" t="s">
        <v>525</v>
      </c>
      <c r="G217">
        <v>1.3</v>
      </c>
      <c r="H217" t="s">
        <v>528</v>
      </c>
      <c r="I217" t="s">
        <v>175</v>
      </c>
      <c r="J217" t="s">
        <v>176</v>
      </c>
      <c r="K217" t="s">
        <v>36</v>
      </c>
      <c r="L217" t="s">
        <v>37</v>
      </c>
      <c r="M217" t="s">
        <v>540</v>
      </c>
      <c r="N217" t="s">
        <v>224</v>
      </c>
      <c r="O217" t="s">
        <v>225</v>
      </c>
      <c r="P217">
        <v>4</v>
      </c>
      <c r="Q217" t="s">
        <v>78</v>
      </c>
      <c r="R217">
        <v>9</v>
      </c>
      <c r="S217" t="s">
        <v>226</v>
      </c>
      <c r="T217" t="s">
        <v>227</v>
      </c>
      <c r="U217" t="s">
        <v>228</v>
      </c>
      <c r="V217">
        <v>3000</v>
      </c>
      <c r="W217" t="s">
        <v>53</v>
      </c>
      <c r="X217" t="s">
        <v>627</v>
      </c>
      <c r="Y217">
        <v>3341</v>
      </c>
      <c r="Z217" t="s">
        <v>238</v>
      </c>
      <c r="AA217">
        <v>0</v>
      </c>
      <c r="AB217" t="s">
        <v>46</v>
      </c>
      <c r="AC217" s="2">
        <v>1600000</v>
      </c>
      <c r="AD217" s="1">
        <v>1600000</v>
      </c>
      <c r="AE217">
        <v>0</v>
      </c>
      <c r="AF217">
        <v>0</v>
      </c>
      <c r="AG217">
        <f t="shared" si="33"/>
        <v>0</v>
      </c>
      <c r="AH217">
        <v>0</v>
      </c>
      <c r="AI217">
        <f t="shared" si="29"/>
        <v>0</v>
      </c>
      <c r="AJ217">
        <v>0</v>
      </c>
      <c r="AK217">
        <f t="shared" si="30"/>
        <v>0</v>
      </c>
      <c r="AL217">
        <v>0</v>
      </c>
      <c r="AM217" s="1">
        <f t="shared" si="34"/>
        <v>1600000</v>
      </c>
      <c r="AN217" s="84">
        <v>2300000</v>
      </c>
      <c r="AO217" s="1">
        <f t="shared" si="32"/>
        <v>3900000</v>
      </c>
      <c r="AP217">
        <v>0</v>
      </c>
      <c r="AQ217">
        <v>0</v>
      </c>
      <c r="AR217">
        <v>0</v>
      </c>
      <c r="AS217">
        <v>0</v>
      </c>
      <c r="AT217">
        <v>0</v>
      </c>
    </row>
    <row r="218" spans="1:46" x14ac:dyDescent="0.3">
      <c r="A218" t="s">
        <v>1320</v>
      </c>
      <c r="B218" t="str">
        <f t="shared" si="28"/>
        <v>2.5-02-2608_26326020_2631110</v>
      </c>
      <c r="C218" t="s">
        <v>465</v>
      </c>
      <c r="D218" t="s">
        <v>466</v>
      </c>
      <c r="E218">
        <v>2</v>
      </c>
      <c r="F218" t="s">
        <v>526</v>
      </c>
      <c r="G218">
        <v>2.2000000000000002</v>
      </c>
      <c r="H218" t="s">
        <v>531</v>
      </c>
      <c r="I218" t="s">
        <v>404</v>
      </c>
      <c r="J218" t="s">
        <v>405</v>
      </c>
      <c r="K218" t="s">
        <v>36</v>
      </c>
      <c r="L218" t="s">
        <v>37</v>
      </c>
      <c r="M218" t="s">
        <v>540</v>
      </c>
      <c r="N218" t="s">
        <v>115</v>
      </c>
      <c r="O218" t="s">
        <v>116</v>
      </c>
      <c r="P218">
        <v>3</v>
      </c>
      <c r="Q218" t="s">
        <v>117</v>
      </c>
      <c r="R218">
        <v>26</v>
      </c>
      <c r="S218" t="s">
        <v>406</v>
      </c>
      <c r="T218" t="s">
        <v>407</v>
      </c>
      <c r="U218" t="s">
        <v>408</v>
      </c>
      <c r="V218" s="6">
        <v>3000</v>
      </c>
      <c r="W218" s="6" t="s">
        <v>53</v>
      </c>
      <c r="X218" t="s">
        <v>626</v>
      </c>
      <c r="Y218">
        <v>3111</v>
      </c>
      <c r="Z218" t="s">
        <v>235</v>
      </c>
      <c r="AA218">
        <v>0</v>
      </c>
      <c r="AB218" t="s">
        <v>46</v>
      </c>
      <c r="AC218" s="2">
        <v>60000000</v>
      </c>
      <c r="AD218" s="1">
        <v>60000000</v>
      </c>
      <c r="AE218" s="1">
        <v>10944067</v>
      </c>
      <c r="AF218" s="1">
        <v>10944067</v>
      </c>
      <c r="AG218">
        <f t="shared" si="33"/>
        <v>0</v>
      </c>
      <c r="AH218" s="1">
        <v>10944067</v>
      </c>
      <c r="AI218">
        <f t="shared" si="29"/>
        <v>0</v>
      </c>
      <c r="AJ218" s="1">
        <v>10944067</v>
      </c>
      <c r="AK218">
        <f t="shared" si="30"/>
        <v>0</v>
      </c>
      <c r="AL218" s="1">
        <v>10944067</v>
      </c>
      <c r="AM218" s="1">
        <f t="shared" si="34"/>
        <v>49055933</v>
      </c>
      <c r="AN218" s="84">
        <v>3000000</v>
      </c>
      <c r="AO218" s="1">
        <f t="shared" si="32"/>
        <v>63000000</v>
      </c>
      <c r="AP218">
        <v>0</v>
      </c>
      <c r="AQ218">
        <v>0</v>
      </c>
      <c r="AR218">
        <v>0</v>
      </c>
      <c r="AS218">
        <v>0</v>
      </c>
      <c r="AT218">
        <v>0</v>
      </c>
    </row>
    <row r="219" spans="1:46" hidden="1" x14ac:dyDescent="0.3">
      <c r="A219" t="s">
        <v>1381</v>
      </c>
      <c r="B219" t="str">
        <f t="shared" si="28"/>
        <v>1.1-00-2607_26623017_2635710</v>
      </c>
      <c r="C219" t="s">
        <v>32</v>
      </c>
      <c r="D219" t="s">
        <v>33</v>
      </c>
      <c r="E219">
        <v>1</v>
      </c>
      <c r="F219" t="s">
        <v>525</v>
      </c>
      <c r="G219">
        <v>1.7</v>
      </c>
      <c r="H219" t="s">
        <v>529</v>
      </c>
      <c r="I219" t="s">
        <v>34</v>
      </c>
      <c r="J219" t="s">
        <v>35</v>
      </c>
      <c r="K219" t="s">
        <v>36</v>
      </c>
      <c r="L219" t="s">
        <v>37</v>
      </c>
      <c r="M219" t="s">
        <v>540</v>
      </c>
      <c r="N219" t="s">
        <v>38</v>
      </c>
      <c r="O219" t="s">
        <v>39</v>
      </c>
      <c r="P219">
        <v>6</v>
      </c>
      <c r="Q219" t="s">
        <v>40</v>
      </c>
      <c r="R219">
        <v>23</v>
      </c>
      <c r="S219" t="s">
        <v>41</v>
      </c>
      <c r="T219" t="s">
        <v>42</v>
      </c>
      <c r="U219" t="s">
        <v>43</v>
      </c>
      <c r="V219">
        <v>3000</v>
      </c>
      <c r="W219" t="s">
        <v>53</v>
      </c>
      <c r="X219" t="s">
        <v>629</v>
      </c>
      <c r="Y219">
        <v>3571</v>
      </c>
      <c r="Z219" t="s">
        <v>55</v>
      </c>
      <c r="AA219">
        <v>0</v>
      </c>
      <c r="AB219" t="s">
        <v>46</v>
      </c>
      <c r="AC219" s="2">
        <v>100000</v>
      </c>
      <c r="AD219" s="1">
        <v>100000</v>
      </c>
      <c r="AE219">
        <v>0</v>
      </c>
      <c r="AF219">
        <v>0</v>
      </c>
      <c r="AG219">
        <f t="shared" si="33"/>
        <v>0</v>
      </c>
      <c r="AH219">
        <v>0</v>
      </c>
      <c r="AI219">
        <f t="shared" si="29"/>
        <v>0</v>
      </c>
      <c r="AJ219">
        <v>0</v>
      </c>
      <c r="AK219">
        <f t="shared" si="30"/>
        <v>0</v>
      </c>
      <c r="AL219">
        <v>0</v>
      </c>
      <c r="AM219" s="1">
        <f t="shared" si="34"/>
        <v>100000</v>
      </c>
      <c r="AN219" s="1"/>
      <c r="AO219" s="1">
        <f t="shared" si="32"/>
        <v>100000</v>
      </c>
      <c r="AP219">
        <v>0</v>
      </c>
      <c r="AQ219">
        <v>0</v>
      </c>
      <c r="AR219">
        <v>0</v>
      </c>
      <c r="AS219">
        <v>0</v>
      </c>
      <c r="AT219">
        <v>0</v>
      </c>
    </row>
    <row r="220" spans="1:46" hidden="1" x14ac:dyDescent="0.3">
      <c r="A220" t="s">
        <v>1358</v>
      </c>
      <c r="B220" t="str">
        <f t="shared" si="28"/>
        <v>1.1-00-2607_26121015_2633910</v>
      </c>
      <c r="C220" t="s">
        <v>32</v>
      </c>
      <c r="D220" t="s">
        <v>33</v>
      </c>
      <c r="E220">
        <v>1</v>
      </c>
      <c r="F220" t="s">
        <v>525</v>
      </c>
      <c r="G220">
        <v>1.7</v>
      </c>
      <c r="H220" t="s">
        <v>529</v>
      </c>
      <c r="I220" t="s">
        <v>121</v>
      </c>
      <c r="J220" t="s">
        <v>122</v>
      </c>
      <c r="K220" t="s">
        <v>36</v>
      </c>
      <c r="L220" t="s">
        <v>37</v>
      </c>
      <c r="M220" t="s">
        <v>540</v>
      </c>
      <c r="N220" t="s">
        <v>38</v>
      </c>
      <c r="O220" t="s">
        <v>39</v>
      </c>
      <c r="P220">
        <v>1</v>
      </c>
      <c r="Q220" t="s">
        <v>123</v>
      </c>
      <c r="R220">
        <v>21</v>
      </c>
      <c r="S220" t="s">
        <v>127</v>
      </c>
      <c r="T220" t="s">
        <v>125</v>
      </c>
      <c r="U220" t="s">
        <v>126</v>
      </c>
      <c r="V220">
        <v>3000</v>
      </c>
      <c r="W220" t="s">
        <v>53</v>
      </c>
      <c r="X220" t="s">
        <v>627</v>
      </c>
      <c r="Y220">
        <v>3391</v>
      </c>
      <c r="Z220" t="s">
        <v>93</v>
      </c>
      <c r="AA220">
        <v>0</v>
      </c>
      <c r="AB220" t="s">
        <v>46</v>
      </c>
      <c r="AC220" s="2">
        <v>2300000</v>
      </c>
      <c r="AD220" s="1">
        <v>2300000</v>
      </c>
      <c r="AE220">
        <v>0</v>
      </c>
      <c r="AF220">
        <v>0</v>
      </c>
      <c r="AG220">
        <f t="shared" si="33"/>
        <v>0</v>
      </c>
      <c r="AH220">
        <v>0</v>
      </c>
      <c r="AI220">
        <f t="shared" si="29"/>
        <v>0</v>
      </c>
      <c r="AJ220">
        <v>0</v>
      </c>
      <c r="AK220">
        <f t="shared" si="30"/>
        <v>0</v>
      </c>
      <c r="AL220">
        <v>0</v>
      </c>
      <c r="AM220" s="1">
        <f t="shared" si="34"/>
        <v>2300000</v>
      </c>
      <c r="AN220" s="84">
        <v>3000000</v>
      </c>
      <c r="AO220" s="1">
        <f t="shared" si="32"/>
        <v>5300000</v>
      </c>
      <c r="AP220">
        <v>0</v>
      </c>
      <c r="AQ220">
        <v>0</v>
      </c>
      <c r="AR220">
        <v>0</v>
      </c>
      <c r="AS220">
        <v>0</v>
      </c>
      <c r="AT220">
        <v>0</v>
      </c>
    </row>
    <row r="221" spans="1:46" hidden="1" x14ac:dyDescent="0.3">
      <c r="A221" t="s">
        <v>1383</v>
      </c>
      <c r="B221" t="str">
        <f t="shared" si="28"/>
        <v>1.1-00-2608_26225019_2635710</v>
      </c>
      <c r="C221" t="s">
        <v>32</v>
      </c>
      <c r="D221" t="s">
        <v>33</v>
      </c>
      <c r="E221">
        <v>1</v>
      </c>
      <c r="F221" t="s">
        <v>525</v>
      </c>
      <c r="G221">
        <v>1.3</v>
      </c>
      <c r="H221" t="s">
        <v>528</v>
      </c>
      <c r="I221" t="s">
        <v>175</v>
      </c>
      <c r="J221" t="s">
        <v>176</v>
      </c>
      <c r="K221" t="s">
        <v>36</v>
      </c>
      <c r="L221" t="s">
        <v>37</v>
      </c>
      <c r="M221" t="s">
        <v>540</v>
      </c>
      <c r="N221" t="s">
        <v>115</v>
      </c>
      <c r="O221" t="s">
        <v>116</v>
      </c>
      <c r="P221">
        <v>2</v>
      </c>
      <c r="Q221" t="s">
        <v>102</v>
      </c>
      <c r="R221">
        <v>25</v>
      </c>
      <c r="S221" t="s">
        <v>285</v>
      </c>
      <c r="T221" t="s">
        <v>286</v>
      </c>
      <c r="U221" t="s">
        <v>287</v>
      </c>
      <c r="V221">
        <v>3000</v>
      </c>
      <c r="W221" t="s">
        <v>53</v>
      </c>
      <c r="X221" t="s">
        <v>629</v>
      </c>
      <c r="Y221">
        <v>3571</v>
      </c>
      <c r="Z221" t="s">
        <v>55</v>
      </c>
      <c r="AA221">
        <v>0</v>
      </c>
      <c r="AB221" t="s">
        <v>46</v>
      </c>
      <c r="AC221" s="2">
        <v>0</v>
      </c>
      <c r="AD221" s="1">
        <v>2000000</v>
      </c>
      <c r="AE221">
        <v>0</v>
      </c>
      <c r="AF221">
        <v>0</v>
      </c>
      <c r="AG221">
        <f t="shared" si="33"/>
        <v>0</v>
      </c>
      <c r="AH221">
        <v>0</v>
      </c>
      <c r="AI221">
        <f t="shared" si="29"/>
        <v>0</v>
      </c>
      <c r="AJ221">
        <v>0</v>
      </c>
      <c r="AK221">
        <f t="shared" si="30"/>
        <v>0</v>
      </c>
      <c r="AL221">
        <v>0</v>
      </c>
      <c r="AM221" s="1">
        <f t="shared" si="34"/>
        <v>0</v>
      </c>
      <c r="AN221" s="1"/>
      <c r="AO221" s="1">
        <f t="shared" si="32"/>
        <v>0</v>
      </c>
      <c r="AP221">
        <v>0</v>
      </c>
      <c r="AQ221">
        <v>0</v>
      </c>
      <c r="AR221">
        <v>0</v>
      </c>
      <c r="AS221">
        <v>0</v>
      </c>
      <c r="AT221">
        <v>0</v>
      </c>
    </row>
    <row r="222" spans="1:46" hidden="1" x14ac:dyDescent="0.3">
      <c r="A222" t="s">
        <v>1384</v>
      </c>
      <c r="B222" t="str">
        <f t="shared" si="28"/>
        <v>1.1-00-2608_26229023_2635710</v>
      </c>
      <c r="C222" t="s">
        <v>32</v>
      </c>
      <c r="D222" t="s">
        <v>33</v>
      </c>
      <c r="E222">
        <v>1</v>
      </c>
      <c r="F222" t="s">
        <v>525</v>
      </c>
      <c r="G222">
        <v>1.3</v>
      </c>
      <c r="H222" t="s">
        <v>528</v>
      </c>
      <c r="I222" t="s">
        <v>175</v>
      </c>
      <c r="J222" t="s">
        <v>176</v>
      </c>
      <c r="K222" t="s">
        <v>36</v>
      </c>
      <c r="L222" t="s">
        <v>37</v>
      </c>
      <c r="M222" t="s">
        <v>540</v>
      </c>
      <c r="N222" t="s">
        <v>115</v>
      </c>
      <c r="O222" t="s">
        <v>116</v>
      </c>
      <c r="P222">
        <v>2</v>
      </c>
      <c r="Q222" t="s">
        <v>102</v>
      </c>
      <c r="R222">
        <v>29</v>
      </c>
      <c r="S222" t="s">
        <v>288</v>
      </c>
      <c r="T222" t="s">
        <v>289</v>
      </c>
      <c r="U222" t="s">
        <v>290</v>
      </c>
      <c r="V222">
        <v>3000</v>
      </c>
      <c r="W222" t="s">
        <v>53</v>
      </c>
      <c r="X222" t="s">
        <v>629</v>
      </c>
      <c r="Y222">
        <v>3571</v>
      </c>
      <c r="Z222" t="s">
        <v>55</v>
      </c>
      <c r="AA222">
        <v>0</v>
      </c>
      <c r="AB222" t="s">
        <v>46</v>
      </c>
      <c r="AC222" s="2">
        <v>400000</v>
      </c>
      <c r="AD222" s="1">
        <v>400000</v>
      </c>
      <c r="AE222">
        <v>0</v>
      </c>
      <c r="AF222">
        <v>0</v>
      </c>
      <c r="AG222">
        <f t="shared" si="33"/>
        <v>0</v>
      </c>
      <c r="AH222">
        <v>0</v>
      </c>
      <c r="AI222">
        <f t="shared" si="29"/>
        <v>0</v>
      </c>
      <c r="AJ222">
        <v>0</v>
      </c>
      <c r="AK222">
        <f t="shared" si="30"/>
        <v>0</v>
      </c>
      <c r="AL222">
        <v>0</v>
      </c>
      <c r="AM222" s="1">
        <f t="shared" si="34"/>
        <v>400000</v>
      </c>
      <c r="AN222" s="1"/>
      <c r="AO222" s="1">
        <f t="shared" si="32"/>
        <v>400000</v>
      </c>
      <c r="AP222">
        <v>0</v>
      </c>
      <c r="AQ222">
        <v>0</v>
      </c>
      <c r="AR222">
        <v>0</v>
      </c>
      <c r="AS222">
        <v>0</v>
      </c>
      <c r="AT222">
        <v>0</v>
      </c>
    </row>
    <row r="223" spans="1:46" hidden="1" x14ac:dyDescent="0.3">
      <c r="A223" t="s">
        <v>1385</v>
      </c>
      <c r="B223" t="str">
        <f t="shared" si="28"/>
        <v>1.1-00-2610_26643031_2635710</v>
      </c>
      <c r="C223" t="s">
        <v>32</v>
      </c>
      <c r="D223" t="s">
        <v>33</v>
      </c>
      <c r="E223">
        <v>2</v>
      </c>
      <c r="F223" t="s">
        <v>526</v>
      </c>
      <c r="G223">
        <v>2.2000000000000002</v>
      </c>
      <c r="H223" t="s">
        <v>531</v>
      </c>
      <c r="I223" t="s">
        <v>381</v>
      </c>
      <c r="J223" t="s">
        <v>382</v>
      </c>
      <c r="K223" t="s">
        <v>36</v>
      </c>
      <c r="L223" t="s">
        <v>37</v>
      </c>
      <c r="M223" t="s">
        <v>540</v>
      </c>
      <c r="N223" t="s">
        <v>307</v>
      </c>
      <c r="O223" t="s">
        <v>308</v>
      </c>
      <c r="P223">
        <v>6</v>
      </c>
      <c r="Q223" t="s">
        <v>40</v>
      </c>
      <c r="R223">
        <v>43</v>
      </c>
      <c r="S223" t="s">
        <v>383</v>
      </c>
      <c r="T223" t="s">
        <v>384</v>
      </c>
      <c r="U223" t="s">
        <v>385</v>
      </c>
      <c r="V223">
        <v>3000</v>
      </c>
      <c r="W223" t="s">
        <v>53</v>
      </c>
      <c r="X223" t="s">
        <v>629</v>
      </c>
      <c r="Y223">
        <v>3571</v>
      </c>
      <c r="Z223" t="s">
        <v>55</v>
      </c>
      <c r="AA223">
        <v>0</v>
      </c>
      <c r="AB223" t="s">
        <v>46</v>
      </c>
      <c r="AC223" s="2">
        <v>170000000</v>
      </c>
      <c r="AD223" s="1">
        <v>170000010</v>
      </c>
      <c r="AE223">
        <v>0</v>
      </c>
      <c r="AF223">
        <v>0</v>
      </c>
      <c r="AG223">
        <f t="shared" si="33"/>
        <v>0</v>
      </c>
      <c r="AH223">
        <v>0</v>
      </c>
      <c r="AI223">
        <f t="shared" si="29"/>
        <v>0</v>
      </c>
      <c r="AJ223">
        <v>0</v>
      </c>
      <c r="AK223">
        <f t="shared" si="30"/>
        <v>0</v>
      </c>
      <c r="AL223">
        <v>0</v>
      </c>
      <c r="AM223" s="1">
        <f t="shared" si="34"/>
        <v>170000000</v>
      </c>
      <c r="AN223" s="1"/>
      <c r="AO223" s="1">
        <f t="shared" si="32"/>
        <v>170000000</v>
      </c>
      <c r="AP223">
        <v>0</v>
      </c>
      <c r="AQ223">
        <v>0</v>
      </c>
      <c r="AR223">
        <v>0</v>
      </c>
      <c r="AS223">
        <v>10</v>
      </c>
      <c r="AT223">
        <v>-10</v>
      </c>
    </row>
    <row r="224" spans="1:46" hidden="1" x14ac:dyDescent="0.3">
      <c r="A224" t="s">
        <v>1360</v>
      </c>
      <c r="B224" t="str">
        <f t="shared" si="28"/>
        <v>1.1-00-2606_26416011_2633910</v>
      </c>
      <c r="C224" t="s">
        <v>32</v>
      </c>
      <c r="D224" t="s">
        <v>33</v>
      </c>
      <c r="E224">
        <v>1</v>
      </c>
      <c r="F224" t="s">
        <v>525</v>
      </c>
      <c r="G224">
        <v>1.3</v>
      </c>
      <c r="H224" t="s">
        <v>528</v>
      </c>
      <c r="I224" t="s">
        <v>175</v>
      </c>
      <c r="J224" t="s">
        <v>176</v>
      </c>
      <c r="K224" t="s">
        <v>36</v>
      </c>
      <c r="L224" t="s">
        <v>37</v>
      </c>
      <c r="M224" t="s">
        <v>540</v>
      </c>
      <c r="N224" t="s">
        <v>250</v>
      </c>
      <c r="O224" t="s">
        <v>251</v>
      </c>
      <c r="P224">
        <v>4</v>
      </c>
      <c r="Q224" t="s">
        <v>78</v>
      </c>
      <c r="R224">
        <v>16</v>
      </c>
      <c r="S224" t="s">
        <v>263</v>
      </c>
      <c r="T224" t="s">
        <v>264</v>
      </c>
      <c r="U224" t="s">
        <v>265</v>
      </c>
      <c r="V224">
        <v>3000</v>
      </c>
      <c r="W224" t="s">
        <v>53</v>
      </c>
      <c r="X224" t="s">
        <v>627</v>
      </c>
      <c r="Y224">
        <v>3391</v>
      </c>
      <c r="Z224" t="s">
        <v>93</v>
      </c>
      <c r="AA224">
        <v>0</v>
      </c>
      <c r="AB224" t="s">
        <v>46</v>
      </c>
      <c r="AC224" s="2">
        <v>3985000</v>
      </c>
      <c r="AD224" s="1">
        <v>3985000</v>
      </c>
      <c r="AE224">
        <v>0</v>
      </c>
      <c r="AF224">
        <v>0</v>
      </c>
      <c r="AG224">
        <f t="shared" si="33"/>
        <v>0</v>
      </c>
      <c r="AH224">
        <v>0</v>
      </c>
      <c r="AI224">
        <f t="shared" si="29"/>
        <v>0</v>
      </c>
      <c r="AJ224">
        <v>0</v>
      </c>
      <c r="AK224">
        <f t="shared" si="30"/>
        <v>0</v>
      </c>
      <c r="AL224">
        <v>0</v>
      </c>
      <c r="AM224" s="1">
        <f t="shared" si="34"/>
        <v>3985000</v>
      </c>
      <c r="AN224" s="84">
        <v>3300000</v>
      </c>
      <c r="AO224" s="1">
        <f t="shared" si="32"/>
        <v>7285000</v>
      </c>
      <c r="AP224">
        <v>0</v>
      </c>
      <c r="AQ224">
        <v>0</v>
      </c>
      <c r="AR224">
        <v>0</v>
      </c>
      <c r="AS224">
        <v>0</v>
      </c>
      <c r="AT224">
        <v>0</v>
      </c>
    </row>
    <row r="225" spans="1:46" hidden="1" x14ac:dyDescent="0.3">
      <c r="A225" t="s">
        <v>1387</v>
      </c>
      <c r="B225" t="str">
        <f t="shared" si="28"/>
        <v>1.1-00-2608_26326020_2635710</v>
      </c>
      <c r="C225" t="s">
        <v>32</v>
      </c>
      <c r="D225" t="s">
        <v>33</v>
      </c>
      <c r="E225">
        <v>2</v>
      </c>
      <c r="F225" t="s">
        <v>526</v>
      </c>
      <c r="G225">
        <v>2.2000000000000002</v>
      </c>
      <c r="H225" t="s">
        <v>531</v>
      </c>
      <c r="I225" t="s">
        <v>404</v>
      </c>
      <c r="J225" t="s">
        <v>405</v>
      </c>
      <c r="K225" t="s">
        <v>36</v>
      </c>
      <c r="L225" t="s">
        <v>37</v>
      </c>
      <c r="M225" t="s">
        <v>540</v>
      </c>
      <c r="N225" t="s">
        <v>115</v>
      </c>
      <c r="O225" t="s">
        <v>116</v>
      </c>
      <c r="P225">
        <v>3</v>
      </c>
      <c r="Q225" t="s">
        <v>117</v>
      </c>
      <c r="R225">
        <v>26</v>
      </c>
      <c r="S225" t="s">
        <v>406</v>
      </c>
      <c r="T225" t="s">
        <v>407</v>
      </c>
      <c r="U225" t="s">
        <v>408</v>
      </c>
      <c r="V225">
        <v>3000</v>
      </c>
      <c r="W225" t="s">
        <v>53</v>
      </c>
      <c r="X225" t="s">
        <v>629</v>
      </c>
      <c r="Y225">
        <v>3571</v>
      </c>
      <c r="Z225" t="s">
        <v>55</v>
      </c>
      <c r="AA225">
        <v>0</v>
      </c>
      <c r="AB225" t="s">
        <v>46</v>
      </c>
      <c r="AC225" s="2">
        <v>2100000</v>
      </c>
      <c r="AD225" s="1">
        <v>2100000</v>
      </c>
      <c r="AE225">
        <v>0</v>
      </c>
      <c r="AF225">
        <v>0</v>
      </c>
      <c r="AG225">
        <f t="shared" si="33"/>
        <v>0</v>
      </c>
      <c r="AH225">
        <v>0</v>
      </c>
      <c r="AI225">
        <f t="shared" si="29"/>
        <v>0</v>
      </c>
      <c r="AJ225">
        <v>0</v>
      </c>
      <c r="AK225">
        <f t="shared" si="30"/>
        <v>0</v>
      </c>
      <c r="AL225">
        <v>0</v>
      </c>
      <c r="AM225" s="1">
        <f t="shared" si="34"/>
        <v>2100000</v>
      </c>
      <c r="AN225" s="1"/>
      <c r="AO225" s="1">
        <f t="shared" si="32"/>
        <v>2100000</v>
      </c>
      <c r="AP225">
        <v>0</v>
      </c>
      <c r="AQ225">
        <v>0</v>
      </c>
      <c r="AR225">
        <v>0</v>
      </c>
      <c r="AS225">
        <v>0</v>
      </c>
      <c r="AT225">
        <v>0</v>
      </c>
    </row>
    <row r="226" spans="1:46" hidden="1" x14ac:dyDescent="0.3">
      <c r="A226" t="s">
        <v>1480</v>
      </c>
      <c r="B226" t="str">
        <f t="shared" si="28"/>
        <v>1.1-00-2604_2646005_2651510</v>
      </c>
      <c r="C226" t="s">
        <v>32</v>
      </c>
      <c r="D226" t="s">
        <v>33</v>
      </c>
      <c r="E226">
        <v>1</v>
      </c>
      <c r="F226" t="s">
        <v>525</v>
      </c>
      <c r="G226">
        <v>1.3</v>
      </c>
      <c r="H226" t="s">
        <v>528</v>
      </c>
      <c r="I226" t="s">
        <v>175</v>
      </c>
      <c r="J226" t="s">
        <v>176</v>
      </c>
      <c r="K226" t="s">
        <v>36</v>
      </c>
      <c r="L226" t="s">
        <v>37</v>
      </c>
      <c r="M226" t="s">
        <v>539</v>
      </c>
      <c r="N226" t="s">
        <v>192</v>
      </c>
      <c r="O226" t="s">
        <v>193</v>
      </c>
      <c r="P226">
        <v>4</v>
      </c>
      <c r="Q226" t="s">
        <v>78</v>
      </c>
      <c r="R226">
        <v>6</v>
      </c>
      <c r="S226" t="s">
        <v>198</v>
      </c>
      <c r="T226" t="s">
        <v>199</v>
      </c>
      <c r="U226" t="s">
        <v>200</v>
      </c>
      <c r="V226">
        <v>5000</v>
      </c>
      <c r="W226" t="s">
        <v>57</v>
      </c>
      <c r="X226" t="s">
        <v>639</v>
      </c>
      <c r="Y226">
        <v>5151</v>
      </c>
      <c r="Z226" t="s">
        <v>212</v>
      </c>
      <c r="AA226">
        <v>0</v>
      </c>
      <c r="AB226" t="s">
        <v>46</v>
      </c>
      <c r="AC226" s="2">
        <v>191474</v>
      </c>
      <c r="AD226" s="1">
        <v>200000</v>
      </c>
      <c r="AE226">
        <v>0</v>
      </c>
      <c r="AF226">
        <v>0</v>
      </c>
      <c r="AG226">
        <f t="shared" si="33"/>
        <v>0</v>
      </c>
      <c r="AH226">
        <v>0</v>
      </c>
      <c r="AI226">
        <f t="shared" si="29"/>
        <v>0</v>
      </c>
      <c r="AJ226">
        <v>0</v>
      </c>
      <c r="AK226">
        <f t="shared" si="30"/>
        <v>0</v>
      </c>
      <c r="AL226">
        <v>0</v>
      </c>
      <c r="AM226" s="1">
        <f t="shared" si="34"/>
        <v>191474</v>
      </c>
      <c r="AN226" s="84">
        <v>3300000</v>
      </c>
      <c r="AO226" s="1">
        <f t="shared" si="32"/>
        <v>3491474</v>
      </c>
      <c r="AP226">
        <v>0</v>
      </c>
      <c r="AQ226">
        <v>0</v>
      </c>
      <c r="AR226">
        <v>0</v>
      </c>
      <c r="AS226" s="1">
        <v>8526</v>
      </c>
      <c r="AT226" s="1">
        <v>-8526</v>
      </c>
    </row>
    <row r="227" spans="1:46" hidden="1" x14ac:dyDescent="0.3">
      <c r="A227" t="s">
        <v>1488</v>
      </c>
      <c r="B227" t="str">
        <f t="shared" si="28"/>
        <v>1.1-00-2605_2649007_2656410</v>
      </c>
      <c r="C227" t="s">
        <v>32</v>
      </c>
      <c r="D227" t="s">
        <v>33</v>
      </c>
      <c r="E227">
        <v>1</v>
      </c>
      <c r="F227" t="s">
        <v>525</v>
      </c>
      <c r="G227">
        <v>1.3</v>
      </c>
      <c r="H227" t="s">
        <v>528</v>
      </c>
      <c r="I227" t="s">
        <v>175</v>
      </c>
      <c r="J227" t="s">
        <v>176</v>
      </c>
      <c r="K227" t="s">
        <v>36</v>
      </c>
      <c r="L227" t="s">
        <v>37</v>
      </c>
      <c r="M227" t="s">
        <v>539</v>
      </c>
      <c r="N227" t="s">
        <v>224</v>
      </c>
      <c r="O227" t="s">
        <v>225</v>
      </c>
      <c r="P227">
        <v>4</v>
      </c>
      <c r="Q227" t="s">
        <v>78</v>
      </c>
      <c r="R227">
        <v>9</v>
      </c>
      <c r="S227" t="s">
        <v>226</v>
      </c>
      <c r="T227" t="s">
        <v>227</v>
      </c>
      <c r="U227" t="s">
        <v>228</v>
      </c>
      <c r="V227">
        <v>5000</v>
      </c>
      <c r="W227" t="s">
        <v>57</v>
      </c>
      <c r="X227" t="s">
        <v>635</v>
      </c>
      <c r="Y227">
        <v>5641</v>
      </c>
      <c r="Z227" t="s">
        <v>247</v>
      </c>
      <c r="AA227">
        <v>0</v>
      </c>
      <c r="AB227" t="s">
        <v>46</v>
      </c>
      <c r="AC227" s="2">
        <v>250000</v>
      </c>
      <c r="AD227" s="1">
        <v>250000</v>
      </c>
      <c r="AE227">
        <v>0</v>
      </c>
      <c r="AF227">
        <v>0</v>
      </c>
      <c r="AG227">
        <f t="shared" ref="AG227:AG258" si="35">AF227-AH227</f>
        <v>0</v>
      </c>
      <c r="AH227">
        <v>0</v>
      </c>
      <c r="AI227">
        <f t="shared" si="29"/>
        <v>0</v>
      </c>
      <c r="AJ227">
        <v>0</v>
      </c>
      <c r="AK227">
        <f t="shared" si="30"/>
        <v>0</v>
      </c>
      <c r="AL227">
        <v>0</v>
      </c>
      <c r="AM227" s="1">
        <f t="shared" ref="AM227:AM258" si="36">AC227-AE227</f>
        <v>250000</v>
      </c>
      <c r="AN227" s="84">
        <v>3500000</v>
      </c>
      <c r="AO227" s="1">
        <f t="shared" si="32"/>
        <v>3750000</v>
      </c>
      <c r="AP227">
        <v>0</v>
      </c>
      <c r="AQ227">
        <v>0</v>
      </c>
      <c r="AR227">
        <v>0</v>
      </c>
      <c r="AS227">
        <v>0</v>
      </c>
      <c r="AT227">
        <v>0</v>
      </c>
    </row>
    <row r="228" spans="1:46" hidden="1" x14ac:dyDescent="0.3">
      <c r="A228" t="s">
        <v>1389</v>
      </c>
      <c r="B228" t="str">
        <f t="shared" si="28"/>
        <v>1.1-00-2607_26224018_2635810</v>
      </c>
      <c r="C228" t="s">
        <v>32</v>
      </c>
      <c r="D228" t="s">
        <v>33</v>
      </c>
      <c r="E228">
        <v>2</v>
      </c>
      <c r="F228" t="s">
        <v>526</v>
      </c>
      <c r="G228">
        <v>2.2999999999999998</v>
      </c>
      <c r="H228" t="s">
        <v>532</v>
      </c>
      <c r="I228" t="s">
        <v>100</v>
      </c>
      <c r="J228" t="s">
        <v>101</v>
      </c>
      <c r="K228" t="s">
        <v>36</v>
      </c>
      <c r="L228" t="s">
        <v>37</v>
      </c>
      <c r="M228" t="s">
        <v>540</v>
      </c>
      <c r="N228" t="s">
        <v>38</v>
      </c>
      <c r="O228" t="s">
        <v>39</v>
      </c>
      <c r="P228">
        <v>2</v>
      </c>
      <c r="Q228" t="s">
        <v>102</v>
      </c>
      <c r="R228">
        <v>24</v>
      </c>
      <c r="S228" t="s">
        <v>103</v>
      </c>
      <c r="T228" t="s">
        <v>104</v>
      </c>
      <c r="U228" t="s">
        <v>105</v>
      </c>
      <c r="V228">
        <v>3000</v>
      </c>
      <c r="W228" t="s">
        <v>53</v>
      </c>
      <c r="X228" t="s">
        <v>629</v>
      </c>
      <c r="Y228">
        <v>3581</v>
      </c>
      <c r="Z228" t="s">
        <v>109</v>
      </c>
      <c r="AA228">
        <v>0</v>
      </c>
      <c r="AB228" t="s">
        <v>46</v>
      </c>
      <c r="AC228" s="2">
        <v>1217000</v>
      </c>
      <c r="AD228" s="1">
        <v>1202000</v>
      </c>
      <c r="AE228" s="1">
        <v>1214735.2</v>
      </c>
      <c r="AF228">
        <v>0</v>
      </c>
      <c r="AG228">
        <f t="shared" si="35"/>
        <v>0</v>
      </c>
      <c r="AH228">
        <v>0</v>
      </c>
      <c r="AI228">
        <f t="shared" si="29"/>
        <v>0</v>
      </c>
      <c r="AJ228">
        <v>0</v>
      </c>
      <c r="AK228">
        <f t="shared" si="30"/>
        <v>0</v>
      </c>
      <c r="AL228">
        <v>0</v>
      </c>
      <c r="AM228" s="1">
        <f t="shared" si="36"/>
        <v>2264.8000000000466</v>
      </c>
      <c r="AN228" s="1"/>
      <c r="AO228" s="1">
        <f t="shared" si="32"/>
        <v>1217000</v>
      </c>
      <c r="AP228">
        <v>0</v>
      </c>
      <c r="AQ228" s="1">
        <v>15000</v>
      </c>
      <c r="AR228">
        <v>0</v>
      </c>
      <c r="AS228">
        <v>0</v>
      </c>
      <c r="AT228" s="1">
        <v>15000</v>
      </c>
    </row>
    <row r="229" spans="1:46" hidden="1" x14ac:dyDescent="0.3">
      <c r="A229" t="s">
        <v>1390</v>
      </c>
      <c r="B229" t="str">
        <f t="shared" si="28"/>
        <v>1.1-00-2606_26415010_26358120</v>
      </c>
      <c r="C229" t="s">
        <v>32</v>
      </c>
      <c r="D229" t="s">
        <v>33</v>
      </c>
      <c r="E229">
        <v>1</v>
      </c>
      <c r="F229" t="s">
        <v>525</v>
      </c>
      <c r="G229">
        <v>1.3</v>
      </c>
      <c r="H229" t="s">
        <v>528</v>
      </c>
      <c r="I229" t="s">
        <v>175</v>
      </c>
      <c r="J229" t="s">
        <v>176</v>
      </c>
      <c r="K229" t="s">
        <v>36</v>
      </c>
      <c r="L229" t="s">
        <v>37</v>
      </c>
      <c r="M229" t="s">
        <v>540</v>
      </c>
      <c r="N229" t="s">
        <v>250</v>
      </c>
      <c r="O229" t="s">
        <v>251</v>
      </c>
      <c r="P229">
        <v>4</v>
      </c>
      <c r="Q229" t="s">
        <v>78</v>
      </c>
      <c r="R229">
        <v>15</v>
      </c>
      <c r="S229" t="s">
        <v>255</v>
      </c>
      <c r="T229" t="s">
        <v>256</v>
      </c>
      <c r="U229" t="s">
        <v>257</v>
      </c>
      <c r="V229">
        <v>3000</v>
      </c>
      <c r="W229" t="s">
        <v>53</v>
      </c>
      <c r="X229" t="s">
        <v>629</v>
      </c>
      <c r="Y229">
        <v>3581</v>
      </c>
      <c r="Z229" t="s">
        <v>109</v>
      </c>
      <c r="AA229">
        <v>20</v>
      </c>
      <c r="AB229" t="s">
        <v>258</v>
      </c>
      <c r="AC229" s="2">
        <v>3000</v>
      </c>
      <c r="AD229" s="1">
        <v>3000</v>
      </c>
      <c r="AE229">
        <v>0</v>
      </c>
      <c r="AF229">
        <v>0</v>
      </c>
      <c r="AG229">
        <f t="shared" si="35"/>
        <v>0</v>
      </c>
      <c r="AH229">
        <v>0</v>
      </c>
      <c r="AI229">
        <f t="shared" si="29"/>
        <v>0</v>
      </c>
      <c r="AJ229">
        <v>0</v>
      </c>
      <c r="AK229">
        <f t="shared" si="30"/>
        <v>0</v>
      </c>
      <c r="AL229">
        <v>0</v>
      </c>
      <c r="AM229" s="1">
        <f t="shared" si="36"/>
        <v>3000</v>
      </c>
      <c r="AN229" s="1"/>
      <c r="AO229" s="1">
        <f t="shared" si="32"/>
        <v>3000</v>
      </c>
      <c r="AP229">
        <v>0</v>
      </c>
      <c r="AQ229">
        <v>0</v>
      </c>
      <c r="AR229">
        <v>0</v>
      </c>
      <c r="AS229">
        <v>0</v>
      </c>
      <c r="AT229">
        <v>0</v>
      </c>
    </row>
    <row r="230" spans="1:46" hidden="1" x14ac:dyDescent="0.3">
      <c r="A230" t="s">
        <v>1357</v>
      </c>
      <c r="B230" t="str">
        <f t="shared" si="28"/>
        <v>1.1-00-2607_26224018_2633910</v>
      </c>
      <c r="C230" t="s">
        <v>32</v>
      </c>
      <c r="D230" t="s">
        <v>33</v>
      </c>
      <c r="E230">
        <v>2</v>
      </c>
      <c r="F230" t="s">
        <v>526</v>
      </c>
      <c r="G230">
        <v>2.2999999999999998</v>
      </c>
      <c r="H230" t="s">
        <v>532</v>
      </c>
      <c r="I230" t="s">
        <v>100</v>
      </c>
      <c r="J230" t="s">
        <v>101</v>
      </c>
      <c r="K230" t="s">
        <v>36</v>
      </c>
      <c r="L230" t="s">
        <v>37</v>
      </c>
      <c r="M230" t="s">
        <v>540</v>
      </c>
      <c r="N230" t="s">
        <v>38</v>
      </c>
      <c r="O230" t="s">
        <v>39</v>
      </c>
      <c r="P230">
        <v>2</v>
      </c>
      <c r="Q230" t="s">
        <v>102</v>
      </c>
      <c r="R230">
        <v>24</v>
      </c>
      <c r="S230" t="s">
        <v>103</v>
      </c>
      <c r="T230" t="s">
        <v>104</v>
      </c>
      <c r="U230" t="s">
        <v>105</v>
      </c>
      <c r="V230">
        <v>3000</v>
      </c>
      <c r="W230" t="s">
        <v>53</v>
      </c>
      <c r="X230" t="s">
        <v>627</v>
      </c>
      <c r="Y230">
        <v>3391</v>
      </c>
      <c r="Z230" t="s">
        <v>93</v>
      </c>
      <c r="AA230">
        <v>0</v>
      </c>
      <c r="AB230" t="s">
        <v>46</v>
      </c>
      <c r="AC230" s="2">
        <v>10000000</v>
      </c>
      <c r="AD230" s="1">
        <v>10000000</v>
      </c>
      <c r="AE230">
        <v>0</v>
      </c>
      <c r="AF230">
        <v>0</v>
      </c>
      <c r="AG230">
        <f t="shared" si="35"/>
        <v>0</v>
      </c>
      <c r="AH230">
        <v>0</v>
      </c>
      <c r="AI230">
        <f t="shared" si="29"/>
        <v>0</v>
      </c>
      <c r="AJ230">
        <v>0</v>
      </c>
      <c r="AK230">
        <f t="shared" si="30"/>
        <v>0</v>
      </c>
      <c r="AL230">
        <v>0</v>
      </c>
      <c r="AM230" s="1">
        <f t="shared" si="36"/>
        <v>10000000</v>
      </c>
      <c r="AN230" s="84">
        <v>4500000</v>
      </c>
      <c r="AO230" s="1">
        <f t="shared" si="32"/>
        <v>14500000</v>
      </c>
      <c r="AP230">
        <v>0</v>
      </c>
      <c r="AQ230">
        <v>0</v>
      </c>
      <c r="AR230">
        <v>0</v>
      </c>
      <c r="AS230">
        <v>0</v>
      </c>
      <c r="AT230">
        <v>0</v>
      </c>
    </row>
    <row r="231" spans="1:46" hidden="1" x14ac:dyDescent="0.3">
      <c r="A231" t="s">
        <v>1392</v>
      </c>
      <c r="B231" t="str">
        <f t="shared" si="28"/>
        <v>1.1-00-2606_26418013_2636110</v>
      </c>
      <c r="C231" t="s">
        <v>32</v>
      </c>
      <c r="D231" t="s">
        <v>33</v>
      </c>
      <c r="E231">
        <v>1</v>
      </c>
      <c r="F231" t="s">
        <v>525</v>
      </c>
      <c r="G231">
        <v>1.3</v>
      </c>
      <c r="H231" t="s">
        <v>528</v>
      </c>
      <c r="I231" t="s">
        <v>175</v>
      </c>
      <c r="J231" t="s">
        <v>176</v>
      </c>
      <c r="K231" t="s">
        <v>36</v>
      </c>
      <c r="L231" t="s">
        <v>37</v>
      </c>
      <c r="M231" t="s">
        <v>540</v>
      </c>
      <c r="N231" t="s">
        <v>250</v>
      </c>
      <c r="O231" t="s">
        <v>251</v>
      </c>
      <c r="P231">
        <v>4</v>
      </c>
      <c r="Q231" t="s">
        <v>78</v>
      </c>
      <c r="R231">
        <v>18</v>
      </c>
      <c r="S231" t="s">
        <v>270</v>
      </c>
      <c r="T231" t="s">
        <v>271</v>
      </c>
      <c r="U231" t="s">
        <v>272</v>
      </c>
      <c r="V231">
        <v>3000</v>
      </c>
      <c r="W231" t="s">
        <v>53</v>
      </c>
      <c r="X231" t="s">
        <v>631</v>
      </c>
      <c r="Y231">
        <v>3611</v>
      </c>
      <c r="Z231" t="s">
        <v>273</v>
      </c>
      <c r="AA231">
        <v>0</v>
      </c>
      <c r="AB231" t="s">
        <v>46</v>
      </c>
      <c r="AC231" s="2">
        <v>32506735.879999999</v>
      </c>
      <c r="AD231" s="1">
        <v>32506735.879999999</v>
      </c>
      <c r="AE231">
        <v>0</v>
      </c>
      <c r="AF231">
        <v>0</v>
      </c>
      <c r="AG231">
        <f t="shared" si="35"/>
        <v>0</v>
      </c>
      <c r="AH231">
        <v>0</v>
      </c>
      <c r="AI231">
        <f t="shared" si="29"/>
        <v>0</v>
      </c>
      <c r="AJ231">
        <v>0</v>
      </c>
      <c r="AK231">
        <f t="shared" si="30"/>
        <v>0</v>
      </c>
      <c r="AL231">
        <v>0</v>
      </c>
      <c r="AM231" s="1">
        <f t="shared" si="36"/>
        <v>32506735.879999999</v>
      </c>
      <c r="AN231" s="1"/>
      <c r="AO231" s="1">
        <f t="shared" si="32"/>
        <v>32506735.879999999</v>
      </c>
      <c r="AP231">
        <v>0</v>
      </c>
      <c r="AQ231">
        <v>0</v>
      </c>
      <c r="AR231">
        <v>0</v>
      </c>
      <c r="AS231">
        <v>0</v>
      </c>
      <c r="AT231">
        <v>0</v>
      </c>
    </row>
    <row r="232" spans="1:46" hidden="1" x14ac:dyDescent="0.3">
      <c r="A232" t="s">
        <v>1393</v>
      </c>
      <c r="B232" t="str">
        <f t="shared" si="28"/>
        <v>1.1-00-2606_26418013_2636310</v>
      </c>
      <c r="C232" t="s">
        <v>32</v>
      </c>
      <c r="D232" t="s">
        <v>33</v>
      </c>
      <c r="E232">
        <v>1</v>
      </c>
      <c r="F232" t="s">
        <v>525</v>
      </c>
      <c r="G232">
        <v>1.3</v>
      </c>
      <c r="H232" t="s">
        <v>528</v>
      </c>
      <c r="I232" t="s">
        <v>175</v>
      </c>
      <c r="J232" t="s">
        <v>176</v>
      </c>
      <c r="K232" t="s">
        <v>36</v>
      </c>
      <c r="L232" t="s">
        <v>37</v>
      </c>
      <c r="M232" t="s">
        <v>540</v>
      </c>
      <c r="N232" t="s">
        <v>250</v>
      </c>
      <c r="O232" t="s">
        <v>251</v>
      </c>
      <c r="P232">
        <v>4</v>
      </c>
      <c r="Q232" t="s">
        <v>78</v>
      </c>
      <c r="R232">
        <v>18</v>
      </c>
      <c r="S232" t="s">
        <v>270</v>
      </c>
      <c r="T232" t="s">
        <v>271</v>
      </c>
      <c r="U232" t="s">
        <v>272</v>
      </c>
      <c r="V232">
        <v>3000</v>
      </c>
      <c r="W232" t="s">
        <v>53</v>
      </c>
      <c r="X232" t="s">
        <v>631</v>
      </c>
      <c r="Y232">
        <v>3631</v>
      </c>
      <c r="Z232" t="s">
        <v>274</v>
      </c>
      <c r="AA232">
        <v>0</v>
      </c>
      <c r="AB232" t="s">
        <v>46</v>
      </c>
      <c r="AC232" s="2">
        <v>7460000</v>
      </c>
      <c r="AD232" s="1">
        <v>6600000</v>
      </c>
      <c r="AE232" s="1">
        <v>7460000</v>
      </c>
      <c r="AF232">
        <v>0</v>
      </c>
      <c r="AG232">
        <f t="shared" si="35"/>
        <v>0</v>
      </c>
      <c r="AH232">
        <v>0</v>
      </c>
      <c r="AI232">
        <f t="shared" si="29"/>
        <v>0</v>
      </c>
      <c r="AJ232">
        <v>0</v>
      </c>
      <c r="AK232">
        <f t="shared" si="30"/>
        <v>0</v>
      </c>
      <c r="AL232">
        <v>0</v>
      </c>
      <c r="AM232" s="1">
        <f t="shared" si="36"/>
        <v>0</v>
      </c>
      <c r="AN232" s="1"/>
      <c r="AO232" s="1">
        <f t="shared" si="32"/>
        <v>7460000</v>
      </c>
      <c r="AP232">
        <v>0</v>
      </c>
      <c r="AQ232" s="1">
        <v>860000</v>
      </c>
      <c r="AR232">
        <v>0</v>
      </c>
      <c r="AS232">
        <v>0</v>
      </c>
      <c r="AT232" s="1">
        <v>860000</v>
      </c>
    </row>
    <row r="233" spans="1:46" hidden="1" x14ac:dyDescent="0.3">
      <c r="A233" t="s">
        <v>1394</v>
      </c>
      <c r="B233" t="str">
        <f t="shared" si="28"/>
        <v>1.1-00-2606_26418013_2636510</v>
      </c>
      <c r="C233" t="s">
        <v>32</v>
      </c>
      <c r="D233" t="s">
        <v>33</v>
      </c>
      <c r="E233">
        <v>1</v>
      </c>
      <c r="F233" t="s">
        <v>525</v>
      </c>
      <c r="G233">
        <v>1.3</v>
      </c>
      <c r="H233" t="s">
        <v>528</v>
      </c>
      <c r="I233" t="s">
        <v>175</v>
      </c>
      <c r="J233" t="s">
        <v>176</v>
      </c>
      <c r="K233" t="s">
        <v>36</v>
      </c>
      <c r="L233" t="s">
        <v>37</v>
      </c>
      <c r="M233" t="s">
        <v>540</v>
      </c>
      <c r="N233" t="s">
        <v>250</v>
      </c>
      <c r="O233" t="s">
        <v>251</v>
      </c>
      <c r="P233">
        <v>4</v>
      </c>
      <c r="Q233" t="s">
        <v>78</v>
      </c>
      <c r="R233">
        <v>18</v>
      </c>
      <c r="S233" t="s">
        <v>270</v>
      </c>
      <c r="T233" t="s">
        <v>271</v>
      </c>
      <c r="U233" t="s">
        <v>272</v>
      </c>
      <c r="V233">
        <v>3000</v>
      </c>
      <c r="W233" t="s">
        <v>53</v>
      </c>
      <c r="X233" t="s">
        <v>631</v>
      </c>
      <c r="Y233">
        <v>3651</v>
      </c>
      <c r="Z233" t="s">
        <v>275</v>
      </c>
      <c r="AA233">
        <v>0</v>
      </c>
      <c r="AB233" t="s">
        <v>46</v>
      </c>
      <c r="AC233" s="2">
        <v>4200000</v>
      </c>
      <c r="AD233" s="1">
        <v>4200000</v>
      </c>
      <c r="AE233" s="1">
        <v>4000560</v>
      </c>
      <c r="AF233">
        <v>0</v>
      </c>
      <c r="AG233">
        <f t="shared" si="35"/>
        <v>0</v>
      </c>
      <c r="AH233">
        <v>0</v>
      </c>
      <c r="AI233">
        <f t="shared" si="29"/>
        <v>0</v>
      </c>
      <c r="AJ233">
        <v>0</v>
      </c>
      <c r="AK233">
        <f t="shared" si="30"/>
        <v>0</v>
      </c>
      <c r="AL233">
        <v>0</v>
      </c>
      <c r="AM233" s="1">
        <f t="shared" si="36"/>
        <v>199440</v>
      </c>
      <c r="AN233" s="1"/>
      <c r="AO233" s="1">
        <f t="shared" si="32"/>
        <v>4200000</v>
      </c>
      <c r="AP233">
        <v>0</v>
      </c>
      <c r="AQ233">
        <v>0</v>
      </c>
      <c r="AR233">
        <v>0</v>
      </c>
      <c r="AS233">
        <v>0</v>
      </c>
      <c r="AT233">
        <v>0</v>
      </c>
    </row>
    <row r="234" spans="1:46" hidden="1" x14ac:dyDescent="0.3">
      <c r="A234" t="s">
        <v>1395</v>
      </c>
      <c r="B234" t="str">
        <f t="shared" si="28"/>
        <v>1.1-00-2606_26418013_2636610</v>
      </c>
      <c r="C234" t="s">
        <v>32</v>
      </c>
      <c r="D234" t="s">
        <v>33</v>
      </c>
      <c r="E234">
        <v>1</v>
      </c>
      <c r="F234" t="s">
        <v>525</v>
      </c>
      <c r="G234">
        <v>1.3</v>
      </c>
      <c r="H234" t="s">
        <v>528</v>
      </c>
      <c r="I234" t="s">
        <v>175</v>
      </c>
      <c r="J234" t="s">
        <v>176</v>
      </c>
      <c r="K234" t="s">
        <v>36</v>
      </c>
      <c r="L234" t="s">
        <v>37</v>
      </c>
      <c r="M234" t="s">
        <v>540</v>
      </c>
      <c r="N234" t="s">
        <v>250</v>
      </c>
      <c r="O234" t="s">
        <v>251</v>
      </c>
      <c r="P234">
        <v>4</v>
      </c>
      <c r="Q234" t="s">
        <v>78</v>
      </c>
      <c r="R234">
        <v>18</v>
      </c>
      <c r="S234" t="s">
        <v>270</v>
      </c>
      <c r="T234" t="s">
        <v>271</v>
      </c>
      <c r="U234" t="s">
        <v>272</v>
      </c>
      <c r="V234">
        <v>3000</v>
      </c>
      <c r="W234" t="s">
        <v>53</v>
      </c>
      <c r="X234" t="s">
        <v>631</v>
      </c>
      <c r="Y234">
        <v>3661</v>
      </c>
      <c r="Z234" t="s">
        <v>276</v>
      </c>
      <c r="AA234">
        <v>0</v>
      </c>
      <c r="AB234" t="s">
        <v>46</v>
      </c>
      <c r="AC234" s="2">
        <v>5363395</v>
      </c>
      <c r="AD234" s="1">
        <v>6223395</v>
      </c>
      <c r="AE234" s="1">
        <v>5044559.4000000004</v>
      </c>
      <c r="AF234">
        <v>0</v>
      </c>
      <c r="AG234">
        <f t="shared" si="35"/>
        <v>0</v>
      </c>
      <c r="AH234">
        <v>0</v>
      </c>
      <c r="AI234">
        <f t="shared" si="29"/>
        <v>0</v>
      </c>
      <c r="AJ234">
        <v>0</v>
      </c>
      <c r="AK234">
        <f t="shared" si="30"/>
        <v>0</v>
      </c>
      <c r="AL234">
        <v>0</v>
      </c>
      <c r="AM234" s="1">
        <f t="shared" si="36"/>
        <v>318835.59999999963</v>
      </c>
      <c r="AN234" s="1"/>
      <c r="AO234" s="1">
        <f t="shared" si="32"/>
        <v>5363395</v>
      </c>
      <c r="AP234">
        <v>0</v>
      </c>
      <c r="AQ234">
        <v>0</v>
      </c>
      <c r="AR234">
        <v>0</v>
      </c>
      <c r="AS234" s="1">
        <v>860000</v>
      </c>
      <c r="AT234" s="1">
        <v>-860000</v>
      </c>
    </row>
    <row r="235" spans="1:46" hidden="1" x14ac:dyDescent="0.3">
      <c r="A235" t="s">
        <v>1396</v>
      </c>
      <c r="B235" t="str">
        <f t="shared" si="28"/>
        <v>1.1-00-2604_2646005_2637110</v>
      </c>
      <c r="C235" t="s">
        <v>32</v>
      </c>
      <c r="D235" t="s">
        <v>33</v>
      </c>
      <c r="E235">
        <v>1</v>
      </c>
      <c r="F235" t="s">
        <v>525</v>
      </c>
      <c r="G235">
        <v>1.3</v>
      </c>
      <c r="H235" t="s">
        <v>528</v>
      </c>
      <c r="I235" t="s">
        <v>175</v>
      </c>
      <c r="J235" t="s">
        <v>176</v>
      </c>
      <c r="K235" t="s">
        <v>36</v>
      </c>
      <c r="L235" t="s">
        <v>37</v>
      </c>
      <c r="M235" t="s">
        <v>540</v>
      </c>
      <c r="N235" t="s">
        <v>192</v>
      </c>
      <c r="O235" t="s">
        <v>193</v>
      </c>
      <c r="P235">
        <v>4</v>
      </c>
      <c r="Q235" t="s">
        <v>78</v>
      </c>
      <c r="R235">
        <v>6</v>
      </c>
      <c r="S235" t="s">
        <v>198</v>
      </c>
      <c r="T235" t="s">
        <v>199</v>
      </c>
      <c r="U235" t="s">
        <v>200</v>
      </c>
      <c r="V235">
        <v>3000</v>
      </c>
      <c r="W235" t="s">
        <v>53</v>
      </c>
      <c r="X235" t="s">
        <v>632</v>
      </c>
      <c r="Y235">
        <v>3711</v>
      </c>
      <c r="Z235" t="s">
        <v>209</v>
      </c>
      <c r="AA235">
        <v>0</v>
      </c>
      <c r="AB235" t="s">
        <v>46</v>
      </c>
      <c r="AC235" s="2">
        <v>15000</v>
      </c>
      <c r="AD235">
        <v>0</v>
      </c>
      <c r="AE235" s="1">
        <v>6796</v>
      </c>
      <c r="AF235" s="1">
        <v>6796</v>
      </c>
      <c r="AG235">
        <f t="shared" si="35"/>
        <v>0</v>
      </c>
      <c r="AH235" s="1">
        <v>6796</v>
      </c>
      <c r="AI235">
        <f t="shared" si="29"/>
        <v>0</v>
      </c>
      <c r="AJ235" s="1">
        <v>6796</v>
      </c>
      <c r="AK235">
        <f t="shared" si="30"/>
        <v>0</v>
      </c>
      <c r="AL235" s="1">
        <v>6796</v>
      </c>
      <c r="AM235" s="1">
        <f t="shared" si="36"/>
        <v>8204</v>
      </c>
      <c r="AN235" s="1"/>
      <c r="AO235" s="1">
        <f t="shared" si="32"/>
        <v>15000</v>
      </c>
      <c r="AP235">
        <v>0</v>
      </c>
      <c r="AQ235" s="1">
        <v>15000</v>
      </c>
      <c r="AR235">
        <v>0</v>
      </c>
      <c r="AS235">
        <v>0</v>
      </c>
      <c r="AT235" s="1">
        <v>15000</v>
      </c>
    </row>
    <row r="236" spans="1:46" hidden="1" x14ac:dyDescent="0.3">
      <c r="A236" t="s">
        <v>1397</v>
      </c>
      <c r="B236" t="str">
        <f t="shared" si="28"/>
        <v>1.1-00-2606_26417012_2637110</v>
      </c>
      <c r="C236" t="s">
        <v>32</v>
      </c>
      <c r="D236" t="s">
        <v>33</v>
      </c>
      <c r="E236">
        <v>1</v>
      </c>
      <c r="F236" t="s">
        <v>525</v>
      </c>
      <c r="G236">
        <v>1.3</v>
      </c>
      <c r="H236" t="s">
        <v>528</v>
      </c>
      <c r="I236" t="s">
        <v>175</v>
      </c>
      <c r="J236" t="s">
        <v>176</v>
      </c>
      <c r="K236" t="s">
        <v>36</v>
      </c>
      <c r="L236" t="s">
        <v>37</v>
      </c>
      <c r="M236" t="s">
        <v>540</v>
      </c>
      <c r="N236" t="s">
        <v>250</v>
      </c>
      <c r="O236" t="s">
        <v>251</v>
      </c>
      <c r="P236">
        <v>4</v>
      </c>
      <c r="Q236" t="s">
        <v>78</v>
      </c>
      <c r="R236">
        <v>17</v>
      </c>
      <c r="S236" t="s">
        <v>266</v>
      </c>
      <c r="T236" t="s">
        <v>267</v>
      </c>
      <c r="U236" t="s">
        <v>268</v>
      </c>
      <c r="V236">
        <v>3000</v>
      </c>
      <c r="W236" t="s">
        <v>53</v>
      </c>
      <c r="X236" t="s">
        <v>632</v>
      </c>
      <c r="Y236">
        <v>3711</v>
      </c>
      <c r="Z236" t="s">
        <v>209</v>
      </c>
      <c r="AA236">
        <v>0</v>
      </c>
      <c r="AB236" t="s">
        <v>46</v>
      </c>
      <c r="AC236" s="2">
        <v>30000</v>
      </c>
      <c r="AD236" s="1">
        <v>30000</v>
      </c>
      <c r="AE236">
        <v>0</v>
      </c>
      <c r="AF236">
        <v>0</v>
      </c>
      <c r="AG236">
        <f t="shared" si="35"/>
        <v>0</v>
      </c>
      <c r="AH236">
        <v>0</v>
      </c>
      <c r="AI236">
        <f t="shared" si="29"/>
        <v>0</v>
      </c>
      <c r="AJ236">
        <v>0</v>
      </c>
      <c r="AK236">
        <f t="shared" si="30"/>
        <v>0</v>
      </c>
      <c r="AL236">
        <v>0</v>
      </c>
      <c r="AM236" s="1">
        <f t="shared" si="36"/>
        <v>30000</v>
      </c>
      <c r="AN236" s="1"/>
      <c r="AO236" s="1">
        <f t="shared" si="32"/>
        <v>30000</v>
      </c>
      <c r="AP236">
        <v>0</v>
      </c>
      <c r="AQ236">
        <v>0</v>
      </c>
      <c r="AR236">
        <v>0</v>
      </c>
      <c r="AS236">
        <v>0</v>
      </c>
      <c r="AT236">
        <v>0</v>
      </c>
    </row>
    <row r="237" spans="1:46" hidden="1" x14ac:dyDescent="0.3">
      <c r="A237" t="s">
        <v>1398</v>
      </c>
      <c r="B237" t="str">
        <f t="shared" si="28"/>
        <v>1.1-00-2604_2646005_2637510</v>
      </c>
      <c r="C237" t="s">
        <v>32</v>
      </c>
      <c r="D237" t="s">
        <v>33</v>
      </c>
      <c r="E237">
        <v>1</v>
      </c>
      <c r="F237" t="s">
        <v>525</v>
      </c>
      <c r="G237">
        <v>1.3</v>
      </c>
      <c r="H237" t="s">
        <v>528</v>
      </c>
      <c r="I237" t="s">
        <v>175</v>
      </c>
      <c r="J237" t="s">
        <v>176</v>
      </c>
      <c r="K237" t="s">
        <v>36</v>
      </c>
      <c r="L237" t="s">
        <v>37</v>
      </c>
      <c r="M237" t="s">
        <v>540</v>
      </c>
      <c r="N237" t="s">
        <v>192</v>
      </c>
      <c r="O237" t="s">
        <v>193</v>
      </c>
      <c r="P237">
        <v>4</v>
      </c>
      <c r="Q237" t="s">
        <v>78</v>
      </c>
      <c r="R237">
        <v>6</v>
      </c>
      <c r="S237" t="s">
        <v>198</v>
      </c>
      <c r="T237" t="s">
        <v>199</v>
      </c>
      <c r="U237" t="s">
        <v>200</v>
      </c>
      <c r="V237">
        <v>3000</v>
      </c>
      <c r="W237" t="s">
        <v>53</v>
      </c>
      <c r="X237" t="s">
        <v>632</v>
      </c>
      <c r="Y237">
        <v>3751</v>
      </c>
      <c r="Z237" t="s">
        <v>210</v>
      </c>
      <c r="AA237">
        <v>0</v>
      </c>
      <c r="AB237" t="s">
        <v>46</v>
      </c>
      <c r="AC237" s="2">
        <v>0</v>
      </c>
      <c r="AD237">
        <v>0</v>
      </c>
      <c r="AE237">
        <v>0</v>
      </c>
      <c r="AF237">
        <v>0</v>
      </c>
      <c r="AG237">
        <f t="shared" si="35"/>
        <v>0</v>
      </c>
      <c r="AH237">
        <v>0</v>
      </c>
      <c r="AI237">
        <f t="shared" si="29"/>
        <v>0</v>
      </c>
      <c r="AJ237">
        <v>0</v>
      </c>
      <c r="AK237">
        <f t="shared" si="30"/>
        <v>0</v>
      </c>
      <c r="AL237">
        <v>0</v>
      </c>
      <c r="AM237" s="1">
        <f t="shared" si="36"/>
        <v>0</v>
      </c>
      <c r="AN237" s="1"/>
      <c r="AO237" s="1">
        <f t="shared" si="32"/>
        <v>0</v>
      </c>
      <c r="AP237">
        <v>0</v>
      </c>
      <c r="AQ237">
        <v>0</v>
      </c>
      <c r="AR237">
        <v>0</v>
      </c>
      <c r="AS237">
        <v>0</v>
      </c>
      <c r="AT237">
        <v>0</v>
      </c>
    </row>
    <row r="238" spans="1:46" hidden="1" x14ac:dyDescent="0.3">
      <c r="A238" t="s">
        <v>1399</v>
      </c>
      <c r="B238" t="str">
        <f t="shared" si="28"/>
        <v>1.1-00-2606_26417012_2637510</v>
      </c>
      <c r="C238" t="s">
        <v>32</v>
      </c>
      <c r="D238" t="s">
        <v>33</v>
      </c>
      <c r="E238">
        <v>1</v>
      </c>
      <c r="F238" t="s">
        <v>525</v>
      </c>
      <c r="G238">
        <v>1.3</v>
      </c>
      <c r="H238" t="s">
        <v>528</v>
      </c>
      <c r="I238" t="s">
        <v>175</v>
      </c>
      <c r="J238" t="s">
        <v>176</v>
      </c>
      <c r="K238" t="s">
        <v>36</v>
      </c>
      <c r="L238" t="s">
        <v>37</v>
      </c>
      <c r="M238" t="s">
        <v>540</v>
      </c>
      <c r="N238" t="s">
        <v>250</v>
      </c>
      <c r="O238" t="s">
        <v>251</v>
      </c>
      <c r="P238">
        <v>4</v>
      </c>
      <c r="Q238" t="s">
        <v>78</v>
      </c>
      <c r="R238">
        <v>17</v>
      </c>
      <c r="S238" t="s">
        <v>266</v>
      </c>
      <c r="T238" t="s">
        <v>267</v>
      </c>
      <c r="U238" t="s">
        <v>268</v>
      </c>
      <c r="V238">
        <v>3000</v>
      </c>
      <c r="W238" t="s">
        <v>53</v>
      </c>
      <c r="X238" t="s">
        <v>632</v>
      </c>
      <c r="Y238">
        <v>3751</v>
      </c>
      <c r="Z238" t="s">
        <v>210</v>
      </c>
      <c r="AA238">
        <v>0</v>
      </c>
      <c r="AB238" t="s">
        <v>46</v>
      </c>
      <c r="AC238" s="2">
        <v>50000</v>
      </c>
      <c r="AD238" s="1">
        <v>50000</v>
      </c>
      <c r="AE238">
        <v>0</v>
      </c>
      <c r="AF238">
        <v>0</v>
      </c>
      <c r="AG238">
        <f t="shared" si="35"/>
        <v>0</v>
      </c>
      <c r="AH238">
        <v>0</v>
      </c>
      <c r="AI238">
        <f t="shared" si="29"/>
        <v>0</v>
      </c>
      <c r="AJ238">
        <v>0</v>
      </c>
      <c r="AK238">
        <f t="shared" si="30"/>
        <v>0</v>
      </c>
      <c r="AL238">
        <v>0</v>
      </c>
      <c r="AM238" s="1">
        <f t="shared" si="36"/>
        <v>50000</v>
      </c>
      <c r="AN238" s="1"/>
      <c r="AO238" s="1">
        <f t="shared" si="32"/>
        <v>50000</v>
      </c>
      <c r="AP238">
        <v>0</v>
      </c>
      <c r="AQ238">
        <v>0</v>
      </c>
      <c r="AR238">
        <v>0</v>
      </c>
      <c r="AS238">
        <v>0</v>
      </c>
      <c r="AT238">
        <v>0</v>
      </c>
    </row>
    <row r="239" spans="1:46" hidden="1" x14ac:dyDescent="0.3">
      <c r="A239" t="s">
        <v>1400</v>
      </c>
      <c r="B239" t="str">
        <f t="shared" si="28"/>
        <v>1.1-00-2609_26231025_2637610</v>
      </c>
      <c r="C239" t="s">
        <v>32</v>
      </c>
      <c r="D239" t="s">
        <v>33</v>
      </c>
      <c r="E239">
        <v>1</v>
      </c>
      <c r="F239" t="s">
        <v>525</v>
      </c>
      <c r="G239">
        <v>1.3</v>
      </c>
      <c r="H239" t="s">
        <v>528</v>
      </c>
      <c r="I239" t="s">
        <v>175</v>
      </c>
      <c r="J239" t="s">
        <v>176</v>
      </c>
      <c r="K239" t="s">
        <v>315</v>
      </c>
      <c r="L239" t="s">
        <v>316</v>
      </c>
      <c r="M239" t="s">
        <v>540</v>
      </c>
      <c r="N239" t="s">
        <v>292</v>
      </c>
      <c r="O239" t="s">
        <v>293</v>
      </c>
      <c r="P239">
        <v>2</v>
      </c>
      <c r="Q239" t="s">
        <v>102</v>
      </c>
      <c r="R239">
        <v>31</v>
      </c>
      <c r="S239" t="s">
        <v>317</v>
      </c>
      <c r="T239" t="s">
        <v>318</v>
      </c>
      <c r="U239" t="s">
        <v>319</v>
      </c>
      <c r="V239">
        <v>3000</v>
      </c>
      <c r="W239" t="s">
        <v>53</v>
      </c>
      <c r="X239" t="s">
        <v>632</v>
      </c>
      <c r="Y239">
        <v>3761</v>
      </c>
      <c r="Z239" t="s">
        <v>320</v>
      </c>
      <c r="AA239">
        <v>0</v>
      </c>
      <c r="AB239" t="s">
        <v>46</v>
      </c>
      <c r="AC239" s="2">
        <v>0</v>
      </c>
      <c r="AD239">
        <v>0</v>
      </c>
      <c r="AE239">
        <v>0</v>
      </c>
      <c r="AF239">
        <v>0</v>
      </c>
      <c r="AG239">
        <f t="shared" si="35"/>
        <v>0</v>
      </c>
      <c r="AH239">
        <v>0</v>
      </c>
      <c r="AI239">
        <f t="shared" si="29"/>
        <v>0</v>
      </c>
      <c r="AJ239">
        <v>0</v>
      </c>
      <c r="AK239">
        <f t="shared" si="30"/>
        <v>0</v>
      </c>
      <c r="AL239">
        <v>0</v>
      </c>
      <c r="AM239" s="1">
        <f t="shared" si="36"/>
        <v>0</v>
      </c>
      <c r="AN239" s="1"/>
      <c r="AO239" s="1">
        <f t="shared" si="32"/>
        <v>0</v>
      </c>
      <c r="AP239">
        <v>0</v>
      </c>
      <c r="AQ239">
        <v>0</v>
      </c>
      <c r="AR239">
        <v>0</v>
      </c>
      <c r="AS239">
        <v>0</v>
      </c>
      <c r="AT239">
        <v>0</v>
      </c>
    </row>
    <row r="240" spans="1:46" hidden="1" x14ac:dyDescent="0.3">
      <c r="A240" t="s">
        <v>1401</v>
      </c>
      <c r="B240" t="str">
        <f t="shared" si="28"/>
        <v>1.1-00-2607_26623017_2638210</v>
      </c>
      <c r="C240" t="s">
        <v>32</v>
      </c>
      <c r="D240" t="s">
        <v>33</v>
      </c>
      <c r="E240">
        <v>1</v>
      </c>
      <c r="F240" t="s">
        <v>525</v>
      </c>
      <c r="G240">
        <v>1.7</v>
      </c>
      <c r="H240" t="s">
        <v>529</v>
      </c>
      <c r="I240" t="s">
        <v>34</v>
      </c>
      <c r="J240" t="s">
        <v>35</v>
      </c>
      <c r="K240" t="s">
        <v>36</v>
      </c>
      <c r="L240" t="s">
        <v>37</v>
      </c>
      <c r="M240" t="s">
        <v>540</v>
      </c>
      <c r="N240" t="s">
        <v>38</v>
      </c>
      <c r="O240" t="s">
        <v>39</v>
      </c>
      <c r="P240">
        <v>6</v>
      </c>
      <c r="Q240" t="s">
        <v>40</v>
      </c>
      <c r="R240">
        <v>23</v>
      </c>
      <c r="S240" t="s">
        <v>41</v>
      </c>
      <c r="T240" t="s">
        <v>42</v>
      </c>
      <c r="U240" t="s">
        <v>43</v>
      </c>
      <c r="V240">
        <v>3000</v>
      </c>
      <c r="W240" t="s">
        <v>53</v>
      </c>
      <c r="X240" t="s">
        <v>633</v>
      </c>
      <c r="Y240">
        <v>3821</v>
      </c>
      <c r="Z240" t="s">
        <v>56</v>
      </c>
      <c r="AA240">
        <v>0</v>
      </c>
      <c r="AB240" t="s">
        <v>46</v>
      </c>
      <c r="AC240" s="2">
        <v>250000</v>
      </c>
      <c r="AD240" s="1">
        <v>250000</v>
      </c>
      <c r="AE240">
        <v>0</v>
      </c>
      <c r="AF240">
        <v>0</v>
      </c>
      <c r="AG240">
        <f t="shared" si="35"/>
        <v>0</v>
      </c>
      <c r="AH240">
        <v>0</v>
      </c>
      <c r="AI240">
        <f t="shared" si="29"/>
        <v>0</v>
      </c>
      <c r="AJ240">
        <v>0</v>
      </c>
      <c r="AK240">
        <f t="shared" si="30"/>
        <v>0</v>
      </c>
      <c r="AL240">
        <v>0</v>
      </c>
      <c r="AM240" s="1">
        <f t="shared" si="36"/>
        <v>250000</v>
      </c>
      <c r="AN240" s="1"/>
      <c r="AO240" s="1">
        <f t="shared" si="32"/>
        <v>250000</v>
      </c>
      <c r="AP240">
        <v>0</v>
      </c>
      <c r="AQ240">
        <v>0</v>
      </c>
      <c r="AR240">
        <v>0</v>
      </c>
      <c r="AS240">
        <v>0</v>
      </c>
      <c r="AT240">
        <v>0</v>
      </c>
    </row>
    <row r="241" spans="1:46" hidden="1" x14ac:dyDescent="0.3">
      <c r="A241" t="s">
        <v>1402</v>
      </c>
      <c r="B241" t="str">
        <f t="shared" si="28"/>
        <v>1.1-00-2611_26562037_2638210</v>
      </c>
      <c r="C241" t="s">
        <v>32</v>
      </c>
      <c r="D241" t="s">
        <v>33</v>
      </c>
      <c r="E241">
        <v>3</v>
      </c>
      <c r="F241" t="s">
        <v>527</v>
      </c>
      <c r="G241">
        <v>3.7</v>
      </c>
      <c r="H241" t="s">
        <v>138</v>
      </c>
      <c r="I241" t="s">
        <v>137</v>
      </c>
      <c r="J241" t="s">
        <v>138</v>
      </c>
      <c r="K241" t="s">
        <v>36</v>
      </c>
      <c r="L241" t="s">
        <v>37</v>
      </c>
      <c r="M241" t="s">
        <v>540</v>
      </c>
      <c r="N241" t="s">
        <v>139</v>
      </c>
      <c r="O241" t="s">
        <v>140</v>
      </c>
      <c r="P241">
        <v>5</v>
      </c>
      <c r="Q241" t="s">
        <v>141</v>
      </c>
      <c r="R241">
        <v>62</v>
      </c>
      <c r="S241" t="s">
        <v>142</v>
      </c>
      <c r="T241" t="s">
        <v>143</v>
      </c>
      <c r="U241" t="s">
        <v>144</v>
      </c>
      <c r="V241">
        <v>3000</v>
      </c>
      <c r="W241" t="s">
        <v>53</v>
      </c>
      <c r="X241" t="s">
        <v>633</v>
      </c>
      <c r="Y241">
        <v>3821</v>
      </c>
      <c r="Z241" t="s">
        <v>56</v>
      </c>
      <c r="AA241">
        <v>0</v>
      </c>
      <c r="AB241" t="s">
        <v>46</v>
      </c>
      <c r="AC241" s="2">
        <v>1150000</v>
      </c>
      <c r="AD241" s="1">
        <v>1150008.68</v>
      </c>
      <c r="AE241">
        <v>0</v>
      </c>
      <c r="AF241">
        <v>0</v>
      </c>
      <c r="AG241">
        <f t="shared" si="35"/>
        <v>0</v>
      </c>
      <c r="AH241">
        <v>0</v>
      </c>
      <c r="AI241">
        <f t="shared" si="29"/>
        <v>0</v>
      </c>
      <c r="AJ241">
        <v>0</v>
      </c>
      <c r="AK241">
        <f t="shared" si="30"/>
        <v>0</v>
      </c>
      <c r="AL241">
        <v>0</v>
      </c>
      <c r="AM241" s="1">
        <f t="shared" si="36"/>
        <v>1150000</v>
      </c>
      <c r="AN241" s="1"/>
      <c r="AO241" s="1">
        <f t="shared" si="32"/>
        <v>1150000</v>
      </c>
      <c r="AP241">
        <v>0</v>
      </c>
      <c r="AQ241">
        <v>0</v>
      </c>
      <c r="AR241">
        <v>0</v>
      </c>
      <c r="AS241">
        <v>8.68</v>
      </c>
      <c r="AT241">
        <v>-8.68</v>
      </c>
    </row>
    <row r="242" spans="1:46" hidden="1" x14ac:dyDescent="0.3">
      <c r="A242" t="s">
        <v>1403</v>
      </c>
      <c r="B242" t="str">
        <f t="shared" si="28"/>
        <v>1.1-00-2611_26562037_26382157</v>
      </c>
      <c r="C242" t="s">
        <v>32</v>
      </c>
      <c r="D242" t="s">
        <v>33</v>
      </c>
      <c r="E242">
        <v>3</v>
      </c>
      <c r="F242" t="s">
        <v>527</v>
      </c>
      <c r="G242">
        <v>3.7</v>
      </c>
      <c r="H242" t="s">
        <v>138</v>
      </c>
      <c r="I242" t="s">
        <v>137</v>
      </c>
      <c r="J242" t="s">
        <v>138</v>
      </c>
      <c r="K242" t="s">
        <v>36</v>
      </c>
      <c r="L242" t="s">
        <v>37</v>
      </c>
      <c r="M242" t="s">
        <v>540</v>
      </c>
      <c r="N242" t="s">
        <v>139</v>
      </c>
      <c r="O242" t="s">
        <v>140</v>
      </c>
      <c r="P242">
        <v>5</v>
      </c>
      <c r="Q242" t="s">
        <v>141</v>
      </c>
      <c r="R242">
        <v>62</v>
      </c>
      <c r="S242" t="s">
        <v>142</v>
      </c>
      <c r="T242" t="s">
        <v>143</v>
      </c>
      <c r="U242" t="s">
        <v>144</v>
      </c>
      <c r="V242">
        <v>3000</v>
      </c>
      <c r="W242" t="s">
        <v>53</v>
      </c>
      <c r="X242" t="s">
        <v>633</v>
      </c>
      <c r="Y242">
        <v>3821</v>
      </c>
      <c r="Z242" t="s">
        <v>56</v>
      </c>
      <c r="AA242">
        <v>57</v>
      </c>
      <c r="AB242" t="s">
        <v>146</v>
      </c>
      <c r="AC242" s="2">
        <v>100000</v>
      </c>
      <c r="AD242" s="1">
        <v>99991.32</v>
      </c>
      <c r="AE242">
        <v>0</v>
      </c>
      <c r="AF242">
        <v>0</v>
      </c>
      <c r="AG242">
        <f t="shared" si="35"/>
        <v>0</v>
      </c>
      <c r="AH242">
        <v>0</v>
      </c>
      <c r="AI242">
        <f t="shared" si="29"/>
        <v>0</v>
      </c>
      <c r="AJ242">
        <v>0</v>
      </c>
      <c r="AK242">
        <f t="shared" si="30"/>
        <v>0</v>
      </c>
      <c r="AL242">
        <v>0</v>
      </c>
      <c r="AM242" s="1">
        <f t="shared" si="36"/>
        <v>100000</v>
      </c>
      <c r="AN242" s="1"/>
      <c r="AO242" s="1">
        <f t="shared" si="32"/>
        <v>100000</v>
      </c>
      <c r="AP242">
        <v>0</v>
      </c>
      <c r="AQ242">
        <v>8.68</v>
      </c>
      <c r="AR242">
        <v>0</v>
      </c>
      <c r="AS242">
        <v>0</v>
      </c>
      <c r="AT242">
        <v>8.68</v>
      </c>
    </row>
    <row r="243" spans="1:46" hidden="1" x14ac:dyDescent="0.3">
      <c r="A243" t="s">
        <v>1404</v>
      </c>
      <c r="B243" t="str">
        <f t="shared" si="28"/>
        <v>1.1-00-2611_26564037_2638210</v>
      </c>
      <c r="C243" t="s">
        <v>32</v>
      </c>
      <c r="D243" t="s">
        <v>33</v>
      </c>
      <c r="E243">
        <v>3</v>
      </c>
      <c r="F243" t="s">
        <v>527</v>
      </c>
      <c r="G243">
        <v>3.7</v>
      </c>
      <c r="H243" t="s">
        <v>138</v>
      </c>
      <c r="I243" t="s">
        <v>137</v>
      </c>
      <c r="J243" t="s">
        <v>138</v>
      </c>
      <c r="K243" t="s">
        <v>36</v>
      </c>
      <c r="L243" t="s">
        <v>37</v>
      </c>
      <c r="M243" t="s">
        <v>540</v>
      </c>
      <c r="N243" t="s">
        <v>139</v>
      </c>
      <c r="O243" t="s">
        <v>140</v>
      </c>
      <c r="P243">
        <v>5</v>
      </c>
      <c r="Q243" t="s">
        <v>141</v>
      </c>
      <c r="R243">
        <v>64</v>
      </c>
      <c r="S243" t="s">
        <v>150</v>
      </c>
      <c r="T243" t="s">
        <v>143</v>
      </c>
      <c r="U243" t="s">
        <v>144</v>
      </c>
      <c r="V243">
        <v>3000</v>
      </c>
      <c r="W243" t="s">
        <v>53</v>
      </c>
      <c r="X243" t="s">
        <v>633</v>
      </c>
      <c r="Y243">
        <v>3821</v>
      </c>
      <c r="Z243" t="s">
        <v>56</v>
      </c>
      <c r="AA243">
        <v>0</v>
      </c>
      <c r="AB243" t="s">
        <v>46</v>
      </c>
      <c r="AC243" s="2">
        <v>1500000</v>
      </c>
      <c r="AD243" s="1">
        <v>1500000</v>
      </c>
      <c r="AE243">
        <v>0</v>
      </c>
      <c r="AF243">
        <v>0</v>
      </c>
      <c r="AG243">
        <f t="shared" si="35"/>
        <v>0</v>
      </c>
      <c r="AH243">
        <v>0</v>
      </c>
      <c r="AI243">
        <f t="shared" si="29"/>
        <v>0</v>
      </c>
      <c r="AJ243">
        <v>0</v>
      </c>
      <c r="AK243">
        <f t="shared" si="30"/>
        <v>0</v>
      </c>
      <c r="AL243">
        <v>0</v>
      </c>
      <c r="AM243" s="1">
        <f t="shared" si="36"/>
        <v>1500000</v>
      </c>
      <c r="AN243" s="1"/>
      <c r="AO243" s="1">
        <f t="shared" si="32"/>
        <v>1500000</v>
      </c>
      <c r="AP243">
        <v>0</v>
      </c>
      <c r="AQ243">
        <v>0</v>
      </c>
      <c r="AR243">
        <v>0</v>
      </c>
      <c r="AS243">
        <v>0</v>
      </c>
      <c r="AT243">
        <v>0</v>
      </c>
    </row>
    <row r="244" spans="1:46" hidden="1" x14ac:dyDescent="0.3">
      <c r="A244" t="s">
        <v>1405</v>
      </c>
      <c r="B244" t="str">
        <f t="shared" si="28"/>
        <v>1.1-00-2611_26565037_26382141</v>
      </c>
      <c r="C244" t="s">
        <v>32</v>
      </c>
      <c r="D244" t="s">
        <v>33</v>
      </c>
      <c r="E244">
        <v>3</v>
      </c>
      <c r="F244" t="s">
        <v>527</v>
      </c>
      <c r="G244">
        <v>3.7</v>
      </c>
      <c r="H244" t="s">
        <v>138</v>
      </c>
      <c r="I244" t="s">
        <v>137</v>
      </c>
      <c r="J244" t="s">
        <v>138</v>
      </c>
      <c r="K244" t="s">
        <v>36</v>
      </c>
      <c r="L244" t="s">
        <v>37</v>
      </c>
      <c r="M244" t="s">
        <v>540</v>
      </c>
      <c r="N244" t="s">
        <v>139</v>
      </c>
      <c r="O244" t="s">
        <v>140</v>
      </c>
      <c r="P244">
        <v>5</v>
      </c>
      <c r="Q244" t="s">
        <v>141</v>
      </c>
      <c r="R244">
        <v>65</v>
      </c>
      <c r="S244" t="s">
        <v>151</v>
      </c>
      <c r="T244" t="s">
        <v>143</v>
      </c>
      <c r="U244" t="s">
        <v>144</v>
      </c>
      <c r="V244">
        <v>3000</v>
      </c>
      <c r="W244" t="s">
        <v>53</v>
      </c>
      <c r="X244" t="s">
        <v>633</v>
      </c>
      <c r="Y244">
        <v>3821</v>
      </c>
      <c r="Z244" t="s">
        <v>56</v>
      </c>
      <c r="AA244">
        <v>41</v>
      </c>
      <c r="AB244" t="s">
        <v>155</v>
      </c>
      <c r="AC244" s="2">
        <v>1500000</v>
      </c>
      <c r="AD244" s="1">
        <v>1500000</v>
      </c>
      <c r="AE244">
        <v>0</v>
      </c>
      <c r="AF244">
        <v>0</v>
      </c>
      <c r="AG244">
        <f t="shared" si="35"/>
        <v>0</v>
      </c>
      <c r="AH244">
        <v>0</v>
      </c>
      <c r="AI244">
        <f t="shared" si="29"/>
        <v>0</v>
      </c>
      <c r="AJ244">
        <v>0</v>
      </c>
      <c r="AK244">
        <f t="shared" si="30"/>
        <v>0</v>
      </c>
      <c r="AL244">
        <v>0</v>
      </c>
      <c r="AM244" s="1">
        <f t="shared" si="36"/>
        <v>1500000</v>
      </c>
      <c r="AN244" s="1"/>
      <c r="AO244" s="1">
        <f t="shared" si="32"/>
        <v>1500000</v>
      </c>
      <c r="AP244">
        <v>0</v>
      </c>
      <c r="AQ244">
        <v>0</v>
      </c>
      <c r="AR244">
        <v>0</v>
      </c>
      <c r="AS244">
        <v>0</v>
      </c>
      <c r="AT244">
        <v>0</v>
      </c>
    </row>
    <row r="245" spans="1:46" hidden="1" x14ac:dyDescent="0.3">
      <c r="A245" t="s">
        <v>1406</v>
      </c>
      <c r="B245" t="str">
        <f t="shared" si="28"/>
        <v>1.1-00-2611_26565037_26382146</v>
      </c>
      <c r="C245" t="s">
        <v>32</v>
      </c>
      <c r="D245" t="s">
        <v>33</v>
      </c>
      <c r="E245">
        <v>3</v>
      </c>
      <c r="F245" t="s">
        <v>527</v>
      </c>
      <c r="G245">
        <v>3.7</v>
      </c>
      <c r="H245" t="s">
        <v>138</v>
      </c>
      <c r="I245" t="s">
        <v>137</v>
      </c>
      <c r="J245" t="s">
        <v>138</v>
      </c>
      <c r="K245" t="s">
        <v>36</v>
      </c>
      <c r="L245" t="s">
        <v>37</v>
      </c>
      <c r="M245" t="s">
        <v>540</v>
      </c>
      <c r="N245" t="s">
        <v>139</v>
      </c>
      <c r="O245" t="s">
        <v>140</v>
      </c>
      <c r="P245">
        <v>5</v>
      </c>
      <c r="Q245" t="s">
        <v>141</v>
      </c>
      <c r="R245">
        <v>65</v>
      </c>
      <c r="S245" t="s">
        <v>151</v>
      </c>
      <c r="T245" t="s">
        <v>143</v>
      </c>
      <c r="U245" t="s">
        <v>144</v>
      </c>
      <c r="V245">
        <v>3000</v>
      </c>
      <c r="W245" t="s">
        <v>53</v>
      </c>
      <c r="X245" t="s">
        <v>633</v>
      </c>
      <c r="Y245">
        <v>3821</v>
      </c>
      <c r="Z245" t="s">
        <v>56</v>
      </c>
      <c r="AA245">
        <v>46</v>
      </c>
      <c r="AB245" t="s">
        <v>156</v>
      </c>
      <c r="AC245" s="2">
        <v>500000</v>
      </c>
      <c r="AD245" s="1">
        <v>499991.24</v>
      </c>
      <c r="AE245">
        <v>0</v>
      </c>
      <c r="AF245">
        <v>0</v>
      </c>
      <c r="AG245">
        <f t="shared" si="35"/>
        <v>0</v>
      </c>
      <c r="AH245">
        <v>0</v>
      </c>
      <c r="AI245">
        <f t="shared" si="29"/>
        <v>0</v>
      </c>
      <c r="AJ245">
        <v>0</v>
      </c>
      <c r="AK245">
        <f t="shared" si="30"/>
        <v>0</v>
      </c>
      <c r="AL245">
        <v>0</v>
      </c>
      <c r="AM245" s="1">
        <f t="shared" si="36"/>
        <v>500000</v>
      </c>
      <c r="AN245" s="1"/>
      <c r="AO245" s="1">
        <f t="shared" si="32"/>
        <v>500000</v>
      </c>
      <c r="AP245">
        <v>0</v>
      </c>
      <c r="AQ245">
        <v>8.76</v>
      </c>
      <c r="AR245">
        <v>0</v>
      </c>
      <c r="AS245">
        <v>0</v>
      </c>
      <c r="AT245">
        <v>8.76</v>
      </c>
    </row>
    <row r="246" spans="1:46" hidden="1" x14ac:dyDescent="0.3">
      <c r="A246" t="s">
        <v>1407</v>
      </c>
      <c r="B246" t="str">
        <f t="shared" si="28"/>
        <v>1.1-00-2611_26565037_26382147</v>
      </c>
      <c r="C246" t="s">
        <v>32</v>
      </c>
      <c r="D246" t="s">
        <v>33</v>
      </c>
      <c r="E246">
        <v>3</v>
      </c>
      <c r="F246" t="s">
        <v>527</v>
      </c>
      <c r="G246">
        <v>3.7</v>
      </c>
      <c r="H246" t="s">
        <v>138</v>
      </c>
      <c r="I246" t="s">
        <v>137</v>
      </c>
      <c r="J246" t="s">
        <v>138</v>
      </c>
      <c r="K246" t="s">
        <v>36</v>
      </c>
      <c r="L246" t="s">
        <v>37</v>
      </c>
      <c r="M246" t="s">
        <v>540</v>
      </c>
      <c r="N246" t="s">
        <v>139</v>
      </c>
      <c r="O246" t="s">
        <v>140</v>
      </c>
      <c r="P246">
        <v>5</v>
      </c>
      <c r="Q246" t="s">
        <v>141</v>
      </c>
      <c r="R246">
        <v>65</v>
      </c>
      <c r="S246" t="s">
        <v>151</v>
      </c>
      <c r="T246" t="s">
        <v>143</v>
      </c>
      <c r="U246" t="s">
        <v>144</v>
      </c>
      <c r="V246">
        <v>3000</v>
      </c>
      <c r="W246" t="s">
        <v>53</v>
      </c>
      <c r="X246" t="s">
        <v>633</v>
      </c>
      <c r="Y246">
        <v>3821</v>
      </c>
      <c r="Z246" t="s">
        <v>56</v>
      </c>
      <c r="AA246">
        <v>47</v>
      </c>
      <c r="AB246" t="s">
        <v>157</v>
      </c>
      <c r="AC246" s="2">
        <v>500000</v>
      </c>
      <c r="AD246" s="1">
        <v>499991.24</v>
      </c>
      <c r="AE246" s="1">
        <v>495200.01</v>
      </c>
      <c r="AF246" s="1">
        <v>495200.01</v>
      </c>
      <c r="AG246">
        <f t="shared" si="35"/>
        <v>495200.01</v>
      </c>
      <c r="AH246">
        <v>0</v>
      </c>
      <c r="AI246">
        <f t="shared" si="29"/>
        <v>0</v>
      </c>
      <c r="AJ246">
        <v>0</v>
      </c>
      <c r="AK246">
        <f t="shared" si="30"/>
        <v>0</v>
      </c>
      <c r="AL246">
        <v>0</v>
      </c>
      <c r="AM246" s="1">
        <f t="shared" si="36"/>
        <v>4799.9899999999907</v>
      </c>
      <c r="AN246" s="1"/>
      <c r="AO246" s="1">
        <f t="shared" si="32"/>
        <v>500000</v>
      </c>
      <c r="AP246">
        <v>0</v>
      </c>
      <c r="AQ246">
        <v>8.76</v>
      </c>
      <c r="AR246">
        <v>0</v>
      </c>
      <c r="AS246">
        <v>0</v>
      </c>
      <c r="AT246">
        <v>8.76</v>
      </c>
    </row>
    <row r="247" spans="1:46" hidden="1" x14ac:dyDescent="0.3">
      <c r="A247" t="s">
        <v>1408</v>
      </c>
      <c r="B247" t="str">
        <f t="shared" si="28"/>
        <v>1.1-00-2611_26565037_26382148</v>
      </c>
      <c r="C247" t="s">
        <v>32</v>
      </c>
      <c r="D247" t="s">
        <v>33</v>
      </c>
      <c r="E247">
        <v>3</v>
      </c>
      <c r="F247" t="s">
        <v>527</v>
      </c>
      <c r="G247">
        <v>3.7</v>
      </c>
      <c r="H247" t="s">
        <v>138</v>
      </c>
      <c r="I247" t="s">
        <v>137</v>
      </c>
      <c r="J247" t="s">
        <v>138</v>
      </c>
      <c r="K247" t="s">
        <v>36</v>
      </c>
      <c r="L247" t="s">
        <v>37</v>
      </c>
      <c r="M247" t="s">
        <v>540</v>
      </c>
      <c r="N247" t="s">
        <v>139</v>
      </c>
      <c r="O247" t="s">
        <v>140</v>
      </c>
      <c r="P247">
        <v>5</v>
      </c>
      <c r="Q247" t="s">
        <v>141</v>
      </c>
      <c r="R247">
        <v>65</v>
      </c>
      <c r="S247" t="s">
        <v>151</v>
      </c>
      <c r="T247" t="s">
        <v>143</v>
      </c>
      <c r="U247" t="s">
        <v>144</v>
      </c>
      <c r="V247">
        <v>3000</v>
      </c>
      <c r="W247" t="s">
        <v>53</v>
      </c>
      <c r="X247" t="s">
        <v>633</v>
      </c>
      <c r="Y247">
        <v>3821</v>
      </c>
      <c r="Z247" t="s">
        <v>56</v>
      </c>
      <c r="AA247">
        <v>48</v>
      </c>
      <c r="AB247" t="s">
        <v>158</v>
      </c>
      <c r="AC247" s="2">
        <v>387000</v>
      </c>
      <c r="AD247" s="1">
        <v>387008.76</v>
      </c>
      <c r="AE247">
        <v>0</v>
      </c>
      <c r="AF247">
        <v>0</v>
      </c>
      <c r="AG247">
        <f t="shared" si="35"/>
        <v>0</v>
      </c>
      <c r="AH247">
        <v>0</v>
      </c>
      <c r="AI247">
        <f t="shared" si="29"/>
        <v>0</v>
      </c>
      <c r="AJ247">
        <v>0</v>
      </c>
      <c r="AK247">
        <f t="shared" si="30"/>
        <v>0</v>
      </c>
      <c r="AL247">
        <v>0</v>
      </c>
      <c r="AM247" s="1">
        <f t="shared" si="36"/>
        <v>387000</v>
      </c>
      <c r="AN247" s="1"/>
      <c r="AO247" s="1">
        <f t="shared" si="32"/>
        <v>387000</v>
      </c>
      <c r="AP247">
        <v>0</v>
      </c>
      <c r="AQ247">
        <v>0</v>
      </c>
      <c r="AR247">
        <v>0</v>
      </c>
      <c r="AS247">
        <v>8.76</v>
      </c>
      <c r="AT247">
        <v>-8.76</v>
      </c>
    </row>
    <row r="248" spans="1:46" hidden="1" x14ac:dyDescent="0.3">
      <c r="A248" t="s">
        <v>1409</v>
      </c>
      <c r="B248" t="str">
        <f t="shared" ref="B248:B311" si="37">CONCATENATE(C248,N248,P248,R248,T248,Y248,AA248)</f>
        <v>1.1-00-2611_26565037_26382152</v>
      </c>
      <c r="C248" t="s">
        <v>32</v>
      </c>
      <c r="D248" t="s">
        <v>33</v>
      </c>
      <c r="E248">
        <v>3</v>
      </c>
      <c r="F248" t="s">
        <v>527</v>
      </c>
      <c r="G248">
        <v>3.7</v>
      </c>
      <c r="H248" t="s">
        <v>138</v>
      </c>
      <c r="I248" t="s">
        <v>137</v>
      </c>
      <c r="J248" t="s">
        <v>138</v>
      </c>
      <c r="K248" t="s">
        <v>36</v>
      </c>
      <c r="L248" t="s">
        <v>37</v>
      </c>
      <c r="M248" t="s">
        <v>540</v>
      </c>
      <c r="N248" t="s">
        <v>139</v>
      </c>
      <c r="O248" t="s">
        <v>140</v>
      </c>
      <c r="P248">
        <v>5</v>
      </c>
      <c r="Q248" t="s">
        <v>141</v>
      </c>
      <c r="R248">
        <v>65</v>
      </c>
      <c r="S248" t="s">
        <v>151</v>
      </c>
      <c r="T248" t="s">
        <v>143</v>
      </c>
      <c r="U248" t="s">
        <v>144</v>
      </c>
      <c r="V248">
        <v>3000</v>
      </c>
      <c r="W248" t="s">
        <v>53</v>
      </c>
      <c r="X248" t="s">
        <v>633</v>
      </c>
      <c r="Y248">
        <v>3821</v>
      </c>
      <c r="Z248" t="s">
        <v>56</v>
      </c>
      <c r="AA248">
        <v>52</v>
      </c>
      <c r="AB248" t="s">
        <v>159</v>
      </c>
      <c r="AC248" s="2">
        <v>250000</v>
      </c>
      <c r="AD248" s="1">
        <v>250008.76</v>
      </c>
      <c r="AE248">
        <v>0</v>
      </c>
      <c r="AF248">
        <v>0</v>
      </c>
      <c r="AG248">
        <f t="shared" si="35"/>
        <v>0</v>
      </c>
      <c r="AH248">
        <v>0</v>
      </c>
      <c r="AI248">
        <f t="shared" ref="AI248:AI272" si="38">AH248-AJ248</f>
        <v>0</v>
      </c>
      <c r="AJ248">
        <v>0</v>
      </c>
      <c r="AK248">
        <f t="shared" ref="AK248:AK272" si="39">AJ248-AL248</f>
        <v>0</v>
      </c>
      <c r="AL248">
        <v>0</v>
      </c>
      <c r="AM248" s="1">
        <f t="shared" si="36"/>
        <v>250000</v>
      </c>
      <c r="AN248" s="1"/>
      <c r="AO248" s="1">
        <f t="shared" ref="AO248:AO311" si="40">AC248+AN248</f>
        <v>250000</v>
      </c>
      <c r="AP248">
        <v>0</v>
      </c>
      <c r="AQ248">
        <v>0</v>
      </c>
      <c r="AR248">
        <v>0</v>
      </c>
      <c r="AS248">
        <v>8.76</v>
      </c>
      <c r="AT248">
        <v>-8.76</v>
      </c>
    </row>
    <row r="249" spans="1:46" hidden="1" x14ac:dyDescent="0.3">
      <c r="A249" t="s">
        <v>1410</v>
      </c>
      <c r="B249" t="str">
        <f t="shared" si="37"/>
        <v>1.1-00-2611_26565037_26382154</v>
      </c>
      <c r="C249" t="s">
        <v>32</v>
      </c>
      <c r="D249" t="s">
        <v>33</v>
      </c>
      <c r="E249">
        <v>3</v>
      </c>
      <c r="F249" t="s">
        <v>527</v>
      </c>
      <c r="G249">
        <v>3.7</v>
      </c>
      <c r="H249" t="s">
        <v>138</v>
      </c>
      <c r="I249" t="s">
        <v>137</v>
      </c>
      <c r="J249" t="s">
        <v>138</v>
      </c>
      <c r="K249" t="s">
        <v>36</v>
      </c>
      <c r="L249" t="s">
        <v>37</v>
      </c>
      <c r="M249" t="s">
        <v>540</v>
      </c>
      <c r="N249" t="s">
        <v>139</v>
      </c>
      <c r="O249" t="s">
        <v>140</v>
      </c>
      <c r="P249">
        <v>5</v>
      </c>
      <c r="Q249" t="s">
        <v>141</v>
      </c>
      <c r="R249">
        <v>65</v>
      </c>
      <c r="S249" t="s">
        <v>151</v>
      </c>
      <c r="T249" t="s">
        <v>143</v>
      </c>
      <c r="U249" t="s">
        <v>144</v>
      </c>
      <c r="V249">
        <v>3000</v>
      </c>
      <c r="W249" t="s">
        <v>53</v>
      </c>
      <c r="X249" t="s">
        <v>633</v>
      </c>
      <c r="Y249">
        <v>3821</v>
      </c>
      <c r="Z249" t="s">
        <v>56</v>
      </c>
      <c r="AA249">
        <v>54</v>
      </c>
      <c r="AB249" t="s">
        <v>160</v>
      </c>
      <c r="AC249" s="2">
        <v>240000</v>
      </c>
      <c r="AD249" s="1">
        <v>240000</v>
      </c>
      <c r="AE249">
        <v>0</v>
      </c>
      <c r="AF249">
        <v>0</v>
      </c>
      <c r="AG249">
        <f t="shared" si="35"/>
        <v>0</v>
      </c>
      <c r="AH249">
        <v>0</v>
      </c>
      <c r="AI249">
        <f t="shared" si="38"/>
        <v>0</v>
      </c>
      <c r="AJ249">
        <v>0</v>
      </c>
      <c r="AK249">
        <f t="shared" si="39"/>
        <v>0</v>
      </c>
      <c r="AL249">
        <v>0</v>
      </c>
      <c r="AM249" s="1">
        <f t="shared" si="36"/>
        <v>240000</v>
      </c>
      <c r="AN249" s="1"/>
      <c r="AO249" s="1">
        <f t="shared" si="40"/>
        <v>240000</v>
      </c>
      <c r="AP249">
        <v>0</v>
      </c>
      <c r="AQ249">
        <v>0</v>
      </c>
      <c r="AR249">
        <v>0</v>
      </c>
      <c r="AS249">
        <v>0</v>
      </c>
      <c r="AT249">
        <v>0</v>
      </c>
    </row>
    <row r="250" spans="1:46" hidden="1" x14ac:dyDescent="0.3">
      <c r="A250" t="s">
        <v>1411</v>
      </c>
      <c r="B250" t="str">
        <f t="shared" si="37"/>
        <v>1.1-00-2611_26565037_26382155</v>
      </c>
      <c r="C250" t="s">
        <v>32</v>
      </c>
      <c r="D250" t="s">
        <v>33</v>
      </c>
      <c r="E250">
        <v>3</v>
      </c>
      <c r="F250" t="s">
        <v>527</v>
      </c>
      <c r="G250">
        <v>3.7</v>
      </c>
      <c r="H250" t="s">
        <v>138</v>
      </c>
      <c r="I250" t="s">
        <v>137</v>
      </c>
      <c r="J250" t="s">
        <v>138</v>
      </c>
      <c r="K250" t="s">
        <v>36</v>
      </c>
      <c r="L250" t="s">
        <v>37</v>
      </c>
      <c r="M250" t="s">
        <v>540</v>
      </c>
      <c r="N250" t="s">
        <v>139</v>
      </c>
      <c r="O250" t="s">
        <v>140</v>
      </c>
      <c r="P250">
        <v>5</v>
      </c>
      <c r="Q250" t="s">
        <v>141</v>
      </c>
      <c r="R250">
        <v>65</v>
      </c>
      <c r="S250" t="s">
        <v>151</v>
      </c>
      <c r="T250" t="s">
        <v>143</v>
      </c>
      <c r="U250" t="s">
        <v>144</v>
      </c>
      <c r="V250">
        <v>3000</v>
      </c>
      <c r="W250" t="s">
        <v>53</v>
      </c>
      <c r="X250" t="s">
        <v>633</v>
      </c>
      <c r="Y250">
        <v>3821</v>
      </c>
      <c r="Z250" t="s">
        <v>56</v>
      </c>
      <c r="AA250">
        <v>55</v>
      </c>
      <c r="AB250" t="s">
        <v>161</v>
      </c>
      <c r="AC250" s="2">
        <v>200000</v>
      </c>
      <c r="AD250" s="1">
        <v>199991.24</v>
      </c>
      <c r="AE250">
        <v>0</v>
      </c>
      <c r="AF250">
        <v>0</v>
      </c>
      <c r="AG250">
        <f t="shared" si="35"/>
        <v>0</v>
      </c>
      <c r="AH250">
        <v>0</v>
      </c>
      <c r="AI250">
        <f t="shared" si="38"/>
        <v>0</v>
      </c>
      <c r="AJ250">
        <v>0</v>
      </c>
      <c r="AK250">
        <f t="shared" si="39"/>
        <v>0</v>
      </c>
      <c r="AL250">
        <v>0</v>
      </c>
      <c r="AM250" s="1">
        <f t="shared" si="36"/>
        <v>200000</v>
      </c>
      <c r="AN250" s="1"/>
      <c r="AO250" s="1">
        <f t="shared" si="40"/>
        <v>200000</v>
      </c>
      <c r="AP250">
        <v>0</v>
      </c>
      <c r="AQ250">
        <v>8.76</v>
      </c>
      <c r="AR250">
        <v>0</v>
      </c>
      <c r="AS250">
        <v>0</v>
      </c>
      <c r="AT250">
        <v>8.76</v>
      </c>
    </row>
    <row r="251" spans="1:46" hidden="1" x14ac:dyDescent="0.3">
      <c r="A251" t="s">
        <v>1412</v>
      </c>
      <c r="B251" t="str">
        <f t="shared" si="37"/>
        <v>1.1-00-2611_26565037_26382156</v>
      </c>
      <c r="C251" t="s">
        <v>32</v>
      </c>
      <c r="D251" t="s">
        <v>33</v>
      </c>
      <c r="E251">
        <v>3</v>
      </c>
      <c r="F251" t="s">
        <v>527</v>
      </c>
      <c r="G251">
        <v>3.7</v>
      </c>
      <c r="H251" t="s">
        <v>138</v>
      </c>
      <c r="I251" t="s">
        <v>137</v>
      </c>
      <c r="J251" t="s">
        <v>138</v>
      </c>
      <c r="K251" t="s">
        <v>36</v>
      </c>
      <c r="L251" t="s">
        <v>37</v>
      </c>
      <c r="M251" t="s">
        <v>540</v>
      </c>
      <c r="N251" t="s">
        <v>139</v>
      </c>
      <c r="O251" t="s">
        <v>140</v>
      </c>
      <c r="P251">
        <v>5</v>
      </c>
      <c r="Q251" t="s">
        <v>141</v>
      </c>
      <c r="R251">
        <v>65</v>
      </c>
      <c r="S251" t="s">
        <v>151</v>
      </c>
      <c r="T251" t="s">
        <v>143</v>
      </c>
      <c r="U251" t="s">
        <v>144</v>
      </c>
      <c r="V251">
        <v>3000</v>
      </c>
      <c r="W251" t="s">
        <v>53</v>
      </c>
      <c r="X251" t="s">
        <v>633</v>
      </c>
      <c r="Y251">
        <v>3821</v>
      </c>
      <c r="Z251" t="s">
        <v>56</v>
      </c>
      <c r="AA251">
        <v>56</v>
      </c>
      <c r="AB251" t="s">
        <v>162</v>
      </c>
      <c r="AC251" s="2">
        <v>196000</v>
      </c>
      <c r="AD251" s="1">
        <v>196008.76</v>
      </c>
      <c r="AE251">
        <v>0</v>
      </c>
      <c r="AF251">
        <v>0</v>
      </c>
      <c r="AG251">
        <f t="shared" si="35"/>
        <v>0</v>
      </c>
      <c r="AH251">
        <v>0</v>
      </c>
      <c r="AI251">
        <f t="shared" si="38"/>
        <v>0</v>
      </c>
      <c r="AJ251">
        <v>0</v>
      </c>
      <c r="AK251">
        <f t="shared" si="39"/>
        <v>0</v>
      </c>
      <c r="AL251">
        <v>0</v>
      </c>
      <c r="AM251" s="1">
        <f t="shared" si="36"/>
        <v>196000</v>
      </c>
      <c r="AN251" s="1"/>
      <c r="AO251" s="1">
        <f t="shared" si="40"/>
        <v>196000</v>
      </c>
      <c r="AP251">
        <v>0</v>
      </c>
      <c r="AQ251">
        <v>0</v>
      </c>
      <c r="AR251">
        <v>0</v>
      </c>
      <c r="AS251">
        <v>8.76</v>
      </c>
      <c r="AT251">
        <v>-8.76</v>
      </c>
    </row>
    <row r="252" spans="1:46" hidden="1" x14ac:dyDescent="0.3">
      <c r="A252" t="s">
        <v>1413</v>
      </c>
      <c r="B252" t="str">
        <f t="shared" si="37"/>
        <v>1.1-00-2608_26630024_2638210</v>
      </c>
      <c r="C252" t="s">
        <v>32</v>
      </c>
      <c r="D252" t="s">
        <v>33</v>
      </c>
      <c r="E252">
        <v>2</v>
      </c>
      <c r="F252" t="s">
        <v>526</v>
      </c>
      <c r="G252">
        <v>2.1</v>
      </c>
      <c r="H252" t="s">
        <v>530</v>
      </c>
      <c r="I252" t="s">
        <v>165</v>
      </c>
      <c r="J252" t="s">
        <v>166</v>
      </c>
      <c r="K252" t="s">
        <v>170</v>
      </c>
      <c r="L252" t="s">
        <v>171</v>
      </c>
      <c r="M252" t="s">
        <v>540</v>
      </c>
      <c r="N252" t="s">
        <v>115</v>
      </c>
      <c r="O252" t="s">
        <v>116</v>
      </c>
      <c r="P252">
        <v>6</v>
      </c>
      <c r="Q252" t="s">
        <v>40</v>
      </c>
      <c r="R252">
        <v>30</v>
      </c>
      <c r="S252" t="s">
        <v>172</v>
      </c>
      <c r="T252" t="s">
        <v>173</v>
      </c>
      <c r="U252" t="s">
        <v>174</v>
      </c>
      <c r="V252">
        <v>3000</v>
      </c>
      <c r="W252" t="s">
        <v>53</v>
      </c>
      <c r="X252" t="s">
        <v>633</v>
      </c>
      <c r="Y252">
        <v>3821</v>
      </c>
      <c r="Z252" t="s">
        <v>56</v>
      </c>
      <c r="AA252">
        <v>0</v>
      </c>
      <c r="AB252" t="s">
        <v>46</v>
      </c>
      <c r="AC252" s="2">
        <v>200000</v>
      </c>
      <c r="AD252" s="1">
        <v>200000</v>
      </c>
      <c r="AE252">
        <v>0</v>
      </c>
      <c r="AF252">
        <v>0</v>
      </c>
      <c r="AG252">
        <f t="shared" si="35"/>
        <v>0</v>
      </c>
      <c r="AH252">
        <v>0</v>
      </c>
      <c r="AI252">
        <f t="shared" si="38"/>
        <v>0</v>
      </c>
      <c r="AJ252">
        <v>0</v>
      </c>
      <c r="AK252">
        <f t="shared" si="39"/>
        <v>0</v>
      </c>
      <c r="AL252">
        <v>0</v>
      </c>
      <c r="AM252" s="1">
        <f t="shared" si="36"/>
        <v>200000</v>
      </c>
      <c r="AN252" s="1"/>
      <c r="AO252" s="1">
        <f t="shared" si="40"/>
        <v>200000</v>
      </c>
      <c r="AP252">
        <v>0</v>
      </c>
      <c r="AQ252">
        <v>0</v>
      </c>
      <c r="AR252">
        <v>0</v>
      </c>
      <c r="AS252">
        <v>0</v>
      </c>
      <c r="AT252">
        <v>0</v>
      </c>
    </row>
    <row r="253" spans="1:46" hidden="1" x14ac:dyDescent="0.3">
      <c r="A253" t="s">
        <v>1414</v>
      </c>
      <c r="B253" t="str">
        <f t="shared" si="37"/>
        <v>1.1-00-2605_2649007_2638210</v>
      </c>
      <c r="C253" t="s">
        <v>32</v>
      </c>
      <c r="D253" t="s">
        <v>33</v>
      </c>
      <c r="E253">
        <v>1</v>
      </c>
      <c r="F253" t="s">
        <v>525</v>
      </c>
      <c r="G253">
        <v>1.3</v>
      </c>
      <c r="H253" t="s">
        <v>528</v>
      </c>
      <c r="I253" t="s">
        <v>175</v>
      </c>
      <c r="J253" t="s">
        <v>176</v>
      </c>
      <c r="K253" t="s">
        <v>36</v>
      </c>
      <c r="L253" t="s">
        <v>37</v>
      </c>
      <c r="M253" t="s">
        <v>540</v>
      </c>
      <c r="N253" t="s">
        <v>224</v>
      </c>
      <c r="O253" t="s">
        <v>225</v>
      </c>
      <c r="P253">
        <v>4</v>
      </c>
      <c r="Q253" t="s">
        <v>78</v>
      </c>
      <c r="R253">
        <v>9</v>
      </c>
      <c r="S253" t="s">
        <v>226</v>
      </c>
      <c r="T253" t="s">
        <v>227</v>
      </c>
      <c r="U253" t="s">
        <v>228</v>
      </c>
      <c r="V253">
        <v>3000</v>
      </c>
      <c r="W253" t="s">
        <v>53</v>
      </c>
      <c r="X253" t="s">
        <v>633</v>
      </c>
      <c r="Y253">
        <v>3821</v>
      </c>
      <c r="Z253" t="s">
        <v>56</v>
      </c>
      <c r="AA253">
        <v>0</v>
      </c>
      <c r="AB253" t="s">
        <v>46</v>
      </c>
      <c r="AC253" s="2">
        <v>1000000</v>
      </c>
      <c r="AD253" s="1">
        <v>1000000</v>
      </c>
      <c r="AE253">
        <v>0</v>
      </c>
      <c r="AF253">
        <v>0</v>
      </c>
      <c r="AG253">
        <f t="shared" si="35"/>
        <v>0</v>
      </c>
      <c r="AH253">
        <v>0</v>
      </c>
      <c r="AI253">
        <f t="shared" si="38"/>
        <v>0</v>
      </c>
      <c r="AJ253">
        <v>0</v>
      </c>
      <c r="AK253">
        <f t="shared" si="39"/>
        <v>0</v>
      </c>
      <c r="AL253">
        <v>0</v>
      </c>
      <c r="AM253" s="1">
        <f t="shared" si="36"/>
        <v>1000000</v>
      </c>
      <c r="AN253" s="1"/>
      <c r="AO253" s="1">
        <f t="shared" si="40"/>
        <v>1000000</v>
      </c>
      <c r="AP253">
        <v>0</v>
      </c>
      <c r="AQ253">
        <v>0</v>
      </c>
      <c r="AR253">
        <v>0</v>
      </c>
      <c r="AS253">
        <v>0</v>
      </c>
      <c r="AT253">
        <v>0</v>
      </c>
    </row>
    <row r="254" spans="1:46" hidden="1" x14ac:dyDescent="0.3">
      <c r="A254" t="s">
        <v>1415</v>
      </c>
      <c r="B254" t="str">
        <f t="shared" si="37"/>
        <v>1.1-00-2606_26415010_26382115</v>
      </c>
      <c r="C254" t="s">
        <v>32</v>
      </c>
      <c r="D254" t="s">
        <v>33</v>
      </c>
      <c r="E254">
        <v>1</v>
      </c>
      <c r="F254" t="s">
        <v>525</v>
      </c>
      <c r="G254">
        <v>1.3</v>
      </c>
      <c r="H254" t="s">
        <v>528</v>
      </c>
      <c r="I254" t="s">
        <v>175</v>
      </c>
      <c r="J254" t="s">
        <v>176</v>
      </c>
      <c r="K254" t="s">
        <v>36</v>
      </c>
      <c r="L254" t="s">
        <v>37</v>
      </c>
      <c r="M254" t="s">
        <v>540</v>
      </c>
      <c r="N254" t="s">
        <v>250</v>
      </c>
      <c r="O254" t="s">
        <v>251</v>
      </c>
      <c r="P254">
        <v>4</v>
      </c>
      <c r="Q254" t="s">
        <v>78</v>
      </c>
      <c r="R254">
        <v>15</v>
      </c>
      <c r="S254" t="s">
        <v>255</v>
      </c>
      <c r="T254" t="s">
        <v>256</v>
      </c>
      <c r="U254" t="s">
        <v>257</v>
      </c>
      <c r="V254">
        <v>3000</v>
      </c>
      <c r="W254" t="s">
        <v>53</v>
      </c>
      <c r="X254" t="s">
        <v>633</v>
      </c>
      <c r="Y254">
        <v>3821</v>
      </c>
      <c r="Z254" t="s">
        <v>56</v>
      </c>
      <c r="AA254">
        <v>15</v>
      </c>
      <c r="AB254" t="s">
        <v>259</v>
      </c>
      <c r="AC254" s="2">
        <v>2700000</v>
      </c>
      <c r="AD254" s="1">
        <v>2700000</v>
      </c>
      <c r="AE254">
        <v>0</v>
      </c>
      <c r="AF254">
        <v>0</v>
      </c>
      <c r="AG254">
        <f t="shared" si="35"/>
        <v>0</v>
      </c>
      <c r="AH254">
        <v>0</v>
      </c>
      <c r="AI254">
        <f t="shared" si="38"/>
        <v>0</v>
      </c>
      <c r="AJ254">
        <v>0</v>
      </c>
      <c r="AK254">
        <f t="shared" si="39"/>
        <v>0</v>
      </c>
      <c r="AL254">
        <v>0</v>
      </c>
      <c r="AM254" s="1">
        <f t="shared" si="36"/>
        <v>2700000</v>
      </c>
      <c r="AN254" s="1"/>
      <c r="AO254" s="1">
        <f t="shared" si="40"/>
        <v>2700000</v>
      </c>
      <c r="AP254">
        <v>0</v>
      </c>
      <c r="AQ254">
        <v>0</v>
      </c>
      <c r="AR254">
        <v>0</v>
      </c>
      <c r="AS254">
        <v>0</v>
      </c>
      <c r="AT254">
        <v>0</v>
      </c>
    </row>
    <row r="255" spans="1:46" hidden="1" x14ac:dyDescent="0.3">
      <c r="A255" t="s">
        <v>1416</v>
      </c>
      <c r="B255" t="str">
        <f t="shared" si="37"/>
        <v>1.1-00-2606_26415010_26382116</v>
      </c>
      <c r="C255" t="s">
        <v>32</v>
      </c>
      <c r="D255" t="s">
        <v>33</v>
      </c>
      <c r="E255">
        <v>1</v>
      </c>
      <c r="F255" t="s">
        <v>525</v>
      </c>
      <c r="G255">
        <v>1.3</v>
      </c>
      <c r="H255" t="s">
        <v>528</v>
      </c>
      <c r="I255" t="s">
        <v>175</v>
      </c>
      <c r="J255" t="s">
        <v>176</v>
      </c>
      <c r="K255" t="s">
        <v>36</v>
      </c>
      <c r="L255" t="s">
        <v>37</v>
      </c>
      <c r="M255" t="s">
        <v>540</v>
      </c>
      <c r="N255" t="s">
        <v>250</v>
      </c>
      <c r="O255" t="s">
        <v>251</v>
      </c>
      <c r="P255">
        <v>4</v>
      </c>
      <c r="Q255" t="s">
        <v>78</v>
      </c>
      <c r="R255">
        <v>15</v>
      </c>
      <c r="S255" t="s">
        <v>255</v>
      </c>
      <c r="T255" t="s">
        <v>256</v>
      </c>
      <c r="U255" t="s">
        <v>257</v>
      </c>
      <c r="V255">
        <v>3000</v>
      </c>
      <c r="W255" t="s">
        <v>53</v>
      </c>
      <c r="X255" t="s">
        <v>633</v>
      </c>
      <c r="Y255">
        <v>3821</v>
      </c>
      <c r="Z255" t="s">
        <v>56</v>
      </c>
      <c r="AA255">
        <v>16</v>
      </c>
      <c r="AB255" t="s">
        <v>260</v>
      </c>
      <c r="AC255" s="2">
        <v>1500000</v>
      </c>
      <c r="AD255" s="1">
        <v>1500000</v>
      </c>
      <c r="AE255" s="1">
        <v>50000</v>
      </c>
      <c r="AF255" s="1">
        <v>50000</v>
      </c>
      <c r="AG255">
        <f t="shared" si="35"/>
        <v>50000</v>
      </c>
      <c r="AH255">
        <v>0</v>
      </c>
      <c r="AI255">
        <f t="shared" si="38"/>
        <v>0</v>
      </c>
      <c r="AJ255">
        <v>0</v>
      </c>
      <c r="AK255">
        <f t="shared" si="39"/>
        <v>0</v>
      </c>
      <c r="AL255">
        <v>0</v>
      </c>
      <c r="AM255" s="1">
        <f t="shared" si="36"/>
        <v>1450000</v>
      </c>
      <c r="AN255" s="1"/>
      <c r="AO255" s="1">
        <f t="shared" si="40"/>
        <v>1500000</v>
      </c>
      <c r="AP255">
        <v>0</v>
      </c>
      <c r="AQ255">
        <v>0</v>
      </c>
      <c r="AR255">
        <v>0</v>
      </c>
      <c r="AS255">
        <v>0</v>
      </c>
      <c r="AT255">
        <v>0</v>
      </c>
    </row>
    <row r="256" spans="1:46" hidden="1" x14ac:dyDescent="0.3">
      <c r="A256" t="s">
        <v>1417</v>
      </c>
      <c r="B256" t="str">
        <f t="shared" si="37"/>
        <v>1.1-00-2606_26415010_26382117</v>
      </c>
      <c r="C256" t="s">
        <v>32</v>
      </c>
      <c r="D256" t="s">
        <v>33</v>
      </c>
      <c r="E256">
        <v>1</v>
      </c>
      <c r="F256" t="s">
        <v>525</v>
      </c>
      <c r="G256">
        <v>1.3</v>
      </c>
      <c r="H256" t="s">
        <v>528</v>
      </c>
      <c r="I256" t="s">
        <v>175</v>
      </c>
      <c r="J256" t="s">
        <v>176</v>
      </c>
      <c r="K256" t="s">
        <v>36</v>
      </c>
      <c r="L256" t="s">
        <v>37</v>
      </c>
      <c r="M256" t="s">
        <v>540</v>
      </c>
      <c r="N256" t="s">
        <v>250</v>
      </c>
      <c r="O256" t="s">
        <v>251</v>
      </c>
      <c r="P256">
        <v>4</v>
      </c>
      <c r="Q256" t="s">
        <v>78</v>
      </c>
      <c r="R256">
        <v>15</v>
      </c>
      <c r="S256" t="s">
        <v>255</v>
      </c>
      <c r="T256" t="s">
        <v>256</v>
      </c>
      <c r="U256" t="s">
        <v>257</v>
      </c>
      <c r="V256">
        <v>3000</v>
      </c>
      <c r="W256" t="s">
        <v>53</v>
      </c>
      <c r="X256" t="s">
        <v>633</v>
      </c>
      <c r="Y256">
        <v>3821</v>
      </c>
      <c r="Z256" t="s">
        <v>56</v>
      </c>
      <c r="AA256">
        <v>17</v>
      </c>
      <c r="AB256" t="s">
        <v>261</v>
      </c>
      <c r="AC256" s="2">
        <v>1500000</v>
      </c>
      <c r="AD256" s="1">
        <v>1500000</v>
      </c>
      <c r="AE256" s="1">
        <v>1500000</v>
      </c>
      <c r="AF256">
        <v>0</v>
      </c>
      <c r="AG256">
        <f t="shared" si="35"/>
        <v>0</v>
      </c>
      <c r="AH256">
        <v>0</v>
      </c>
      <c r="AI256">
        <f t="shared" si="38"/>
        <v>0</v>
      </c>
      <c r="AJ256">
        <v>0</v>
      </c>
      <c r="AK256">
        <f t="shared" si="39"/>
        <v>0</v>
      </c>
      <c r="AL256">
        <v>0</v>
      </c>
      <c r="AM256" s="1">
        <f t="shared" si="36"/>
        <v>0</v>
      </c>
      <c r="AN256" s="1"/>
      <c r="AO256" s="1">
        <f t="shared" si="40"/>
        <v>1500000</v>
      </c>
      <c r="AP256">
        <v>0</v>
      </c>
      <c r="AQ256">
        <v>0</v>
      </c>
      <c r="AR256">
        <v>0</v>
      </c>
      <c r="AS256">
        <v>0</v>
      </c>
      <c r="AT256">
        <v>0</v>
      </c>
    </row>
    <row r="257" spans="1:46" hidden="1" x14ac:dyDescent="0.3">
      <c r="A257" t="s">
        <v>1418</v>
      </c>
      <c r="B257" t="str">
        <f t="shared" si="37"/>
        <v>1.1-00-2609_26135027_2638210</v>
      </c>
      <c r="C257" t="s">
        <v>32</v>
      </c>
      <c r="D257" t="s">
        <v>33</v>
      </c>
      <c r="E257">
        <v>1</v>
      </c>
      <c r="F257" t="s">
        <v>525</v>
      </c>
      <c r="G257">
        <v>1.3</v>
      </c>
      <c r="H257" t="s">
        <v>528</v>
      </c>
      <c r="I257" t="s">
        <v>175</v>
      </c>
      <c r="J257" t="s">
        <v>176</v>
      </c>
      <c r="K257" t="s">
        <v>36</v>
      </c>
      <c r="L257" t="s">
        <v>37</v>
      </c>
      <c r="M257" t="s">
        <v>540</v>
      </c>
      <c r="N257" t="s">
        <v>292</v>
      </c>
      <c r="O257" t="s">
        <v>293</v>
      </c>
      <c r="P257">
        <v>1</v>
      </c>
      <c r="Q257" t="s">
        <v>123</v>
      </c>
      <c r="R257">
        <v>35</v>
      </c>
      <c r="S257" t="s">
        <v>297</v>
      </c>
      <c r="T257" t="s">
        <v>295</v>
      </c>
      <c r="U257" t="s">
        <v>296</v>
      </c>
      <c r="V257">
        <v>3000</v>
      </c>
      <c r="W257" t="s">
        <v>53</v>
      </c>
      <c r="X257" t="s">
        <v>633</v>
      </c>
      <c r="Y257">
        <v>3821</v>
      </c>
      <c r="Z257" t="s">
        <v>56</v>
      </c>
      <c r="AA257">
        <v>0</v>
      </c>
      <c r="AB257" t="s">
        <v>46</v>
      </c>
      <c r="AC257" s="2">
        <v>4500000</v>
      </c>
      <c r="AD257" s="1">
        <v>4500000</v>
      </c>
      <c r="AE257">
        <v>0</v>
      </c>
      <c r="AF257">
        <v>0</v>
      </c>
      <c r="AG257">
        <f t="shared" si="35"/>
        <v>0</v>
      </c>
      <c r="AH257">
        <v>0</v>
      </c>
      <c r="AI257">
        <f t="shared" si="38"/>
        <v>0</v>
      </c>
      <c r="AJ257">
        <v>0</v>
      </c>
      <c r="AK257">
        <f t="shared" si="39"/>
        <v>0</v>
      </c>
      <c r="AL257">
        <v>0</v>
      </c>
      <c r="AM257" s="1">
        <f t="shared" si="36"/>
        <v>4500000</v>
      </c>
      <c r="AN257" s="1"/>
      <c r="AO257" s="1">
        <f t="shared" si="40"/>
        <v>4500000</v>
      </c>
      <c r="AP257">
        <v>0</v>
      </c>
      <c r="AQ257">
        <v>0</v>
      </c>
      <c r="AR257">
        <v>0</v>
      </c>
      <c r="AS257">
        <v>0</v>
      </c>
      <c r="AT257">
        <v>0</v>
      </c>
    </row>
    <row r="258" spans="1:46" hidden="1" x14ac:dyDescent="0.3">
      <c r="A258" t="s">
        <v>1419</v>
      </c>
      <c r="B258" t="str">
        <f t="shared" si="37"/>
        <v>1.1-00-2609_26142030_2638210</v>
      </c>
      <c r="C258" t="s">
        <v>32</v>
      </c>
      <c r="D258" t="s">
        <v>33</v>
      </c>
      <c r="E258">
        <v>1</v>
      </c>
      <c r="F258" t="s">
        <v>525</v>
      </c>
      <c r="G258">
        <v>1.3</v>
      </c>
      <c r="H258" t="s">
        <v>528</v>
      </c>
      <c r="I258" t="s">
        <v>175</v>
      </c>
      <c r="J258" t="s">
        <v>176</v>
      </c>
      <c r="K258" t="s">
        <v>36</v>
      </c>
      <c r="L258" t="s">
        <v>37</v>
      </c>
      <c r="M258" t="s">
        <v>540</v>
      </c>
      <c r="N258" t="s">
        <v>292</v>
      </c>
      <c r="O258" t="s">
        <v>293</v>
      </c>
      <c r="P258">
        <v>1</v>
      </c>
      <c r="Q258" t="s">
        <v>123</v>
      </c>
      <c r="R258">
        <v>42</v>
      </c>
      <c r="S258" t="s">
        <v>298</v>
      </c>
      <c r="T258" t="s">
        <v>299</v>
      </c>
      <c r="U258" t="s">
        <v>300</v>
      </c>
      <c r="V258">
        <v>3000</v>
      </c>
      <c r="W258" t="s">
        <v>53</v>
      </c>
      <c r="X258" t="s">
        <v>633</v>
      </c>
      <c r="Y258">
        <v>3821</v>
      </c>
      <c r="Z258" t="s">
        <v>56</v>
      </c>
      <c r="AA258">
        <v>0</v>
      </c>
      <c r="AB258" t="s">
        <v>46</v>
      </c>
      <c r="AC258" s="2">
        <v>1500000</v>
      </c>
      <c r="AD258" s="1">
        <v>1500000</v>
      </c>
      <c r="AE258">
        <v>0</v>
      </c>
      <c r="AF258">
        <v>0</v>
      </c>
      <c r="AG258">
        <f t="shared" si="35"/>
        <v>0</v>
      </c>
      <c r="AH258">
        <v>0</v>
      </c>
      <c r="AI258">
        <f t="shared" si="38"/>
        <v>0</v>
      </c>
      <c r="AJ258">
        <v>0</v>
      </c>
      <c r="AK258">
        <f t="shared" si="39"/>
        <v>0</v>
      </c>
      <c r="AL258">
        <v>0</v>
      </c>
      <c r="AM258" s="1">
        <f t="shared" si="36"/>
        <v>1500000</v>
      </c>
      <c r="AN258" s="1"/>
      <c r="AO258" s="1">
        <f t="shared" si="40"/>
        <v>1500000</v>
      </c>
      <c r="AP258">
        <v>0</v>
      </c>
      <c r="AQ258">
        <v>0</v>
      </c>
      <c r="AR258">
        <v>0</v>
      </c>
      <c r="AS258">
        <v>0</v>
      </c>
      <c r="AT258">
        <v>0</v>
      </c>
    </row>
    <row r="259" spans="1:46" hidden="1" x14ac:dyDescent="0.3">
      <c r="A259" t="s">
        <v>1420</v>
      </c>
      <c r="B259" t="str">
        <f t="shared" si="37"/>
        <v>1.1-00-2609_26236028_2638210</v>
      </c>
      <c r="C259" t="s">
        <v>32</v>
      </c>
      <c r="D259" t="s">
        <v>33</v>
      </c>
      <c r="E259">
        <v>1</v>
      </c>
      <c r="F259" t="s">
        <v>525</v>
      </c>
      <c r="G259">
        <v>1.3</v>
      </c>
      <c r="H259" t="s">
        <v>528</v>
      </c>
      <c r="I259" t="s">
        <v>175</v>
      </c>
      <c r="J259" t="s">
        <v>176</v>
      </c>
      <c r="K259" t="s">
        <v>36</v>
      </c>
      <c r="L259" t="s">
        <v>37</v>
      </c>
      <c r="M259" t="s">
        <v>540</v>
      </c>
      <c r="N259" t="s">
        <v>292</v>
      </c>
      <c r="O259" t="s">
        <v>293</v>
      </c>
      <c r="P259">
        <v>2</v>
      </c>
      <c r="Q259" t="s">
        <v>102</v>
      </c>
      <c r="R259">
        <v>36</v>
      </c>
      <c r="S259" t="s">
        <v>302</v>
      </c>
      <c r="T259" t="s">
        <v>303</v>
      </c>
      <c r="U259" t="s">
        <v>304</v>
      </c>
      <c r="V259">
        <v>3000</v>
      </c>
      <c r="W259" t="s">
        <v>53</v>
      </c>
      <c r="X259" t="s">
        <v>633</v>
      </c>
      <c r="Y259">
        <v>3821</v>
      </c>
      <c r="Z259" t="s">
        <v>56</v>
      </c>
      <c r="AA259">
        <v>0</v>
      </c>
      <c r="AB259" t="s">
        <v>46</v>
      </c>
      <c r="AC259" s="2">
        <v>50000</v>
      </c>
      <c r="AD259" s="1">
        <v>49991.519999999997</v>
      </c>
      <c r="AE259">
        <v>0</v>
      </c>
      <c r="AF259">
        <v>0</v>
      </c>
      <c r="AG259">
        <f t="shared" ref="AG259:AG272" si="41">AF259-AH259</f>
        <v>0</v>
      </c>
      <c r="AH259">
        <v>0</v>
      </c>
      <c r="AI259">
        <f t="shared" si="38"/>
        <v>0</v>
      </c>
      <c r="AJ259">
        <v>0</v>
      </c>
      <c r="AK259">
        <f t="shared" si="39"/>
        <v>0</v>
      </c>
      <c r="AL259">
        <v>0</v>
      </c>
      <c r="AM259" s="1">
        <f t="shared" ref="AM259:AM272" si="42">AC259-AE259</f>
        <v>50000</v>
      </c>
      <c r="AN259" s="1"/>
      <c r="AO259" s="1">
        <f t="shared" si="40"/>
        <v>50000</v>
      </c>
      <c r="AP259">
        <v>0</v>
      </c>
      <c r="AQ259">
        <v>8.48</v>
      </c>
      <c r="AR259">
        <v>0</v>
      </c>
      <c r="AS259">
        <v>0</v>
      </c>
      <c r="AT259">
        <v>8.48</v>
      </c>
    </row>
    <row r="260" spans="1:46" hidden="1" x14ac:dyDescent="0.3">
      <c r="A260" t="s">
        <v>1421</v>
      </c>
      <c r="B260" t="str">
        <f t="shared" si="37"/>
        <v>1.1-00-2609_26236028_26382129</v>
      </c>
      <c r="C260" t="s">
        <v>32</v>
      </c>
      <c r="D260" t="s">
        <v>33</v>
      </c>
      <c r="E260">
        <v>1</v>
      </c>
      <c r="F260" t="s">
        <v>525</v>
      </c>
      <c r="G260">
        <v>1.3</v>
      </c>
      <c r="H260" t="s">
        <v>528</v>
      </c>
      <c r="I260" t="s">
        <v>175</v>
      </c>
      <c r="J260" t="s">
        <v>176</v>
      </c>
      <c r="K260" t="s">
        <v>36</v>
      </c>
      <c r="L260" t="s">
        <v>37</v>
      </c>
      <c r="M260" t="s">
        <v>540</v>
      </c>
      <c r="N260" t="s">
        <v>292</v>
      </c>
      <c r="O260" t="s">
        <v>293</v>
      </c>
      <c r="P260">
        <v>2</v>
      </c>
      <c r="Q260" t="s">
        <v>102</v>
      </c>
      <c r="R260">
        <v>36</v>
      </c>
      <c r="S260" t="s">
        <v>302</v>
      </c>
      <c r="T260" t="s">
        <v>303</v>
      </c>
      <c r="U260" t="s">
        <v>304</v>
      </c>
      <c r="V260">
        <v>3000</v>
      </c>
      <c r="W260" t="s">
        <v>53</v>
      </c>
      <c r="X260" t="s">
        <v>633</v>
      </c>
      <c r="Y260">
        <v>3821</v>
      </c>
      <c r="Z260" t="s">
        <v>56</v>
      </c>
      <c r="AA260">
        <v>29</v>
      </c>
      <c r="AB260" t="s">
        <v>305</v>
      </c>
      <c r="AC260" s="2">
        <v>1000000</v>
      </c>
      <c r="AD260" s="1">
        <v>1000008.48</v>
      </c>
      <c r="AE260">
        <v>0</v>
      </c>
      <c r="AF260">
        <v>0</v>
      </c>
      <c r="AG260">
        <f t="shared" si="41"/>
        <v>0</v>
      </c>
      <c r="AH260">
        <v>0</v>
      </c>
      <c r="AI260">
        <f t="shared" si="38"/>
        <v>0</v>
      </c>
      <c r="AJ260">
        <v>0</v>
      </c>
      <c r="AK260">
        <f t="shared" si="39"/>
        <v>0</v>
      </c>
      <c r="AL260">
        <v>0</v>
      </c>
      <c r="AM260" s="1">
        <f t="shared" si="42"/>
        <v>1000000</v>
      </c>
      <c r="AN260" s="1"/>
      <c r="AO260" s="1">
        <f t="shared" si="40"/>
        <v>1000000</v>
      </c>
      <c r="AP260">
        <v>0</v>
      </c>
      <c r="AQ260">
        <v>0</v>
      </c>
      <c r="AR260">
        <v>0</v>
      </c>
      <c r="AS260">
        <v>8.48</v>
      </c>
      <c r="AT260">
        <v>-8.48</v>
      </c>
    </row>
    <row r="261" spans="1:46" hidden="1" x14ac:dyDescent="0.3">
      <c r="A261" t="s">
        <v>1422</v>
      </c>
      <c r="B261" t="str">
        <f t="shared" si="37"/>
        <v>1.1-00-2609_26231025_2638210</v>
      </c>
      <c r="C261" t="s">
        <v>32</v>
      </c>
      <c r="D261" t="s">
        <v>33</v>
      </c>
      <c r="E261">
        <v>1</v>
      </c>
      <c r="F261" t="s">
        <v>525</v>
      </c>
      <c r="G261">
        <v>1.3</v>
      </c>
      <c r="H261" t="s">
        <v>528</v>
      </c>
      <c r="I261" t="s">
        <v>175</v>
      </c>
      <c r="J261" t="s">
        <v>176</v>
      </c>
      <c r="K261" t="s">
        <v>315</v>
      </c>
      <c r="L261" t="s">
        <v>316</v>
      </c>
      <c r="M261" t="s">
        <v>540</v>
      </c>
      <c r="N261" t="s">
        <v>292</v>
      </c>
      <c r="O261" t="s">
        <v>293</v>
      </c>
      <c r="P261">
        <v>2</v>
      </c>
      <c r="Q261" t="s">
        <v>102</v>
      </c>
      <c r="R261">
        <v>31</v>
      </c>
      <c r="S261" t="s">
        <v>317</v>
      </c>
      <c r="T261" t="s">
        <v>318</v>
      </c>
      <c r="U261" t="s">
        <v>319</v>
      </c>
      <c r="V261">
        <v>3000</v>
      </c>
      <c r="W261" t="s">
        <v>53</v>
      </c>
      <c r="X261" t="s">
        <v>633</v>
      </c>
      <c r="Y261">
        <v>3821</v>
      </c>
      <c r="Z261" t="s">
        <v>56</v>
      </c>
      <c r="AA261">
        <v>0</v>
      </c>
      <c r="AB261" t="s">
        <v>46</v>
      </c>
      <c r="AC261" s="2">
        <v>400000</v>
      </c>
      <c r="AD261" s="1">
        <v>400008.56</v>
      </c>
      <c r="AE261">
        <v>0</v>
      </c>
      <c r="AF261">
        <v>0</v>
      </c>
      <c r="AG261">
        <f t="shared" si="41"/>
        <v>0</v>
      </c>
      <c r="AH261">
        <v>0</v>
      </c>
      <c r="AI261">
        <f t="shared" si="38"/>
        <v>0</v>
      </c>
      <c r="AJ261">
        <v>0</v>
      </c>
      <c r="AK261">
        <f t="shared" si="39"/>
        <v>0</v>
      </c>
      <c r="AL261">
        <v>0</v>
      </c>
      <c r="AM261" s="1">
        <f t="shared" si="42"/>
        <v>400000</v>
      </c>
      <c r="AN261" s="1"/>
      <c r="AO261" s="1">
        <f t="shared" si="40"/>
        <v>400000</v>
      </c>
      <c r="AP261">
        <v>0</v>
      </c>
      <c r="AQ261">
        <v>0</v>
      </c>
      <c r="AR261">
        <v>0</v>
      </c>
      <c r="AS261">
        <v>8.56</v>
      </c>
      <c r="AT261">
        <v>-8.56</v>
      </c>
    </row>
    <row r="262" spans="1:46" hidden="1" x14ac:dyDescent="0.3">
      <c r="A262" t="s">
        <v>1423</v>
      </c>
      <c r="B262" t="str">
        <f t="shared" si="37"/>
        <v>1.1-00-2609_26231025_26382130</v>
      </c>
      <c r="C262" t="s">
        <v>32</v>
      </c>
      <c r="D262" t="s">
        <v>33</v>
      </c>
      <c r="E262">
        <v>1</v>
      </c>
      <c r="F262" t="s">
        <v>525</v>
      </c>
      <c r="G262">
        <v>1.3</v>
      </c>
      <c r="H262" t="s">
        <v>528</v>
      </c>
      <c r="I262" t="s">
        <v>175</v>
      </c>
      <c r="J262" t="s">
        <v>176</v>
      </c>
      <c r="K262" t="s">
        <v>315</v>
      </c>
      <c r="L262" t="s">
        <v>316</v>
      </c>
      <c r="M262" t="s">
        <v>540</v>
      </c>
      <c r="N262" t="s">
        <v>292</v>
      </c>
      <c r="O262" t="s">
        <v>293</v>
      </c>
      <c r="P262">
        <v>2</v>
      </c>
      <c r="Q262" t="s">
        <v>102</v>
      </c>
      <c r="R262">
        <v>31</v>
      </c>
      <c r="S262" t="s">
        <v>317</v>
      </c>
      <c r="T262" t="s">
        <v>318</v>
      </c>
      <c r="U262" t="s">
        <v>319</v>
      </c>
      <c r="V262">
        <v>3000</v>
      </c>
      <c r="W262" t="s">
        <v>53</v>
      </c>
      <c r="X262" t="s">
        <v>633</v>
      </c>
      <c r="Y262">
        <v>3821</v>
      </c>
      <c r="Z262" t="s">
        <v>56</v>
      </c>
      <c r="AA262">
        <v>30</v>
      </c>
      <c r="AB262" t="s">
        <v>321</v>
      </c>
      <c r="AC262" s="2">
        <v>450000</v>
      </c>
      <c r="AD262" s="1">
        <v>449991.44</v>
      </c>
      <c r="AE262">
        <v>0</v>
      </c>
      <c r="AF262">
        <v>0</v>
      </c>
      <c r="AG262">
        <f t="shared" si="41"/>
        <v>0</v>
      </c>
      <c r="AH262">
        <v>0</v>
      </c>
      <c r="AI262">
        <f t="shared" si="38"/>
        <v>0</v>
      </c>
      <c r="AJ262">
        <v>0</v>
      </c>
      <c r="AK262">
        <f t="shared" si="39"/>
        <v>0</v>
      </c>
      <c r="AL262">
        <v>0</v>
      </c>
      <c r="AM262" s="1">
        <f t="shared" si="42"/>
        <v>450000</v>
      </c>
      <c r="AN262" s="1"/>
      <c r="AO262" s="1">
        <f t="shared" si="40"/>
        <v>450000</v>
      </c>
      <c r="AP262">
        <v>0</v>
      </c>
      <c r="AQ262">
        <v>8.56</v>
      </c>
      <c r="AR262">
        <v>0</v>
      </c>
      <c r="AS262">
        <v>0</v>
      </c>
      <c r="AT262">
        <v>8.56</v>
      </c>
    </row>
    <row r="263" spans="1:46" hidden="1" x14ac:dyDescent="0.3">
      <c r="A263" t="s">
        <v>1424</v>
      </c>
      <c r="B263" t="str">
        <f t="shared" si="37"/>
        <v>1.1-00-2611_26556035_26382145</v>
      </c>
      <c r="C263" t="s">
        <v>32</v>
      </c>
      <c r="D263" t="s">
        <v>33</v>
      </c>
      <c r="E263">
        <v>3</v>
      </c>
      <c r="F263" t="s">
        <v>527</v>
      </c>
      <c r="G263">
        <v>3.2</v>
      </c>
      <c r="H263" t="s">
        <v>535</v>
      </c>
      <c r="I263" t="s">
        <v>361</v>
      </c>
      <c r="J263" t="s">
        <v>362</v>
      </c>
      <c r="K263" t="s">
        <v>36</v>
      </c>
      <c r="L263" t="s">
        <v>37</v>
      </c>
      <c r="M263" t="s">
        <v>540</v>
      </c>
      <c r="N263" t="s">
        <v>139</v>
      </c>
      <c r="O263" t="s">
        <v>140</v>
      </c>
      <c r="P263">
        <v>5</v>
      </c>
      <c r="Q263" t="s">
        <v>141</v>
      </c>
      <c r="R263">
        <v>56</v>
      </c>
      <c r="S263" t="s">
        <v>369</v>
      </c>
      <c r="T263" t="s">
        <v>364</v>
      </c>
      <c r="U263" t="s">
        <v>365</v>
      </c>
      <c r="V263">
        <v>3000</v>
      </c>
      <c r="W263" t="s">
        <v>53</v>
      </c>
      <c r="X263" t="s">
        <v>633</v>
      </c>
      <c r="Y263">
        <v>3821</v>
      </c>
      <c r="Z263" t="s">
        <v>56</v>
      </c>
      <c r="AA263">
        <v>45</v>
      </c>
      <c r="AB263" t="s">
        <v>369</v>
      </c>
      <c r="AC263" s="2">
        <v>500000</v>
      </c>
      <c r="AD263" s="1">
        <v>500000</v>
      </c>
      <c r="AE263">
        <v>0</v>
      </c>
      <c r="AF263">
        <v>0</v>
      </c>
      <c r="AG263">
        <f t="shared" si="41"/>
        <v>0</v>
      </c>
      <c r="AH263">
        <v>0</v>
      </c>
      <c r="AI263">
        <f t="shared" si="38"/>
        <v>0</v>
      </c>
      <c r="AJ263">
        <v>0</v>
      </c>
      <c r="AK263">
        <f t="shared" si="39"/>
        <v>0</v>
      </c>
      <c r="AL263">
        <v>0</v>
      </c>
      <c r="AM263" s="1">
        <f t="shared" si="42"/>
        <v>500000</v>
      </c>
      <c r="AN263" s="1"/>
      <c r="AO263" s="1">
        <f t="shared" si="40"/>
        <v>500000</v>
      </c>
      <c r="AP263">
        <v>0</v>
      </c>
      <c r="AQ263">
        <v>0</v>
      </c>
      <c r="AR263">
        <v>0</v>
      </c>
      <c r="AS263">
        <v>0</v>
      </c>
      <c r="AT263">
        <v>0</v>
      </c>
    </row>
    <row r="264" spans="1:46" hidden="1" x14ac:dyDescent="0.3">
      <c r="A264" t="s">
        <v>1425</v>
      </c>
      <c r="B264" t="str">
        <f t="shared" si="37"/>
        <v>1.1-00-2611_26549034_26382149</v>
      </c>
      <c r="C264" t="s">
        <v>32</v>
      </c>
      <c r="D264" t="s">
        <v>33</v>
      </c>
      <c r="E264">
        <v>2</v>
      </c>
      <c r="F264" t="s">
        <v>526</v>
      </c>
      <c r="G264">
        <v>2.2000000000000002</v>
      </c>
      <c r="H264" t="s">
        <v>531</v>
      </c>
      <c r="I264" t="s">
        <v>391</v>
      </c>
      <c r="J264" t="s">
        <v>392</v>
      </c>
      <c r="K264" t="s">
        <v>36</v>
      </c>
      <c r="L264" t="s">
        <v>37</v>
      </c>
      <c r="M264" t="s">
        <v>540</v>
      </c>
      <c r="N264" t="s">
        <v>139</v>
      </c>
      <c r="O264" t="s">
        <v>140</v>
      </c>
      <c r="P264">
        <v>5</v>
      </c>
      <c r="Q264" t="s">
        <v>141</v>
      </c>
      <c r="R264">
        <v>49</v>
      </c>
      <c r="S264" t="s">
        <v>393</v>
      </c>
      <c r="T264" t="s">
        <v>394</v>
      </c>
      <c r="U264" t="s">
        <v>395</v>
      </c>
      <c r="V264">
        <v>3000</v>
      </c>
      <c r="W264" t="s">
        <v>53</v>
      </c>
      <c r="X264" t="s">
        <v>633</v>
      </c>
      <c r="Y264">
        <v>3821</v>
      </c>
      <c r="Z264" t="s">
        <v>56</v>
      </c>
      <c r="AA264">
        <v>49</v>
      </c>
      <c r="AB264" t="s">
        <v>396</v>
      </c>
      <c r="AC264" s="2">
        <v>300000</v>
      </c>
      <c r="AD264" s="1">
        <v>300000</v>
      </c>
      <c r="AE264">
        <v>0</v>
      </c>
      <c r="AF264">
        <v>0</v>
      </c>
      <c r="AG264">
        <f t="shared" si="41"/>
        <v>0</v>
      </c>
      <c r="AH264">
        <v>0</v>
      </c>
      <c r="AI264">
        <f t="shared" si="38"/>
        <v>0</v>
      </c>
      <c r="AJ264">
        <v>0</v>
      </c>
      <c r="AK264">
        <f t="shared" si="39"/>
        <v>0</v>
      </c>
      <c r="AL264">
        <v>0</v>
      </c>
      <c r="AM264" s="1">
        <f t="shared" si="42"/>
        <v>300000</v>
      </c>
      <c r="AN264" s="1"/>
      <c r="AO264" s="1">
        <f t="shared" si="40"/>
        <v>300000</v>
      </c>
      <c r="AP264">
        <v>0</v>
      </c>
      <c r="AQ264">
        <v>0</v>
      </c>
      <c r="AR264">
        <v>0</v>
      </c>
      <c r="AS264">
        <v>0</v>
      </c>
      <c r="AT264">
        <v>0</v>
      </c>
    </row>
    <row r="265" spans="1:46" hidden="1" x14ac:dyDescent="0.3">
      <c r="A265" t="s">
        <v>1426</v>
      </c>
      <c r="B265" t="str">
        <f t="shared" si="37"/>
        <v>1.1-00-2611_26549034_26382150</v>
      </c>
      <c r="C265" t="s">
        <v>32</v>
      </c>
      <c r="D265" t="s">
        <v>33</v>
      </c>
      <c r="E265">
        <v>2</v>
      </c>
      <c r="F265" t="s">
        <v>526</v>
      </c>
      <c r="G265">
        <v>2.2000000000000002</v>
      </c>
      <c r="H265" t="s">
        <v>531</v>
      </c>
      <c r="I265" t="s">
        <v>391</v>
      </c>
      <c r="J265" t="s">
        <v>392</v>
      </c>
      <c r="K265" t="s">
        <v>36</v>
      </c>
      <c r="L265" t="s">
        <v>37</v>
      </c>
      <c r="M265" t="s">
        <v>540</v>
      </c>
      <c r="N265" t="s">
        <v>139</v>
      </c>
      <c r="O265" t="s">
        <v>140</v>
      </c>
      <c r="P265">
        <v>5</v>
      </c>
      <c r="Q265" t="s">
        <v>141</v>
      </c>
      <c r="R265">
        <v>49</v>
      </c>
      <c r="S265" t="s">
        <v>393</v>
      </c>
      <c r="T265" t="s">
        <v>394</v>
      </c>
      <c r="U265" t="s">
        <v>395</v>
      </c>
      <c r="V265">
        <v>3000</v>
      </c>
      <c r="W265" t="s">
        <v>53</v>
      </c>
      <c r="X265" t="s">
        <v>633</v>
      </c>
      <c r="Y265">
        <v>3821</v>
      </c>
      <c r="Z265" t="s">
        <v>56</v>
      </c>
      <c r="AA265">
        <v>50</v>
      </c>
      <c r="AB265" t="s">
        <v>397</v>
      </c>
      <c r="AC265" s="2">
        <v>270000</v>
      </c>
      <c r="AD265" s="1">
        <v>270000</v>
      </c>
      <c r="AE265">
        <v>0</v>
      </c>
      <c r="AF265">
        <v>0</v>
      </c>
      <c r="AG265">
        <f t="shared" si="41"/>
        <v>0</v>
      </c>
      <c r="AH265">
        <v>0</v>
      </c>
      <c r="AI265">
        <f t="shared" si="38"/>
        <v>0</v>
      </c>
      <c r="AJ265">
        <v>0</v>
      </c>
      <c r="AK265">
        <f t="shared" si="39"/>
        <v>0</v>
      </c>
      <c r="AL265">
        <v>0</v>
      </c>
      <c r="AM265" s="1">
        <f t="shared" si="42"/>
        <v>270000</v>
      </c>
      <c r="AN265" s="1"/>
      <c r="AO265" s="1">
        <f t="shared" si="40"/>
        <v>270000</v>
      </c>
      <c r="AP265">
        <v>0</v>
      </c>
      <c r="AQ265">
        <v>0</v>
      </c>
      <c r="AR265">
        <v>0</v>
      </c>
      <c r="AS265">
        <v>0</v>
      </c>
      <c r="AT265">
        <v>0</v>
      </c>
    </row>
    <row r="266" spans="1:46" hidden="1" x14ac:dyDescent="0.3">
      <c r="A266" t="s">
        <v>1427</v>
      </c>
      <c r="B266" t="str">
        <f t="shared" si="37"/>
        <v>1.1-00-2609_26233026_2638210</v>
      </c>
      <c r="C266" t="s">
        <v>32</v>
      </c>
      <c r="D266" t="s">
        <v>33</v>
      </c>
      <c r="E266">
        <v>2</v>
      </c>
      <c r="F266" t="s">
        <v>526</v>
      </c>
      <c r="G266">
        <v>2.4</v>
      </c>
      <c r="H266" t="s">
        <v>533</v>
      </c>
      <c r="I266" t="s">
        <v>411</v>
      </c>
      <c r="J266" t="s">
        <v>412</v>
      </c>
      <c r="K266" t="s">
        <v>36</v>
      </c>
      <c r="L266" t="s">
        <v>37</v>
      </c>
      <c r="M266" t="s">
        <v>540</v>
      </c>
      <c r="N266" t="s">
        <v>292</v>
      </c>
      <c r="O266" t="s">
        <v>293</v>
      </c>
      <c r="P266">
        <v>2</v>
      </c>
      <c r="Q266" t="s">
        <v>102</v>
      </c>
      <c r="R266">
        <v>33</v>
      </c>
      <c r="S266" t="s">
        <v>413</v>
      </c>
      <c r="T266" t="s">
        <v>414</v>
      </c>
      <c r="U266" t="s">
        <v>415</v>
      </c>
      <c r="V266">
        <v>3000</v>
      </c>
      <c r="W266" t="s">
        <v>53</v>
      </c>
      <c r="X266" t="s">
        <v>633</v>
      </c>
      <c r="Y266">
        <v>3821</v>
      </c>
      <c r="Z266" t="s">
        <v>56</v>
      </c>
      <c r="AA266">
        <v>0</v>
      </c>
      <c r="AB266" t="s">
        <v>46</v>
      </c>
      <c r="AC266" s="2">
        <v>150000</v>
      </c>
      <c r="AD266" s="1">
        <v>150000</v>
      </c>
      <c r="AE266">
        <v>0</v>
      </c>
      <c r="AF266">
        <v>0</v>
      </c>
      <c r="AG266">
        <f t="shared" si="41"/>
        <v>0</v>
      </c>
      <c r="AH266">
        <v>0</v>
      </c>
      <c r="AI266">
        <f t="shared" si="38"/>
        <v>0</v>
      </c>
      <c r="AJ266">
        <v>0</v>
      </c>
      <c r="AK266">
        <f t="shared" si="39"/>
        <v>0</v>
      </c>
      <c r="AL266">
        <v>0</v>
      </c>
      <c r="AM266" s="1">
        <f t="shared" si="42"/>
        <v>150000</v>
      </c>
      <c r="AN266" s="1"/>
      <c r="AO266" s="1">
        <f t="shared" si="40"/>
        <v>150000</v>
      </c>
      <c r="AP266">
        <v>0</v>
      </c>
      <c r="AQ266">
        <v>0</v>
      </c>
      <c r="AR266">
        <v>0</v>
      </c>
      <c r="AS266">
        <v>0</v>
      </c>
      <c r="AT266">
        <v>0</v>
      </c>
    </row>
    <row r="267" spans="1:46" hidden="1" x14ac:dyDescent="0.3">
      <c r="A267" t="s">
        <v>1428</v>
      </c>
      <c r="B267" t="str">
        <f t="shared" si="37"/>
        <v>1.1-00-2609_26233026_2638410</v>
      </c>
      <c r="C267" t="s">
        <v>32</v>
      </c>
      <c r="D267" t="s">
        <v>33</v>
      </c>
      <c r="E267">
        <v>2</v>
      </c>
      <c r="F267" t="s">
        <v>526</v>
      </c>
      <c r="G267">
        <v>2.4</v>
      </c>
      <c r="H267" t="s">
        <v>533</v>
      </c>
      <c r="I267" t="s">
        <v>411</v>
      </c>
      <c r="J267" t="s">
        <v>412</v>
      </c>
      <c r="K267" t="s">
        <v>36</v>
      </c>
      <c r="L267" t="s">
        <v>37</v>
      </c>
      <c r="M267" t="s">
        <v>540</v>
      </c>
      <c r="N267" t="s">
        <v>292</v>
      </c>
      <c r="O267" t="s">
        <v>293</v>
      </c>
      <c r="P267">
        <v>2</v>
      </c>
      <c r="Q267" t="s">
        <v>102</v>
      </c>
      <c r="R267">
        <v>33</v>
      </c>
      <c r="S267" t="s">
        <v>413</v>
      </c>
      <c r="T267" t="s">
        <v>414</v>
      </c>
      <c r="U267" t="s">
        <v>415</v>
      </c>
      <c r="V267">
        <v>3000</v>
      </c>
      <c r="W267" t="s">
        <v>53</v>
      </c>
      <c r="X267" t="s">
        <v>633</v>
      </c>
      <c r="Y267">
        <v>3841</v>
      </c>
      <c r="Z267" t="s">
        <v>416</v>
      </c>
      <c r="AA267">
        <v>0</v>
      </c>
      <c r="AB267" t="s">
        <v>46</v>
      </c>
      <c r="AC267" s="2">
        <v>100000</v>
      </c>
      <c r="AD267" s="1">
        <v>100000</v>
      </c>
      <c r="AE267">
        <v>0</v>
      </c>
      <c r="AF267">
        <v>0</v>
      </c>
      <c r="AG267">
        <f t="shared" si="41"/>
        <v>0</v>
      </c>
      <c r="AH267">
        <v>0</v>
      </c>
      <c r="AI267">
        <f t="shared" si="38"/>
        <v>0</v>
      </c>
      <c r="AJ267">
        <v>0</v>
      </c>
      <c r="AK267">
        <f t="shared" si="39"/>
        <v>0</v>
      </c>
      <c r="AL267">
        <v>0</v>
      </c>
      <c r="AM267" s="1">
        <f t="shared" si="42"/>
        <v>100000</v>
      </c>
      <c r="AN267" s="1"/>
      <c r="AO267" s="1">
        <f t="shared" si="40"/>
        <v>100000</v>
      </c>
      <c r="AP267">
        <v>0</v>
      </c>
      <c r="AQ267">
        <v>0</v>
      </c>
      <c r="AR267">
        <v>0</v>
      </c>
      <c r="AS267">
        <v>0</v>
      </c>
      <c r="AT267">
        <v>0</v>
      </c>
    </row>
    <row r="268" spans="1:46" hidden="1" x14ac:dyDescent="0.3">
      <c r="A268" t="s">
        <v>1429</v>
      </c>
      <c r="B268" t="str">
        <f t="shared" si="37"/>
        <v>1.1-00-2605_26412008_2639110</v>
      </c>
      <c r="C268" t="s">
        <v>32</v>
      </c>
      <c r="D268" t="s">
        <v>33</v>
      </c>
      <c r="E268">
        <v>1</v>
      </c>
      <c r="F268" t="s">
        <v>525</v>
      </c>
      <c r="G268">
        <v>1.3</v>
      </c>
      <c r="H268" t="s">
        <v>528</v>
      </c>
      <c r="I268" t="s">
        <v>175</v>
      </c>
      <c r="J268" t="s">
        <v>176</v>
      </c>
      <c r="K268" t="s">
        <v>350</v>
      </c>
      <c r="L268" t="s">
        <v>351</v>
      </c>
      <c r="M268" t="s">
        <v>540</v>
      </c>
      <c r="N268" t="s">
        <v>224</v>
      </c>
      <c r="O268" t="s">
        <v>225</v>
      </c>
      <c r="P268">
        <v>4</v>
      </c>
      <c r="Q268" t="s">
        <v>78</v>
      </c>
      <c r="R268">
        <v>12</v>
      </c>
      <c r="S268" t="s">
        <v>355</v>
      </c>
      <c r="T268" t="s">
        <v>353</v>
      </c>
      <c r="U268" t="s">
        <v>354</v>
      </c>
      <c r="V268">
        <v>3000</v>
      </c>
      <c r="W268" t="s">
        <v>53</v>
      </c>
      <c r="X268" t="s">
        <v>634</v>
      </c>
      <c r="Y268">
        <v>3911</v>
      </c>
      <c r="Z268" t="s">
        <v>360</v>
      </c>
      <c r="AA268">
        <v>0</v>
      </c>
      <c r="AB268" t="s">
        <v>46</v>
      </c>
      <c r="AC268" s="2">
        <v>500000</v>
      </c>
      <c r="AD268" s="1">
        <v>500000</v>
      </c>
      <c r="AE268">
        <v>0</v>
      </c>
      <c r="AF268">
        <v>0</v>
      </c>
      <c r="AG268">
        <f t="shared" si="41"/>
        <v>0</v>
      </c>
      <c r="AH268">
        <v>0</v>
      </c>
      <c r="AI268">
        <f t="shared" si="38"/>
        <v>0</v>
      </c>
      <c r="AJ268">
        <v>0</v>
      </c>
      <c r="AK268">
        <f t="shared" si="39"/>
        <v>0</v>
      </c>
      <c r="AL268">
        <v>0</v>
      </c>
      <c r="AM268" s="1">
        <f t="shared" si="42"/>
        <v>500000</v>
      </c>
      <c r="AN268" s="1"/>
      <c r="AO268" s="1">
        <f t="shared" si="40"/>
        <v>500000</v>
      </c>
      <c r="AP268">
        <v>0</v>
      </c>
      <c r="AQ268">
        <v>0</v>
      </c>
      <c r="AR268">
        <v>0</v>
      </c>
      <c r="AS268">
        <v>0</v>
      </c>
      <c r="AT268">
        <v>0</v>
      </c>
    </row>
    <row r="269" spans="1:46" hidden="1" x14ac:dyDescent="0.3">
      <c r="A269" t="s">
        <v>1430</v>
      </c>
      <c r="B269" t="str">
        <f t="shared" si="37"/>
        <v>2.5-02-2504_2648006_2639210</v>
      </c>
      <c r="C269" s="3" t="s">
        <v>475</v>
      </c>
      <c r="D269" s="3" t="s">
        <v>476</v>
      </c>
      <c r="E269">
        <v>1</v>
      </c>
      <c r="F269" t="s">
        <v>525</v>
      </c>
      <c r="G269">
        <v>1.3</v>
      </c>
      <c r="H269" t="s">
        <v>528</v>
      </c>
      <c r="I269" s="3" t="s">
        <v>175</v>
      </c>
      <c r="J269" s="3" t="s">
        <v>176</v>
      </c>
      <c r="K269" s="3" t="s">
        <v>36</v>
      </c>
      <c r="L269" s="3" t="s">
        <v>37</v>
      </c>
      <c r="M269" t="s">
        <v>540</v>
      </c>
      <c r="N269" s="3" t="s">
        <v>192</v>
      </c>
      <c r="O269" s="3" t="s">
        <v>193</v>
      </c>
      <c r="P269" s="3">
        <v>4</v>
      </c>
      <c r="Q269" s="3" t="s">
        <v>78</v>
      </c>
      <c r="R269" s="3">
        <v>8</v>
      </c>
      <c r="S269" s="3" t="s">
        <v>221</v>
      </c>
      <c r="T269" s="3" t="s">
        <v>222</v>
      </c>
      <c r="U269" s="3" t="s">
        <v>223</v>
      </c>
      <c r="V269" s="3">
        <v>3000</v>
      </c>
      <c r="W269" s="3" t="s">
        <v>53</v>
      </c>
      <c r="X269" t="s">
        <v>634</v>
      </c>
      <c r="Y269" s="3">
        <v>3921</v>
      </c>
      <c r="Z269" s="3" t="s">
        <v>477</v>
      </c>
      <c r="AA269" s="3">
        <v>0</v>
      </c>
      <c r="AB269" s="3" t="s">
        <v>46</v>
      </c>
      <c r="AC269" s="4">
        <v>0</v>
      </c>
      <c r="AD269" s="3">
        <v>0</v>
      </c>
      <c r="AE269" s="5">
        <v>3412951.5</v>
      </c>
      <c r="AF269" s="5">
        <v>3412951.5</v>
      </c>
      <c r="AG269" s="3">
        <f t="shared" si="41"/>
        <v>0</v>
      </c>
      <c r="AH269" s="5">
        <v>3412951.5</v>
      </c>
      <c r="AI269" s="3">
        <f t="shared" si="38"/>
        <v>0</v>
      </c>
      <c r="AJ269" s="5">
        <v>3412951.5</v>
      </c>
      <c r="AK269" s="3">
        <f t="shared" si="39"/>
        <v>0</v>
      </c>
      <c r="AL269" s="5">
        <v>3412951.5</v>
      </c>
      <c r="AM269" s="5">
        <f t="shared" si="42"/>
        <v>-3412951.5</v>
      </c>
      <c r="AN269" s="84">
        <v>3412951.5</v>
      </c>
      <c r="AO269" s="1">
        <f t="shared" si="40"/>
        <v>3412951.5</v>
      </c>
      <c r="AP269" s="3">
        <v>0</v>
      </c>
      <c r="AQ269" s="3">
        <v>0</v>
      </c>
      <c r="AR269" s="3">
        <v>0</v>
      </c>
      <c r="AS269" s="3">
        <v>0</v>
      </c>
      <c r="AT269" s="3">
        <v>0</v>
      </c>
    </row>
    <row r="270" spans="1:46" hidden="1" x14ac:dyDescent="0.3">
      <c r="A270" t="s">
        <v>1431</v>
      </c>
      <c r="B270" t="str">
        <f t="shared" si="37"/>
        <v>2.6-01-2504_2648006_2639210</v>
      </c>
      <c r="C270" s="3" t="s">
        <v>478</v>
      </c>
      <c r="D270" s="3" t="s">
        <v>479</v>
      </c>
      <c r="E270">
        <v>1</v>
      </c>
      <c r="F270" t="s">
        <v>525</v>
      </c>
      <c r="G270">
        <v>1.3</v>
      </c>
      <c r="H270" t="s">
        <v>528</v>
      </c>
      <c r="I270" s="3" t="s">
        <v>175</v>
      </c>
      <c r="J270" s="3" t="s">
        <v>176</v>
      </c>
      <c r="K270" s="3" t="s">
        <v>36</v>
      </c>
      <c r="L270" s="3" t="s">
        <v>37</v>
      </c>
      <c r="M270" t="s">
        <v>540</v>
      </c>
      <c r="N270" s="3" t="s">
        <v>192</v>
      </c>
      <c r="O270" s="3" t="s">
        <v>193</v>
      </c>
      <c r="P270" s="3">
        <v>4</v>
      </c>
      <c r="Q270" s="3" t="s">
        <v>78</v>
      </c>
      <c r="R270" s="3">
        <v>8</v>
      </c>
      <c r="S270" s="3" t="s">
        <v>221</v>
      </c>
      <c r="T270" s="3" t="s">
        <v>222</v>
      </c>
      <c r="U270" s="3" t="s">
        <v>223</v>
      </c>
      <c r="V270" s="3">
        <v>3000</v>
      </c>
      <c r="W270" s="3" t="s">
        <v>53</v>
      </c>
      <c r="X270" t="s">
        <v>634</v>
      </c>
      <c r="Y270" s="3">
        <v>3921</v>
      </c>
      <c r="Z270" s="3" t="s">
        <v>477</v>
      </c>
      <c r="AA270" s="3">
        <v>0</v>
      </c>
      <c r="AB270" s="3" t="s">
        <v>46</v>
      </c>
      <c r="AC270" s="4">
        <v>0</v>
      </c>
      <c r="AD270" s="3">
        <v>0</v>
      </c>
      <c r="AE270" s="3">
        <v>674.53</v>
      </c>
      <c r="AF270" s="3">
        <v>674.53</v>
      </c>
      <c r="AG270" s="3">
        <f t="shared" si="41"/>
        <v>0</v>
      </c>
      <c r="AH270" s="3">
        <v>674.53</v>
      </c>
      <c r="AI270" s="3">
        <f t="shared" si="38"/>
        <v>0</v>
      </c>
      <c r="AJ270" s="3">
        <v>674.53</v>
      </c>
      <c r="AK270" s="3">
        <f t="shared" si="39"/>
        <v>0</v>
      </c>
      <c r="AL270" s="3">
        <v>674.53</v>
      </c>
      <c r="AM270" s="5">
        <f t="shared" si="42"/>
        <v>-674.53</v>
      </c>
      <c r="AN270" s="5">
        <v>674.53</v>
      </c>
      <c r="AO270" s="84">
        <f t="shared" si="40"/>
        <v>674.53</v>
      </c>
      <c r="AP270" s="3">
        <v>0</v>
      </c>
      <c r="AQ270" s="3">
        <v>0</v>
      </c>
      <c r="AR270" s="3">
        <v>0</v>
      </c>
      <c r="AS270" s="3">
        <v>0</v>
      </c>
      <c r="AT270" s="3">
        <v>0</v>
      </c>
    </row>
    <row r="271" spans="1:46" hidden="1" x14ac:dyDescent="0.3">
      <c r="A271" t="s">
        <v>1432</v>
      </c>
      <c r="B271" t="str">
        <f t="shared" si="37"/>
        <v>2.5-01-2504_2648006_2639210</v>
      </c>
      <c r="C271" s="3" t="s">
        <v>480</v>
      </c>
      <c r="D271" s="3" t="s">
        <v>481</v>
      </c>
      <c r="E271">
        <v>1</v>
      </c>
      <c r="F271" t="s">
        <v>525</v>
      </c>
      <c r="G271">
        <v>1.3</v>
      </c>
      <c r="H271" t="s">
        <v>528</v>
      </c>
      <c r="I271" s="3" t="s">
        <v>175</v>
      </c>
      <c r="J271" s="3" t="s">
        <v>176</v>
      </c>
      <c r="K271" s="3" t="s">
        <v>36</v>
      </c>
      <c r="L271" s="3" t="s">
        <v>37</v>
      </c>
      <c r="M271" t="s">
        <v>540</v>
      </c>
      <c r="N271" s="3" t="s">
        <v>192</v>
      </c>
      <c r="O271" s="3" t="s">
        <v>193</v>
      </c>
      <c r="P271" s="3">
        <v>4</v>
      </c>
      <c r="Q271" s="3" t="s">
        <v>78</v>
      </c>
      <c r="R271" s="3">
        <v>8</v>
      </c>
      <c r="S271" s="3" t="s">
        <v>221</v>
      </c>
      <c r="T271" s="3" t="s">
        <v>222</v>
      </c>
      <c r="U271" s="3" t="s">
        <v>223</v>
      </c>
      <c r="V271" s="3">
        <v>3000</v>
      </c>
      <c r="W271" s="3" t="s">
        <v>53</v>
      </c>
      <c r="X271" t="s">
        <v>634</v>
      </c>
      <c r="Y271" s="3">
        <v>3921</v>
      </c>
      <c r="Z271" s="3" t="s">
        <v>477</v>
      </c>
      <c r="AA271" s="3">
        <v>0</v>
      </c>
      <c r="AB271" s="3" t="s">
        <v>46</v>
      </c>
      <c r="AC271" s="4">
        <v>0</v>
      </c>
      <c r="AD271" s="3">
        <v>0</v>
      </c>
      <c r="AE271" s="5">
        <v>2586008.42</v>
      </c>
      <c r="AF271" s="5">
        <v>2586008.42</v>
      </c>
      <c r="AG271" s="3">
        <f t="shared" si="41"/>
        <v>0</v>
      </c>
      <c r="AH271" s="5">
        <v>2586008.42</v>
      </c>
      <c r="AI271" s="3">
        <f t="shared" si="38"/>
        <v>0</v>
      </c>
      <c r="AJ271" s="5">
        <v>2586008.42</v>
      </c>
      <c r="AK271" s="3">
        <f t="shared" si="39"/>
        <v>0</v>
      </c>
      <c r="AL271" s="5">
        <v>2586008.42</v>
      </c>
      <c r="AM271" s="5">
        <f t="shared" si="42"/>
        <v>-2586008.42</v>
      </c>
      <c r="AN271" s="84">
        <v>2586008.42</v>
      </c>
      <c r="AO271" s="1">
        <f t="shared" si="40"/>
        <v>2586008.42</v>
      </c>
      <c r="AP271" s="3">
        <v>0</v>
      </c>
      <c r="AQ271" s="3">
        <v>0</v>
      </c>
      <c r="AR271" s="3">
        <v>0</v>
      </c>
      <c r="AS271" s="3">
        <v>0</v>
      </c>
      <c r="AT271" s="3">
        <v>0</v>
      </c>
    </row>
    <row r="272" spans="1:46" hidden="1" x14ac:dyDescent="0.3">
      <c r="A272" t="s">
        <v>1433</v>
      </c>
      <c r="B272" t="str">
        <f t="shared" si="37"/>
        <v>1.1-00-2605_2649007_2639220</v>
      </c>
      <c r="C272" t="s">
        <v>32</v>
      </c>
      <c r="D272" t="s">
        <v>33</v>
      </c>
      <c r="E272">
        <v>1</v>
      </c>
      <c r="F272" t="s">
        <v>525</v>
      </c>
      <c r="G272">
        <v>1.3</v>
      </c>
      <c r="H272" t="s">
        <v>528</v>
      </c>
      <c r="I272" t="s">
        <v>175</v>
      </c>
      <c r="J272" t="s">
        <v>176</v>
      </c>
      <c r="K272" t="s">
        <v>36</v>
      </c>
      <c r="L272" t="s">
        <v>37</v>
      </c>
      <c r="M272" t="s">
        <v>540</v>
      </c>
      <c r="N272" t="s">
        <v>224</v>
      </c>
      <c r="O272" t="s">
        <v>225</v>
      </c>
      <c r="P272">
        <v>4</v>
      </c>
      <c r="Q272" t="s">
        <v>78</v>
      </c>
      <c r="R272">
        <v>9</v>
      </c>
      <c r="S272" t="s">
        <v>226</v>
      </c>
      <c r="T272" t="s">
        <v>227</v>
      </c>
      <c r="U272" t="s">
        <v>228</v>
      </c>
      <c r="V272">
        <v>3000</v>
      </c>
      <c r="W272" t="s">
        <v>53</v>
      </c>
      <c r="X272" t="s">
        <v>634</v>
      </c>
      <c r="Y272">
        <v>3922</v>
      </c>
      <c r="Z272" t="s">
        <v>243</v>
      </c>
      <c r="AA272">
        <v>0</v>
      </c>
      <c r="AB272" t="s">
        <v>46</v>
      </c>
      <c r="AC272" s="2">
        <v>500000</v>
      </c>
      <c r="AD272" s="1">
        <v>500000</v>
      </c>
      <c r="AE272">
        <v>0</v>
      </c>
      <c r="AF272">
        <v>0</v>
      </c>
      <c r="AG272">
        <f t="shared" si="41"/>
        <v>0</v>
      </c>
      <c r="AH272">
        <v>0</v>
      </c>
      <c r="AI272">
        <f t="shared" si="38"/>
        <v>0</v>
      </c>
      <c r="AJ272">
        <v>0</v>
      </c>
      <c r="AK272">
        <f t="shared" si="39"/>
        <v>0</v>
      </c>
      <c r="AL272">
        <v>0</v>
      </c>
      <c r="AM272" s="1">
        <f t="shared" si="42"/>
        <v>500000</v>
      </c>
      <c r="AN272" s="1"/>
      <c r="AO272" s="1">
        <f t="shared" si="40"/>
        <v>500000</v>
      </c>
      <c r="AP272">
        <v>0</v>
      </c>
      <c r="AQ272">
        <v>0</v>
      </c>
      <c r="AR272">
        <v>0</v>
      </c>
      <c r="AS272">
        <v>0</v>
      </c>
      <c r="AT272">
        <v>0</v>
      </c>
    </row>
    <row r="273" spans="1:46" s="11" customFormat="1" hidden="1" x14ac:dyDescent="0.3">
      <c r="A273" s="11" t="s">
        <v>1531</v>
      </c>
      <c r="B273" t="str">
        <f t="shared" si="37"/>
        <v>1.1-00-2610_26643031_2656610</v>
      </c>
      <c r="C273" s="11" t="s">
        <v>32</v>
      </c>
      <c r="D273" s="11" t="s">
        <v>33</v>
      </c>
      <c r="E273">
        <v>2</v>
      </c>
      <c r="F273" t="s">
        <v>526</v>
      </c>
      <c r="G273">
        <v>2.2000000000000002</v>
      </c>
      <c r="H273" t="s">
        <v>531</v>
      </c>
      <c r="I273" t="s">
        <v>381</v>
      </c>
      <c r="J273" t="s">
        <v>382</v>
      </c>
      <c r="K273" t="s">
        <v>36</v>
      </c>
      <c r="L273" t="s">
        <v>37</v>
      </c>
      <c r="M273" t="s">
        <v>539</v>
      </c>
      <c r="N273" t="s">
        <v>307</v>
      </c>
      <c r="O273" t="s">
        <v>308</v>
      </c>
      <c r="P273">
        <v>6</v>
      </c>
      <c r="Q273" t="s">
        <v>40</v>
      </c>
      <c r="R273" s="11">
        <v>43</v>
      </c>
      <c r="S273" s="11" t="s">
        <v>383</v>
      </c>
      <c r="T273" t="s">
        <v>384</v>
      </c>
      <c r="U273" t="s">
        <v>385</v>
      </c>
      <c r="V273">
        <v>5000</v>
      </c>
      <c r="W273" t="s">
        <v>57</v>
      </c>
      <c r="X273" t="s">
        <v>635</v>
      </c>
      <c r="Y273" s="11">
        <v>5661</v>
      </c>
      <c r="Z273" s="11" t="s">
        <v>112</v>
      </c>
      <c r="AA273" s="11">
        <v>0</v>
      </c>
      <c r="AB273" s="11" t="s">
        <v>46</v>
      </c>
      <c r="AC273" s="87">
        <v>0</v>
      </c>
      <c r="AD273" s="88">
        <v>0</v>
      </c>
      <c r="AE273" s="11">
        <v>0</v>
      </c>
      <c r="AF273" s="11">
        <v>0</v>
      </c>
      <c r="AG273" s="11">
        <v>0</v>
      </c>
      <c r="AH273" s="11">
        <v>0</v>
      </c>
      <c r="AI273" s="11">
        <v>0</v>
      </c>
      <c r="AJ273" s="11">
        <v>0</v>
      </c>
      <c r="AK273" s="11">
        <v>0</v>
      </c>
      <c r="AL273" s="11">
        <v>0</v>
      </c>
      <c r="AM273" s="88">
        <v>0</v>
      </c>
      <c r="AN273" s="89">
        <v>5000000</v>
      </c>
      <c r="AO273" s="88">
        <f t="shared" si="40"/>
        <v>5000000</v>
      </c>
      <c r="AP273" s="11">
        <v>0</v>
      </c>
      <c r="AQ273" s="11">
        <v>0</v>
      </c>
      <c r="AR273" s="11">
        <v>0</v>
      </c>
      <c r="AS273" s="11">
        <v>0</v>
      </c>
      <c r="AT273" s="11">
        <v>0</v>
      </c>
    </row>
    <row r="274" spans="1:46" hidden="1" x14ac:dyDescent="0.3">
      <c r="A274" t="s">
        <v>1434</v>
      </c>
      <c r="B274" t="str">
        <f t="shared" si="37"/>
        <v>1.1-00-2610_26643031_26392234</v>
      </c>
      <c r="C274" t="s">
        <v>32</v>
      </c>
      <c r="D274" t="s">
        <v>33</v>
      </c>
      <c r="E274">
        <v>2</v>
      </c>
      <c r="F274" t="s">
        <v>526</v>
      </c>
      <c r="G274">
        <v>2.2000000000000002</v>
      </c>
      <c r="H274" t="s">
        <v>531</v>
      </c>
      <c r="I274" t="s">
        <v>381</v>
      </c>
      <c r="J274" t="s">
        <v>382</v>
      </c>
      <c r="K274" t="s">
        <v>36</v>
      </c>
      <c r="L274" t="s">
        <v>37</v>
      </c>
      <c r="M274" t="s">
        <v>540</v>
      </c>
      <c r="N274" t="s">
        <v>307</v>
      </c>
      <c r="O274" t="s">
        <v>308</v>
      </c>
      <c r="P274">
        <v>6</v>
      </c>
      <c r="Q274" t="s">
        <v>40</v>
      </c>
      <c r="R274">
        <v>43</v>
      </c>
      <c r="S274" t="s">
        <v>383</v>
      </c>
      <c r="T274" t="s">
        <v>384</v>
      </c>
      <c r="U274" t="s">
        <v>385</v>
      </c>
      <c r="V274">
        <v>3000</v>
      </c>
      <c r="W274" t="s">
        <v>53</v>
      </c>
      <c r="X274" t="s">
        <v>634</v>
      </c>
      <c r="Y274">
        <v>3922</v>
      </c>
      <c r="Z274" t="s">
        <v>243</v>
      </c>
      <c r="AA274">
        <v>34</v>
      </c>
      <c r="AB274" t="s">
        <v>390</v>
      </c>
      <c r="AC274" s="2">
        <v>11200000</v>
      </c>
      <c r="AD274" s="1">
        <v>11200000</v>
      </c>
      <c r="AE274" s="1">
        <v>2900465</v>
      </c>
      <c r="AF274" s="1">
        <v>2900465</v>
      </c>
      <c r="AG274">
        <f t="shared" ref="AG274:AG305" si="43">AF274-AH274</f>
        <v>0</v>
      </c>
      <c r="AH274" s="1">
        <v>2900465</v>
      </c>
      <c r="AI274">
        <f t="shared" ref="AI274:AI305" si="44">AH274-AJ274</f>
        <v>204970</v>
      </c>
      <c r="AJ274" s="1">
        <v>2695495</v>
      </c>
      <c r="AK274">
        <f t="shared" ref="AK274:AK305" si="45">AJ274-AL274</f>
        <v>0</v>
      </c>
      <c r="AL274" s="1">
        <v>2695495</v>
      </c>
      <c r="AM274" s="1">
        <f t="shared" ref="AM274:AM305" si="46">AC274-AE274</f>
        <v>8299535</v>
      </c>
      <c r="AN274" s="1"/>
      <c r="AO274" s="1">
        <f t="shared" si="40"/>
        <v>11200000</v>
      </c>
      <c r="AP274">
        <v>0</v>
      </c>
      <c r="AQ274">
        <v>0</v>
      </c>
      <c r="AR274">
        <v>0</v>
      </c>
      <c r="AS274">
        <v>0</v>
      </c>
      <c r="AT274">
        <v>0</v>
      </c>
    </row>
    <row r="275" spans="1:46" hidden="1" x14ac:dyDescent="0.3">
      <c r="A275" t="s">
        <v>1435</v>
      </c>
      <c r="B275" t="str">
        <f t="shared" si="37"/>
        <v>1.1-00-2607_26121015_2639410</v>
      </c>
      <c r="C275" t="s">
        <v>32</v>
      </c>
      <c r="D275" t="s">
        <v>33</v>
      </c>
      <c r="E275">
        <v>1</v>
      </c>
      <c r="F275" t="s">
        <v>525</v>
      </c>
      <c r="G275">
        <v>1.7</v>
      </c>
      <c r="H275" t="s">
        <v>529</v>
      </c>
      <c r="I275" t="s">
        <v>121</v>
      </c>
      <c r="J275" t="s">
        <v>122</v>
      </c>
      <c r="K275" t="s">
        <v>36</v>
      </c>
      <c r="L275" t="s">
        <v>37</v>
      </c>
      <c r="M275" t="s">
        <v>540</v>
      </c>
      <c r="N275" t="s">
        <v>38</v>
      </c>
      <c r="O275" t="s">
        <v>39</v>
      </c>
      <c r="P275">
        <v>1</v>
      </c>
      <c r="Q275" t="s">
        <v>123</v>
      </c>
      <c r="R275">
        <v>21</v>
      </c>
      <c r="S275" t="s">
        <v>127</v>
      </c>
      <c r="T275" t="s">
        <v>125</v>
      </c>
      <c r="U275" t="s">
        <v>126</v>
      </c>
      <c r="V275">
        <v>3000</v>
      </c>
      <c r="W275" t="s">
        <v>53</v>
      </c>
      <c r="X275" t="s">
        <v>634</v>
      </c>
      <c r="Y275">
        <v>3941</v>
      </c>
      <c r="Z275" t="s">
        <v>132</v>
      </c>
      <c r="AA275">
        <v>0</v>
      </c>
      <c r="AB275" t="s">
        <v>46</v>
      </c>
      <c r="AC275" s="2">
        <v>70000</v>
      </c>
      <c r="AD275" s="1">
        <v>70000</v>
      </c>
      <c r="AE275">
        <v>0</v>
      </c>
      <c r="AF275">
        <v>0</v>
      </c>
      <c r="AG275">
        <f t="shared" si="43"/>
        <v>0</v>
      </c>
      <c r="AH275">
        <v>0</v>
      </c>
      <c r="AI275">
        <f t="shared" si="44"/>
        <v>0</v>
      </c>
      <c r="AJ275">
        <v>0</v>
      </c>
      <c r="AK275">
        <f t="shared" si="45"/>
        <v>0</v>
      </c>
      <c r="AL275">
        <v>0</v>
      </c>
      <c r="AM275" s="1">
        <f t="shared" si="46"/>
        <v>70000</v>
      </c>
      <c r="AN275" s="1"/>
      <c r="AO275" s="1">
        <f t="shared" si="40"/>
        <v>70000</v>
      </c>
      <c r="AP275">
        <v>0</v>
      </c>
      <c r="AQ275">
        <v>0</v>
      </c>
      <c r="AR275">
        <v>0</v>
      </c>
      <c r="AS275">
        <v>0</v>
      </c>
      <c r="AT275">
        <v>0</v>
      </c>
    </row>
    <row r="276" spans="1:46" hidden="1" x14ac:dyDescent="0.3">
      <c r="A276" t="s">
        <v>1436</v>
      </c>
      <c r="B276" t="str">
        <f t="shared" si="37"/>
        <v>1.1-00-2604_2645004_2639410</v>
      </c>
      <c r="C276" t="s">
        <v>32</v>
      </c>
      <c r="D276" t="s">
        <v>33</v>
      </c>
      <c r="E276">
        <v>1</v>
      </c>
      <c r="F276" t="s">
        <v>525</v>
      </c>
      <c r="G276">
        <v>1.3</v>
      </c>
      <c r="H276" t="s">
        <v>528</v>
      </c>
      <c r="I276" t="s">
        <v>175</v>
      </c>
      <c r="J276" t="s">
        <v>176</v>
      </c>
      <c r="K276" t="s">
        <v>36</v>
      </c>
      <c r="L276" t="s">
        <v>37</v>
      </c>
      <c r="M276" t="s">
        <v>540</v>
      </c>
      <c r="N276" t="s">
        <v>192</v>
      </c>
      <c r="O276" t="s">
        <v>193</v>
      </c>
      <c r="P276">
        <v>4</v>
      </c>
      <c r="Q276" t="s">
        <v>78</v>
      </c>
      <c r="R276">
        <v>5</v>
      </c>
      <c r="S276" t="s">
        <v>194</v>
      </c>
      <c r="T276" t="s">
        <v>195</v>
      </c>
      <c r="U276" t="s">
        <v>196</v>
      </c>
      <c r="V276">
        <v>3000</v>
      </c>
      <c r="W276" t="s">
        <v>53</v>
      </c>
      <c r="X276" t="s">
        <v>634</v>
      </c>
      <c r="Y276">
        <v>3941</v>
      </c>
      <c r="Z276" t="s">
        <v>132</v>
      </c>
      <c r="AA276">
        <v>0</v>
      </c>
      <c r="AB276" t="s">
        <v>46</v>
      </c>
      <c r="AC276" s="2">
        <v>800000</v>
      </c>
      <c r="AD276">
        <v>0</v>
      </c>
      <c r="AE276" s="1">
        <v>57346.31</v>
      </c>
      <c r="AF276" s="1">
        <v>57346.31</v>
      </c>
      <c r="AG276">
        <f t="shared" si="43"/>
        <v>0</v>
      </c>
      <c r="AH276" s="1">
        <v>57346.31</v>
      </c>
      <c r="AI276">
        <f t="shared" si="44"/>
        <v>57346.31</v>
      </c>
      <c r="AJ276">
        <v>0</v>
      </c>
      <c r="AK276">
        <f t="shared" si="45"/>
        <v>0</v>
      </c>
      <c r="AL276">
        <v>0</v>
      </c>
      <c r="AM276" s="1">
        <f t="shared" si="46"/>
        <v>742653.69</v>
      </c>
      <c r="AN276" s="1"/>
      <c r="AO276" s="1">
        <f t="shared" si="40"/>
        <v>800000</v>
      </c>
      <c r="AP276">
        <v>0</v>
      </c>
      <c r="AQ276" s="1">
        <v>800000</v>
      </c>
      <c r="AR276">
        <v>0</v>
      </c>
      <c r="AS276">
        <v>0</v>
      </c>
      <c r="AT276" s="1">
        <v>800000</v>
      </c>
    </row>
    <row r="277" spans="1:46" hidden="1" x14ac:dyDescent="0.3">
      <c r="A277" t="s">
        <v>1437</v>
      </c>
      <c r="B277" t="str">
        <f t="shared" si="37"/>
        <v>1.1-00-2604_2646005_2639410</v>
      </c>
      <c r="C277" t="s">
        <v>32</v>
      </c>
      <c r="D277" t="s">
        <v>33</v>
      </c>
      <c r="E277">
        <v>1</v>
      </c>
      <c r="F277" t="s">
        <v>525</v>
      </c>
      <c r="G277">
        <v>1.3</v>
      </c>
      <c r="H277" t="s">
        <v>528</v>
      </c>
      <c r="I277" t="s">
        <v>175</v>
      </c>
      <c r="J277" t="s">
        <v>176</v>
      </c>
      <c r="K277" t="s">
        <v>36</v>
      </c>
      <c r="L277" t="s">
        <v>37</v>
      </c>
      <c r="M277" t="s">
        <v>540</v>
      </c>
      <c r="N277" t="s">
        <v>192</v>
      </c>
      <c r="O277" t="s">
        <v>193</v>
      </c>
      <c r="P277">
        <v>4</v>
      </c>
      <c r="Q277" t="s">
        <v>78</v>
      </c>
      <c r="R277">
        <v>6</v>
      </c>
      <c r="S277" t="s">
        <v>198</v>
      </c>
      <c r="T277" t="s">
        <v>199</v>
      </c>
      <c r="U277" t="s">
        <v>200</v>
      </c>
      <c r="V277">
        <v>3000</v>
      </c>
      <c r="W277" t="s">
        <v>53</v>
      </c>
      <c r="X277" t="s">
        <v>634</v>
      </c>
      <c r="Y277">
        <v>3941</v>
      </c>
      <c r="Z277" t="s">
        <v>132</v>
      </c>
      <c r="AA277">
        <v>0</v>
      </c>
      <c r="AB277" t="s">
        <v>46</v>
      </c>
      <c r="AC277" s="2">
        <v>500000</v>
      </c>
      <c r="AD277" s="1">
        <v>500000</v>
      </c>
      <c r="AE277">
        <v>0</v>
      </c>
      <c r="AF277">
        <v>0</v>
      </c>
      <c r="AG277">
        <f t="shared" si="43"/>
        <v>0</v>
      </c>
      <c r="AH277">
        <v>0</v>
      </c>
      <c r="AI277">
        <f t="shared" si="44"/>
        <v>0</v>
      </c>
      <c r="AJ277">
        <v>0</v>
      </c>
      <c r="AK277">
        <f t="shared" si="45"/>
        <v>0</v>
      </c>
      <c r="AL277">
        <v>0</v>
      </c>
      <c r="AM277" s="1">
        <f t="shared" si="46"/>
        <v>500000</v>
      </c>
      <c r="AN277" s="1"/>
      <c r="AO277" s="1">
        <f t="shared" si="40"/>
        <v>500000</v>
      </c>
      <c r="AP277">
        <v>0</v>
      </c>
      <c r="AQ277">
        <v>0</v>
      </c>
      <c r="AR277">
        <v>0</v>
      </c>
      <c r="AS277">
        <v>0</v>
      </c>
      <c r="AT277">
        <v>0</v>
      </c>
    </row>
    <row r="278" spans="1:46" s="11" customFormat="1" hidden="1" x14ac:dyDescent="0.3">
      <c r="A278" s="11" t="s">
        <v>1531</v>
      </c>
      <c r="B278" t="str">
        <f t="shared" si="37"/>
        <v>1.1-00-2612_26466038_26565178</v>
      </c>
      <c r="C278" s="11" t="s">
        <v>32</v>
      </c>
      <c r="D278" s="11" t="s">
        <v>33</v>
      </c>
      <c r="E278">
        <v>3</v>
      </c>
      <c r="F278" t="s">
        <v>527</v>
      </c>
      <c r="G278">
        <v>3.8</v>
      </c>
      <c r="H278" t="s">
        <v>536</v>
      </c>
      <c r="I278" t="s">
        <v>72</v>
      </c>
      <c r="J278" t="s">
        <v>73</v>
      </c>
      <c r="K278" t="s">
        <v>74</v>
      </c>
      <c r="L278" t="s">
        <v>75</v>
      </c>
      <c r="M278" t="s">
        <v>539</v>
      </c>
      <c r="N278" t="s">
        <v>76</v>
      </c>
      <c r="O278" t="s">
        <v>77</v>
      </c>
      <c r="P278">
        <v>4</v>
      </c>
      <c r="Q278" t="s">
        <v>78</v>
      </c>
      <c r="R278" s="11">
        <v>66</v>
      </c>
      <c r="S278" s="11" t="s">
        <v>79</v>
      </c>
      <c r="T278" t="s">
        <v>80</v>
      </c>
      <c r="U278" t="s">
        <v>81</v>
      </c>
      <c r="V278">
        <v>5000</v>
      </c>
      <c r="W278" t="s">
        <v>57</v>
      </c>
      <c r="X278" t="s">
        <v>635</v>
      </c>
      <c r="Y278" s="11">
        <v>5651</v>
      </c>
      <c r="Z278" s="11" t="s">
        <v>58</v>
      </c>
      <c r="AA278" s="11">
        <v>78</v>
      </c>
      <c r="AB278" s="11" t="s">
        <v>504</v>
      </c>
      <c r="AC278" s="87">
        <v>0</v>
      </c>
      <c r="AD278" s="88">
        <v>0</v>
      </c>
      <c r="AE278" s="11">
        <v>0</v>
      </c>
      <c r="AF278" s="11">
        <v>0</v>
      </c>
      <c r="AG278" s="11">
        <f t="shared" si="43"/>
        <v>0</v>
      </c>
      <c r="AH278" s="11">
        <v>0</v>
      </c>
      <c r="AI278" s="11">
        <f t="shared" si="44"/>
        <v>0</v>
      </c>
      <c r="AJ278" s="11">
        <v>0</v>
      </c>
      <c r="AK278" s="11">
        <f t="shared" si="45"/>
        <v>0</v>
      </c>
      <c r="AL278" s="11">
        <v>0</v>
      </c>
      <c r="AM278" s="88">
        <f t="shared" si="46"/>
        <v>0</v>
      </c>
      <c r="AN278" s="89">
        <v>5000000</v>
      </c>
      <c r="AO278" s="88">
        <f t="shared" si="40"/>
        <v>5000000</v>
      </c>
      <c r="AP278" s="11">
        <v>0</v>
      </c>
      <c r="AQ278" s="11">
        <v>0</v>
      </c>
      <c r="AR278" s="11">
        <v>0</v>
      </c>
      <c r="AS278" s="11">
        <v>0</v>
      </c>
      <c r="AT278" s="11">
        <v>0</v>
      </c>
    </row>
    <row r="279" spans="1:46" hidden="1" x14ac:dyDescent="0.3">
      <c r="A279" t="s">
        <v>1438</v>
      </c>
      <c r="B279" t="str">
        <f t="shared" si="37"/>
        <v>1.1-00-2605_26412008_2639410</v>
      </c>
      <c r="C279" t="s">
        <v>32</v>
      </c>
      <c r="D279" t="s">
        <v>33</v>
      </c>
      <c r="E279">
        <v>1</v>
      </c>
      <c r="F279" t="s">
        <v>525</v>
      </c>
      <c r="G279">
        <v>1.3</v>
      </c>
      <c r="H279" t="s">
        <v>528</v>
      </c>
      <c r="I279" t="s">
        <v>175</v>
      </c>
      <c r="J279" t="s">
        <v>176</v>
      </c>
      <c r="K279" t="s">
        <v>350</v>
      </c>
      <c r="L279" t="s">
        <v>351</v>
      </c>
      <c r="M279" t="s">
        <v>540</v>
      </c>
      <c r="N279" t="s">
        <v>224</v>
      </c>
      <c r="O279" t="s">
        <v>225</v>
      </c>
      <c r="P279">
        <v>4</v>
      </c>
      <c r="Q279" t="s">
        <v>78</v>
      </c>
      <c r="R279">
        <v>12</v>
      </c>
      <c r="S279" t="s">
        <v>355</v>
      </c>
      <c r="T279" t="s">
        <v>353</v>
      </c>
      <c r="U279" t="s">
        <v>354</v>
      </c>
      <c r="V279">
        <v>3000</v>
      </c>
      <c r="W279" t="s">
        <v>53</v>
      </c>
      <c r="X279" t="s">
        <v>634</v>
      </c>
      <c r="Y279">
        <v>3941</v>
      </c>
      <c r="Z279" t="s">
        <v>132</v>
      </c>
      <c r="AA279">
        <v>0</v>
      </c>
      <c r="AB279" t="s">
        <v>46</v>
      </c>
      <c r="AC279" s="2">
        <v>20000000</v>
      </c>
      <c r="AD279" s="1">
        <v>20000000</v>
      </c>
      <c r="AE279" s="1">
        <v>1832951.89</v>
      </c>
      <c r="AF279" s="1">
        <v>1832951.89</v>
      </c>
      <c r="AG279">
        <f t="shared" si="43"/>
        <v>0</v>
      </c>
      <c r="AH279" s="1">
        <v>1832951.89</v>
      </c>
      <c r="AI279">
        <f t="shared" si="44"/>
        <v>558223.33999999985</v>
      </c>
      <c r="AJ279" s="1">
        <v>1274728.55</v>
      </c>
      <c r="AK279">
        <f t="shared" si="45"/>
        <v>680897.35000000009</v>
      </c>
      <c r="AL279" s="1">
        <v>593831.19999999995</v>
      </c>
      <c r="AM279" s="1">
        <f t="shared" si="46"/>
        <v>18167048.109999999</v>
      </c>
      <c r="AN279" s="1">
        <v>0</v>
      </c>
      <c r="AO279" s="1">
        <f t="shared" si="40"/>
        <v>20000000</v>
      </c>
      <c r="AP279">
        <v>0</v>
      </c>
      <c r="AQ279">
        <v>0</v>
      </c>
      <c r="AR279">
        <v>0</v>
      </c>
      <c r="AS279">
        <v>0</v>
      </c>
      <c r="AT279">
        <v>0</v>
      </c>
    </row>
    <row r="280" spans="1:46" hidden="1" x14ac:dyDescent="0.3">
      <c r="A280" t="s">
        <v>1439</v>
      </c>
      <c r="B280" t="str">
        <f t="shared" si="37"/>
        <v>1.1-00-2604_2645004_2639420</v>
      </c>
      <c r="C280" t="s">
        <v>32</v>
      </c>
      <c r="D280" t="s">
        <v>33</v>
      </c>
      <c r="E280">
        <v>1</v>
      </c>
      <c r="F280" t="s">
        <v>525</v>
      </c>
      <c r="G280">
        <v>1.3</v>
      </c>
      <c r="H280" t="s">
        <v>528</v>
      </c>
      <c r="I280" t="s">
        <v>175</v>
      </c>
      <c r="J280" t="s">
        <v>176</v>
      </c>
      <c r="K280" t="s">
        <v>36</v>
      </c>
      <c r="L280" t="s">
        <v>37</v>
      </c>
      <c r="M280" t="s">
        <v>540</v>
      </c>
      <c r="N280" t="s">
        <v>192</v>
      </c>
      <c r="O280" t="s">
        <v>193</v>
      </c>
      <c r="P280">
        <v>4</v>
      </c>
      <c r="Q280" t="s">
        <v>78</v>
      </c>
      <c r="R280">
        <v>5</v>
      </c>
      <c r="S280" t="s">
        <v>194</v>
      </c>
      <c r="T280" t="s">
        <v>195</v>
      </c>
      <c r="U280" t="s">
        <v>196</v>
      </c>
      <c r="V280">
        <v>3000</v>
      </c>
      <c r="W280" t="s">
        <v>53</v>
      </c>
      <c r="X280" t="s">
        <v>634</v>
      </c>
      <c r="Y280">
        <v>3942</v>
      </c>
      <c r="Z280" t="s">
        <v>197</v>
      </c>
      <c r="AA280">
        <v>0</v>
      </c>
      <c r="AB280" t="s">
        <v>46</v>
      </c>
      <c r="AC280" s="2">
        <v>150000</v>
      </c>
      <c r="AD280" s="1">
        <v>150000</v>
      </c>
      <c r="AE280">
        <v>0</v>
      </c>
      <c r="AF280">
        <v>0</v>
      </c>
      <c r="AG280">
        <f t="shared" si="43"/>
        <v>0</v>
      </c>
      <c r="AH280">
        <v>0</v>
      </c>
      <c r="AI280">
        <f t="shared" si="44"/>
        <v>0</v>
      </c>
      <c r="AJ280">
        <v>0</v>
      </c>
      <c r="AK280">
        <f t="shared" si="45"/>
        <v>0</v>
      </c>
      <c r="AL280">
        <v>0</v>
      </c>
      <c r="AM280" s="1">
        <f t="shared" si="46"/>
        <v>150000</v>
      </c>
      <c r="AN280" s="1"/>
      <c r="AO280" s="1">
        <f t="shared" si="40"/>
        <v>150000</v>
      </c>
      <c r="AP280">
        <v>0</v>
      </c>
      <c r="AQ280">
        <v>0</v>
      </c>
      <c r="AR280">
        <v>0</v>
      </c>
      <c r="AS280">
        <v>0</v>
      </c>
      <c r="AT280">
        <v>0</v>
      </c>
    </row>
    <row r="281" spans="1:46" hidden="1" x14ac:dyDescent="0.3">
      <c r="A281" t="s">
        <v>1440</v>
      </c>
      <c r="B281" t="str">
        <f t="shared" si="37"/>
        <v>1.1-00-2604_2646005_2639610</v>
      </c>
      <c r="C281" t="s">
        <v>32</v>
      </c>
      <c r="D281" t="s">
        <v>33</v>
      </c>
      <c r="E281">
        <v>1</v>
      </c>
      <c r="F281" t="s">
        <v>525</v>
      </c>
      <c r="G281">
        <v>1.3</v>
      </c>
      <c r="H281" t="s">
        <v>528</v>
      </c>
      <c r="I281" t="s">
        <v>175</v>
      </c>
      <c r="J281" t="s">
        <v>176</v>
      </c>
      <c r="K281" t="s">
        <v>36</v>
      </c>
      <c r="L281" t="s">
        <v>37</v>
      </c>
      <c r="M281" t="s">
        <v>540</v>
      </c>
      <c r="N281" t="s">
        <v>192</v>
      </c>
      <c r="O281" t="s">
        <v>193</v>
      </c>
      <c r="P281">
        <v>4</v>
      </c>
      <c r="Q281" t="s">
        <v>78</v>
      </c>
      <c r="R281">
        <v>6</v>
      </c>
      <c r="S281" t="s">
        <v>198</v>
      </c>
      <c r="T281" t="s">
        <v>199</v>
      </c>
      <c r="U281" t="s">
        <v>200</v>
      </c>
      <c r="V281">
        <v>3000</v>
      </c>
      <c r="W281" t="s">
        <v>53</v>
      </c>
      <c r="X281" t="s">
        <v>634</v>
      </c>
      <c r="Y281">
        <v>3961</v>
      </c>
      <c r="Z281" t="s">
        <v>211</v>
      </c>
      <c r="AA281">
        <v>0</v>
      </c>
      <c r="AB281" t="s">
        <v>46</v>
      </c>
      <c r="AC281" s="2">
        <v>50000</v>
      </c>
      <c r="AD281" s="1">
        <v>50000</v>
      </c>
      <c r="AE281">
        <v>0</v>
      </c>
      <c r="AF281">
        <v>0</v>
      </c>
      <c r="AG281">
        <f t="shared" si="43"/>
        <v>0</v>
      </c>
      <c r="AH281">
        <v>0</v>
      </c>
      <c r="AI281">
        <f t="shared" si="44"/>
        <v>0</v>
      </c>
      <c r="AJ281">
        <v>0</v>
      </c>
      <c r="AK281">
        <f t="shared" si="45"/>
        <v>0</v>
      </c>
      <c r="AL281">
        <v>0</v>
      </c>
      <c r="AM281" s="1">
        <f t="shared" si="46"/>
        <v>50000</v>
      </c>
      <c r="AN281" s="1"/>
      <c r="AO281" s="1">
        <f t="shared" si="40"/>
        <v>50000</v>
      </c>
      <c r="AP281">
        <v>0</v>
      </c>
      <c r="AQ281">
        <v>0</v>
      </c>
      <c r="AR281">
        <v>0</v>
      </c>
      <c r="AS281">
        <v>0</v>
      </c>
      <c r="AT281">
        <v>0</v>
      </c>
    </row>
    <row r="282" spans="1:46" hidden="1" x14ac:dyDescent="0.3">
      <c r="A282" t="s">
        <v>1441</v>
      </c>
      <c r="B282" t="str">
        <f t="shared" si="37"/>
        <v>1.1-00-2607_26121015_2639620</v>
      </c>
      <c r="C282" t="s">
        <v>32</v>
      </c>
      <c r="D282" t="s">
        <v>33</v>
      </c>
      <c r="E282">
        <v>1</v>
      </c>
      <c r="F282" t="s">
        <v>525</v>
      </c>
      <c r="G282">
        <v>1.7</v>
      </c>
      <c r="H282" t="s">
        <v>529</v>
      </c>
      <c r="I282" t="s">
        <v>121</v>
      </c>
      <c r="J282" t="s">
        <v>122</v>
      </c>
      <c r="K282" t="s">
        <v>36</v>
      </c>
      <c r="L282" t="s">
        <v>37</v>
      </c>
      <c r="M282" t="s">
        <v>540</v>
      </c>
      <c r="N282" t="s">
        <v>38</v>
      </c>
      <c r="O282" t="s">
        <v>39</v>
      </c>
      <c r="P282">
        <v>1</v>
      </c>
      <c r="Q282" t="s">
        <v>123</v>
      </c>
      <c r="R282">
        <v>21</v>
      </c>
      <c r="S282" t="s">
        <v>127</v>
      </c>
      <c r="T282" t="s">
        <v>125</v>
      </c>
      <c r="U282" t="s">
        <v>126</v>
      </c>
      <c r="V282">
        <v>3000</v>
      </c>
      <c r="W282" t="s">
        <v>53</v>
      </c>
      <c r="X282" t="s">
        <v>634</v>
      </c>
      <c r="Y282">
        <v>3962</v>
      </c>
      <c r="Z282" t="s">
        <v>133</v>
      </c>
      <c r="AA282">
        <v>0</v>
      </c>
      <c r="AB282" t="s">
        <v>46</v>
      </c>
      <c r="AC282" s="2">
        <v>50000</v>
      </c>
      <c r="AD282" s="1">
        <v>50000</v>
      </c>
      <c r="AE282">
        <v>0</v>
      </c>
      <c r="AF282">
        <v>0</v>
      </c>
      <c r="AG282">
        <f t="shared" si="43"/>
        <v>0</v>
      </c>
      <c r="AH282">
        <v>0</v>
      </c>
      <c r="AI282">
        <f t="shared" si="44"/>
        <v>0</v>
      </c>
      <c r="AJ282">
        <v>0</v>
      </c>
      <c r="AK282">
        <f t="shared" si="45"/>
        <v>0</v>
      </c>
      <c r="AL282">
        <v>0</v>
      </c>
      <c r="AM282" s="1">
        <f t="shared" si="46"/>
        <v>50000</v>
      </c>
      <c r="AN282" s="1"/>
      <c r="AO282" s="1">
        <f t="shared" si="40"/>
        <v>50000</v>
      </c>
      <c r="AP282">
        <v>0</v>
      </c>
      <c r="AQ282">
        <v>0</v>
      </c>
      <c r="AR282">
        <v>0</v>
      </c>
      <c r="AS282">
        <v>0</v>
      </c>
      <c r="AT282">
        <v>0</v>
      </c>
    </row>
    <row r="283" spans="1:46" hidden="1" x14ac:dyDescent="0.3">
      <c r="A283" t="s">
        <v>1442</v>
      </c>
      <c r="B283" t="str">
        <f t="shared" si="37"/>
        <v>1.1-00-2605_2649007_2639620</v>
      </c>
      <c r="C283" t="s">
        <v>32</v>
      </c>
      <c r="D283" t="s">
        <v>33</v>
      </c>
      <c r="E283">
        <v>1</v>
      </c>
      <c r="F283" t="s">
        <v>525</v>
      </c>
      <c r="G283">
        <v>1.3</v>
      </c>
      <c r="H283" t="s">
        <v>528</v>
      </c>
      <c r="I283" t="s">
        <v>175</v>
      </c>
      <c r="J283" t="s">
        <v>176</v>
      </c>
      <c r="K283" t="s">
        <v>36</v>
      </c>
      <c r="L283" t="s">
        <v>37</v>
      </c>
      <c r="M283" t="s">
        <v>540</v>
      </c>
      <c r="N283" t="s">
        <v>224</v>
      </c>
      <c r="O283" t="s">
        <v>225</v>
      </c>
      <c r="P283">
        <v>4</v>
      </c>
      <c r="Q283" t="s">
        <v>78</v>
      </c>
      <c r="R283">
        <v>9</v>
      </c>
      <c r="S283" t="s">
        <v>226</v>
      </c>
      <c r="T283" t="s">
        <v>227</v>
      </c>
      <c r="U283" t="s">
        <v>228</v>
      </c>
      <c r="V283">
        <v>3000</v>
      </c>
      <c r="W283" t="s">
        <v>53</v>
      </c>
      <c r="X283" t="s">
        <v>634</v>
      </c>
      <c r="Y283">
        <v>3962</v>
      </c>
      <c r="Z283" t="s">
        <v>133</v>
      </c>
      <c r="AA283">
        <v>0</v>
      </c>
      <c r="AB283" t="s">
        <v>46</v>
      </c>
      <c r="AC283" s="2">
        <v>25000</v>
      </c>
      <c r="AD283" s="1">
        <v>25000</v>
      </c>
      <c r="AE283" s="1">
        <v>2919</v>
      </c>
      <c r="AF283" s="1">
        <v>2919</v>
      </c>
      <c r="AG283">
        <f t="shared" si="43"/>
        <v>2919</v>
      </c>
      <c r="AH283">
        <v>0</v>
      </c>
      <c r="AI283">
        <f t="shared" si="44"/>
        <v>0</v>
      </c>
      <c r="AJ283">
        <v>0</v>
      </c>
      <c r="AK283">
        <f t="shared" si="45"/>
        <v>0</v>
      </c>
      <c r="AL283">
        <v>0</v>
      </c>
      <c r="AM283" s="1">
        <f t="shared" si="46"/>
        <v>22081</v>
      </c>
      <c r="AN283" s="1"/>
      <c r="AO283" s="1">
        <f t="shared" si="40"/>
        <v>25000</v>
      </c>
      <c r="AP283">
        <v>0</v>
      </c>
      <c r="AQ283">
        <v>0</v>
      </c>
      <c r="AR283">
        <v>0</v>
      </c>
      <c r="AS283">
        <v>0</v>
      </c>
      <c r="AT283">
        <v>0</v>
      </c>
    </row>
    <row r="284" spans="1:46" hidden="1" x14ac:dyDescent="0.3">
      <c r="A284" t="s">
        <v>1443</v>
      </c>
      <c r="B284" t="str">
        <f t="shared" si="37"/>
        <v>1.1-00-2611_26563037_2642110</v>
      </c>
      <c r="C284" t="s">
        <v>32</v>
      </c>
      <c r="D284" t="s">
        <v>33</v>
      </c>
      <c r="E284">
        <v>3</v>
      </c>
      <c r="F284" t="s">
        <v>527</v>
      </c>
      <c r="G284">
        <v>3.7</v>
      </c>
      <c r="H284" t="s">
        <v>138</v>
      </c>
      <c r="I284" t="s">
        <v>137</v>
      </c>
      <c r="J284" t="s">
        <v>138</v>
      </c>
      <c r="K284" t="s">
        <v>36</v>
      </c>
      <c r="L284" t="s">
        <v>37</v>
      </c>
      <c r="M284" t="s">
        <v>540</v>
      </c>
      <c r="N284" t="s">
        <v>139</v>
      </c>
      <c r="O284" t="s">
        <v>140</v>
      </c>
      <c r="P284">
        <v>5</v>
      </c>
      <c r="Q284" t="s">
        <v>141</v>
      </c>
      <c r="R284">
        <v>63</v>
      </c>
      <c r="S284" t="s">
        <v>147</v>
      </c>
      <c r="T284" t="s">
        <v>143</v>
      </c>
      <c r="U284" t="s">
        <v>144</v>
      </c>
      <c r="V284">
        <v>4000</v>
      </c>
      <c r="W284" t="s">
        <v>148</v>
      </c>
      <c r="X284" t="s">
        <v>636</v>
      </c>
      <c r="Y284">
        <v>4211</v>
      </c>
      <c r="Z284" t="s">
        <v>149</v>
      </c>
      <c r="AA284">
        <v>0</v>
      </c>
      <c r="AB284" t="s">
        <v>46</v>
      </c>
      <c r="AC284" s="2">
        <v>2000000</v>
      </c>
      <c r="AD284" s="1">
        <v>2000000</v>
      </c>
      <c r="AE284" s="1">
        <v>2000000</v>
      </c>
      <c r="AF284" s="1">
        <v>2000000</v>
      </c>
      <c r="AG284">
        <f t="shared" si="43"/>
        <v>0</v>
      </c>
      <c r="AH284" s="1">
        <v>2000000</v>
      </c>
      <c r="AI284">
        <f t="shared" si="44"/>
        <v>0</v>
      </c>
      <c r="AJ284" s="1">
        <v>2000000</v>
      </c>
      <c r="AK284">
        <f t="shared" si="45"/>
        <v>0</v>
      </c>
      <c r="AL284" s="1">
        <v>2000000</v>
      </c>
      <c r="AM284" s="1">
        <f t="shared" si="46"/>
        <v>0</v>
      </c>
      <c r="AN284" s="1"/>
      <c r="AO284" s="1">
        <f t="shared" si="40"/>
        <v>2000000</v>
      </c>
      <c r="AP284">
        <v>0</v>
      </c>
      <c r="AQ284">
        <v>0</v>
      </c>
      <c r="AR284">
        <v>0</v>
      </c>
      <c r="AS284">
        <v>0</v>
      </c>
      <c r="AT284">
        <v>0</v>
      </c>
    </row>
    <row r="285" spans="1:46" hidden="1" x14ac:dyDescent="0.3">
      <c r="A285" t="s">
        <v>1444</v>
      </c>
      <c r="B285" t="str">
        <f t="shared" si="37"/>
        <v>1.1-00-2604_2648006_2642110</v>
      </c>
      <c r="C285" t="s">
        <v>32</v>
      </c>
      <c r="D285" t="s">
        <v>33</v>
      </c>
      <c r="E285">
        <v>1</v>
      </c>
      <c r="F285" t="s">
        <v>525</v>
      </c>
      <c r="G285">
        <v>1.3</v>
      </c>
      <c r="H285" t="s">
        <v>528</v>
      </c>
      <c r="I285" t="s">
        <v>175</v>
      </c>
      <c r="J285" t="s">
        <v>176</v>
      </c>
      <c r="K285" t="s">
        <v>36</v>
      </c>
      <c r="L285" t="s">
        <v>37</v>
      </c>
      <c r="M285" t="s">
        <v>540</v>
      </c>
      <c r="N285" t="s">
        <v>192</v>
      </c>
      <c r="O285" t="s">
        <v>193</v>
      </c>
      <c r="P285">
        <v>4</v>
      </c>
      <c r="Q285" t="s">
        <v>78</v>
      </c>
      <c r="R285">
        <v>8</v>
      </c>
      <c r="S285" t="s">
        <v>221</v>
      </c>
      <c r="T285" t="s">
        <v>222</v>
      </c>
      <c r="U285" t="s">
        <v>223</v>
      </c>
      <c r="V285">
        <v>4000</v>
      </c>
      <c r="W285" t="s">
        <v>148</v>
      </c>
      <c r="X285" t="s">
        <v>636</v>
      </c>
      <c r="Y285">
        <v>4211</v>
      </c>
      <c r="Z285" t="s">
        <v>149</v>
      </c>
      <c r="AA285">
        <v>0</v>
      </c>
      <c r="AB285" t="s">
        <v>46</v>
      </c>
      <c r="AC285" s="2">
        <v>2500000</v>
      </c>
      <c r="AD285" s="1">
        <v>2500000</v>
      </c>
      <c r="AE285">
        <v>0</v>
      </c>
      <c r="AF285">
        <v>0</v>
      </c>
      <c r="AG285">
        <f t="shared" si="43"/>
        <v>0</v>
      </c>
      <c r="AH285">
        <v>0</v>
      </c>
      <c r="AI285">
        <f t="shared" si="44"/>
        <v>0</v>
      </c>
      <c r="AJ285">
        <v>0</v>
      </c>
      <c r="AK285">
        <f t="shared" si="45"/>
        <v>0</v>
      </c>
      <c r="AL285">
        <v>0</v>
      </c>
      <c r="AM285" s="1">
        <f t="shared" si="46"/>
        <v>2500000</v>
      </c>
      <c r="AN285" s="1"/>
      <c r="AO285" s="1">
        <f t="shared" si="40"/>
        <v>2500000</v>
      </c>
      <c r="AP285">
        <v>0</v>
      </c>
      <c r="AQ285">
        <v>0</v>
      </c>
      <c r="AR285">
        <v>0</v>
      </c>
      <c r="AS285">
        <v>0</v>
      </c>
      <c r="AT285">
        <v>0</v>
      </c>
    </row>
    <row r="286" spans="1:46" hidden="1" x14ac:dyDescent="0.3">
      <c r="A286" t="s">
        <v>1445</v>
      </c>
      <c r="B286" t="str">
        <f t="shared" si="37"/>
        <v>1.1-00-2614_26268040_2642110</v>
      </c>
      <c r="C286" t="s">
        <v>32</v>
      </c>
      <c r="D286" t="s">
        <v>33</v>
      </c>
      <c r="E286">
        <v>2</v>
      </c>
      <c r="F286" t="s">
        <v>526</v>
      </c>
      <c r="G286">
        <v>2.4</v>
      </c>
      <c r="H286" t="s">
        <v>533</v>
      </c>
      <c r="I286" t="s">
        <v>417</v>
      </c>
      <c r="J286" t="s">
        <v>418</v>
      </c>
      <c r="K286" t="s">
        <v>36</v>
      </c>
      <c r="L286" t="s">
        <v>37</v>
      </c>
      <c r="M286" t="s">
        <v>540</v>
      </c>
      <c r="N286" t="s">
        <v>419</v>
      </c>
      <c r="O286" t="s">
        <v>420</v>
      </c>
      <c r="P286">
        <v>2</v>
      </c>
      <c r="Q286" t="s">
        <v>102</v>
      </c>
      <c r="R286">
        <v>68</v>
      </c>
      <c r="S286" t="s">
        <v>421</v>
      </c>
      <c r="T286" t="s">
        <v>422</v>
      </c>
      <c r="U286" t="s">
        <v>423</v>
      </c>
      <c r="V286">
        <v>4000</v>
      </c>
      <c r="W286" t="s">
        <v>148</v>
      </c>
      <c r="X286" t="s">
        <v>636</v>
      </c>
      <c r="Y286">
        <v>4211</v>
      </c>
      <c r="Z286" t="s">
        <v>149</v>
      </c>
      <c r="AA286">
        <v>0</v>
      </c>
      <c r="AB286" t="s">
        <v>46</v>
      </c>
      <c r="AC286" s="2">
        <v>20803650</v>
      </c>
      <c r="AD286" s="1">
        <v>20803650</v>
      </c>
      <c r="AE286" s="1">
        <v>3557160.02</v>
      </c>
      <c r="AF286" s="1">
        <v>3557160.02</v>
      </c>
      <c r="AG286">
        <f t="shared" si="43"/>
        <v>0</v>
      </c>
      <c r="AH286" s="1">
        <v>3557160.02</v>
      </c>
      <c r="AI286">
        <f t="shared" si="44"/>
        <v>0</v>
      </c>
      <c r="AJ286" s="1">
        <v>3557160.02</v>
      </c>
      <c r="AK286">
        <f t="shared" si="45"/>
        <v>0</v>
      </c>
      <c r="AL286" s="1">
        <v>3557160.02</v>
      </c>
      <c r="AM286" s="1">
        <f t="shared" si="46"/>
        <v>17246489.98</v>
      </c>
      <c r="AN286" s="1"/>
      <c r="AO286" s="1">
        <f t="shared" si="40"/>
        <v>20803650</v>
      </c>
      <c r="AP286">
        <v>0</v>
      </c>
      <c r="AQ286">
        <v>0</v>
      </c>
      <c r="AR286">
        <v>0</v>
      </c>
      <c r="AS286">
        <v>0</v>
      </c>
      <c r="AT286">
        <v>0</v>
      </c>
    </row>
    <row r="287" spans="1:46" hidden="1" x14ac:dyDescent="0.3">
      <c r="A287" t="s">
        <v>1446</v>
      </c>
      <c r="B287" t="str">
        <f t="shared" si="37"/>
        <v>1.1-00-2615_26169041_2642110</v>
      </c>
      <c r="C287" t="s">
        <v>32</v>
      </c>
      <c r="D287" t="s">
        <v>33</v>
      </c>
      <c r="E287">
        <v>2</v>
      </c>
      <c r="F287" t="s">
        <v>526</v>
      </c>
      <c r="G287">
        <v>2.4</v>
      </c>
      <c r="H287" t="s">
        <v>533</v>
      </c>
      <c r="I287" t="s">
        <v>417</v>
      </c>
      <c r="J287" t="s">
        <v>418</v>
      </c>
      <c r="K287" t="s">
        <v>36</v>
      </c>
      <c r="L287" t="s">
        <v>37</v>
      </c>
      <c r="M287" t="s">
        <v>540</v>
      </c>
      <c r="N287" t="s">
        <v>424</v>
      </c>
      <c r="O287" t="s">
        <v>425</v>
      </c>
      <c r="P287">
        <v>1</v>
      </c>
      <c r="Q287" t="s">
        <v>123</v>
      </c>
      <c r="R287">
        <v>69</v>
      </c>
      <c r="S287" t="s">
        <v>426</v>
      </c>
      <c r="T287" t="s">
        <v>427</v>
      </c>
      <c r="U287" t="s">
        <v>428</v>
      </c>
      <c r="V287">
        <v>4000</v>
      </c>
      <c r="W287" t="s">
        <v>148</v>
      </c>
      <c r="X287" t="s">
        <v>636</v>
      </c>
      <c r="Y287">
        <v>4211</v>
      </c>
      <c r="Z287" t="s">
        <v>149</v>
      </c>
      <c r="AA287">
        <v>0</v>
      </c>
      <c r="AB287" t="s">
        <v>46</v>
      </c>
      <c r="AC287" s="2">
        <v>9828000</v>
      </c>
      <c r="AD287" s="1">
        <v>9828000</v>
      </c>
      <c r="AE287" s="1">
        <v>27334.92</v>
      </c>
      <c r="AF287" s="1">
        <v>27334.92</v>
      </c>
      <c r="AG287">
        <f t="shared" si="43"/>
        <v>0</v>
      </c>
      <c r="AH287" s="1">
        <v>27334.92</v>
      </c>
      <c r="AI287">
        <f t="shared" si="44"/>
        <v>0</v>
      </c>
      <c r="AJ287" s="1">
        <v>27334.92</v>
      </c>
      <c r="AK287">
        <f t="shared" si="45"/>
        <v>0</v>
      </c>
      <c r="AL287" s="1">
        <v>27334.92</v>
      </c>
      <c r="AM287" s="1">
        <f t="shared" si="46"/>
        <v>9800665.0800000001</v>
      </c>
      <c r="AN287" s="1"/>
      <c r="AO287" s="1">
        <f t="shared" si="40"/>
        <v>9828000</v>
      </c>
      <c r="AP287">
        <v>0</v>
      </c>
      <c r="AQ287">
        <v>0</v>
      </c>
      <c r="AR287">
        <v>0</v>
      </c>
      <c r="AS287">
        <v>0</v>
      </c>
      <c r="AT287">
        <v>0</v>
      </c>
    </row>
    <row r="288" spans="1:46" hidden="1" x14ac:dyDescent="0.3">
      <c r="A288" t="s">
        <v>1447</v>
      </c>
      <c r="B288" t="str">
        <f t="shared" si="37"/>
        <v>1.1-00-2613_26267039_2642110</v>
      </c>
      <c r="C288" t="s">
        <v>32</v>
      </c>
      <c r="D288" t="s">
        <v>33</v>
      </c>
      <c r="E288">
        <v>2</v>
      </c>
      <c r="F288" t="s">
        <v>526</v>
      </c>
      <c r="G288">
        <v>2.6</v>
      </c>
      <c r="H288" t="s">
        <v>534</v>
      </c>
      <c r="I288" t="s">
        <v>429</v>
      </c>
      <c r="J288" t="s">
        <v>430</v>
      </c>
      <c r="K288" t="s">
        <v>36</v>
      </c>
      <c r="L288" t="s">
        <v>37</v>
      </c>
      <c r="M288" t="s">
        <v>540</v>
      </c>
      <c r="N288" t="s">
        <v>431</v>
      </c>
      <c r="O288" t="s">
        <v>432</v>
      </c>
      <c r="P288">
        <v>2</v>
      </c>
      <c r="Q288" t="s">
        <v>102</v>
      </c>
      <c r="R288">
        <v>67</v>
      </c>
      <c r="S288" t="s">
        <v>433</v>
      </c>
      <c r="T288" t="s">
        <v>434</v>
      </c>
      <c r="U288" t="s">
        <v>435</v>
      </c>
      <c r="V288">
        <v>4000</v>
      </c>
      <c r="W288" t="s">
        <v>148</v>
      </c>
      <c r="X288" t="s">
        <v>636</v>
      </c>
      <c r="Y288">
        <v>4211</v>
      </c>
      <c r="Z288" t="s">
        <v>149</v>
      </c>
      <c r="AA288">
        <v>0</v>
      </c>
      <c r="AB288" t="s">
        <v>46</v>
      </c>
      <c r="AC288" s="2">
        <v>14767344.140000001</v>
      </c>
      <c r="AD288" s="1">
        <v>14767344.140000001</v>
      </c>
      <c r="AE288" s="1">
        <v>1230612.01</v>
      </c>
      <c r="AF288" s="1">
        <v>1230612.01</v>
      </c>
      <c r="AG288">
        <f t="shared" si="43"/>
        <v>0</v>
      </c>
      <c r="AH288" s="1">
        <v>1230612.01</v>
      </c>
      <c r="AI288">
        <f t="shared" si="44"/>
        <v>0</v>
      </c>
      <c r="AJ288" s="1">
        <v>1230612.01</v>
      </c>
      <c r="AK288">
        <f t="shared" si="45"/>
        <v>0</v>
      </c>
      <c r="AL288" s="1">
        <v>1230612.01</v>
      </c>
      <c r="AM288" s="1">
        <f t="shared" si="46"/>
        <v>13536732.130000001</v>
      </c>
      <c r="AN288" s="1"/>
      <c r="AO288" s="1">
        <f t="shared" si="40"/>
        <v>14767344.140000001</v>
      </c>
      <c r="AP288">
        <v>0</v>
      </c>
      <c r="AQ288">
        <v>0</v>
      </c>
      <c r="AR288">
        <v>0</v>
      </c>
      <c r="AS288">
        <v>0</v>
      </c>
      <c r="AT288">
        <v>0</v>
      </c>
    </row>
    <row r="289" spans="1:46" hidden="1" x14ac:dyDescent="0.3">
      <c r="A289" t="s">
        <v>1448</v>
      </c>
      <c r="B289" t="str">
        <f t="shared" si="37"/>
        <v>1.1-00-2616_26170042_2642110</v>
      </c>
      <c r="C289" t="s">
        <v>32</v>
      </c>
      <c r="D289" t="s">
        <v>33</v>
      </c>
      <c r="E289">
        <v>2</v>
      </c>
      <c r="F289" t="s">
        <v>526</v>
      </c>
      <c r="G289">
        <v>2.6</v>
      </c>
      <c r="H289" t="s">
        <v>534</v>
      </c>
      <c r="I289" t="s">
        <v>429</v>
      </c>
      <c r="J289" t="s">
        <v>430</v>
      </c>
      <c r="K289" t="s">
        <v>36</v>
      </c>
      <c r="L289" t="s">
        <v>37</v>
      </c>
      <c r="M289" t="s">
        <v>540</v>
      </c>
      <c r="N289" t="s">
        <v>436</v>
      </c>
      <c r="O289" t="s">
        <v>437</v>
      </c>
      <c r="P289">
        <v>1</v>
      </c>
      <c r="Q289" t="s">
        <v>123</v>
      </c>
      <c r="R289">
        <v>70</v>
      </c>
      <c r="S289" t="s">
        <v>438</v>
      </c>
      <c r="T289" t="s">
        <v>439</v>
      </c>
      <c r="U289" t="s">
        <v>440</v>
      </c>
      <c r="V289">
        <v>4000</v>
      </c>
      <c r="W289" t="s">
        <v>148</v>
      </c>
      <c r="X289" t="s">
        <v>636</v>
      </c>
      <c r="Y289">
        <v>4211</v>
      </c>
      <c r="Z289" t="s">
        <v>149</v>
      </c>
      <c r="AA289">
        <v>0</v>
      </c>
      <c r="AB289" t="s">
        <v>46</v>
      </c>
      <c r="AC289" s="2">
        <v>7750016.75</v>
      </c>
      <c r="AD289" s="1">
        <v>7750016.75</v>
      </c>
      <c r="AE289" s="1">
        <v>1039619.25</v>
      </c>
      <c r="AF289" s="1">
        <v>1039619.25</v>
      </c>
      <c r="AG289">
        <f t="shared" si="43"/>
        <v>0</v>
      </c>
      <c r="AH289" s="1">
        <v>1039619.25</v>
      </c>
      <c r="AI289">
        <f t="shared" si="44"/>
        <v>0</v>
      </c>
      <c r="AJ289" s="1">
        <v>1039619.25</v>
      </c>
      <c r="AK289">
        <f t="shared" si="45"/>
        <v>0</v>
      </c>
      <c r="AL289" s="1">
        <v>1039619.25</v>
      </c>
      <c r="AM289" s="1">
        <f t="shared" si="46"/>
        <v>6710397.5</v>
      </c>
      <c r="AN289" s="1"/>
      <c r="AO289" s="1">
        <f t="shared" si="40"/>
        <v>7750016.75</v>
      </c>
      <c r="AP289">
        <v>0</v>
      </c>
      <c r="AQ289">
        <v>0</v>
      </c>
      <c r="AR289">
        <v>0</v>
      </c>
      <c r="AS289">
        <v>0</v>
      </c>
      <c r="AT289">
        <v>0</v>
      </c>
    </row>
    <row r="290" spans="1:46" hidden="1" x14ac:dyDescent="0.3">
      <c r="A290" t="s">
        <v>1449</v>
      </c>
      <c r="B290" t="str">
        <f t="shared" si="37"/>
        <v>1.1-00-2617_26171043_2642110</v>
      </c>
      <c r="C290" t="s">
        <v>32</v>
      </c>
      <c r="D290" t="s">
        <v>33</v>
      </c>
      <c r="E290">
        <v>2</v>
      </c>
      <c r="F290" t="s">
        <v>526</v>
      </c>
      <c r="G290">
        <v>2.6</v>
      </c>
      <c r="H290" t="s">
        <v>534</v>
      </c>
      <c r="I290" t="s">
        <v>441</v>
      </c>
      <c r="J290" t="s">
        <v>442</v>
      </c>
      <c r="K290" t="s">
        <v>36</v>
      </c>
      <c r="L290" t="s">
        <v>37</v>
      </c>
      <c r="M290" t="s">
        <v>540</v>
      </c>
      <c r="N290" t="s">
        <v>443</v>
      </c>
      <c r="O290" t="s">
        <v>444</v>
      </c>
      <c r="P290">
        <v>1</v>
      </c>
      <c r="Q290" t="s">
        <v>123</v>
      </c>
      <c r="R290">
        <v>71</v>
      </c>
      <c r="S290" t="s">
        <v>445</v>
      </c>
      <c r="T290" t="s">
        <v>446</v>
      </c>
      <c r="U290" t="s">
        <v>447</v>
      </c>
      <c r="V290">
        <v>4000</v>
      </c>
      <c r="W290" t="s">
        <v>148</v>
      </c>
      <c r="X290" t="s">
        <v>636</v>
      </c>
      <c r="Y290">
        <v>4211</v>
      </c>
      <c r="Z290" t="s">
        <v>149</v>
      </c>
      <c r="AA290">
        <v>0</v>
      </c>
      <c r="AB290" t="s">
        <v>46</v>
      </c>
      <c r="AC290" s="2">
        <v>99750000</v>
      </c>
      <c r="AD290" s="1">
        <v>99750000</v>
      </c>
      <c r="AE290" s="1">
        <v>16625000</v>
      </c>
      <c r="AF290" s="1">
        <v>16625000</v>
      </c>
      <c r="AG290">
        <f t="shared" si="43"/>
        <v>0</v>
      </c>
      <c r="AH290" s="1">
        <v>16625000</v>
      </c>
      <c r="AI290">
        <f t="shared" si="44"/>
        <v>0</v>
      </c>
      <c r="AJ290" s="1">
        <v>16625000</v>
      </c>
      <c r="AK290">
        <f t="shared" si="45"/>
        <v>0</v>
      </c>
      <c r="AL290" s="1">
        <v>16625000</v>
      </c>
      <c r="AM290" s="1">
        <f t="shared" si="46"/>
        <v>83125000</v>
      </c>
      <c r="AN290" s="1"/>
      <c r="AO290" s="1">
        <f t="shared" si="40"/>
        <v>99750000</v>
      </c>
      <c r="AP290">
        <v>0</v>
      </c>
      <c r="AQ290">
        <v>0</v>
      </c>
      <c r="AR290">
        <v>0</v>
      </c>
      <c r="AS290">
        <v>0</v>
      </c>
      <c r="AT290">
        <v>0</v>
      </c>
    </row>
    <row r="291" spans="1:46" hidden="1" x14ac:dyDescent="0.3">
      <c r="A291" t="s">
        <v>1450</v>
      </c>
      <c r="B291" t="str">
        <f t="shared" si="37"/>
        <v>1.6-01-2604_2648006_2642510</v>
      </c>
      <c r="C291" t="s">
        <v>448</v>
      </c>
      <c r="D291" t="s">
        <v>449</v>
      </c>
      <c r="E291">
        <v>1</v>
      </c>
      <c r="F291" t="s">
        <v>525</v>
      </c>
      <c r="G291">
        <v>1.3</v>
      </c>
      <c r="H291" t="s">
        <v>528</v>
      </c>
      <c r="I291" t="s">
        <v>175</v>
      </c>
      <c r="J291" t="s">
        <v>176</v>
      </c>
      <c r="K291" t="s">
        <v>36</v>
      </c>
      <c r="L291" t="s">
        <v>37</v>
      </c>
      <c r="M291" t="s">
        <v>540</v>
      </c>
      <c r="N291" t="s">
        <v>192</v>
      </c>
      <c r="O291" t="s">
        <v>193</v>
      </c>
      <c r="P291">
        <v>4</v>
      </c>
      <c r="Q291" t="s">
        <v>78</v>
      </c>
      <c r="R291">
        <v>8</v>
      </c>
      <c r="S291" t="s">
        <v>221</v>
      </c>
      <c r="T291" t="s">
        <v>222</v>
      </c>
      <c r="U291" t="s">
        <v>223</v>
      </c>
      <c r="V291">
        <v>4000</v>
      </c>
      <c r="W291" t="s">
        <v>148</v>
      </c>
      <c r="X291" t="s">
        <v>636</v>
      </c>
      <c r="Y291">
        <v>4251</v>
      </c>
      <c r="Z291" t="s">
        <v>450</v>
      </c>
      <c r="AA291">
        <v>0</v>
      </c>
      <c r="AB291" t="s">
        <v>46</v>
      </c>
      <c r="AC291" s="2">
        <v>25000000</v>
      </c>
      <c r="AD291" s="1">
        <v>25000000</v>
      </c>
      <c r="AE291" s="1">
        <v>1372569.63</v>
      </c>
      <c r="AF291" s="1">
        <v>1372569.63</v>
      </c>
      <c r="AG291">
        <f t="shared" si="43"/>
        <v>0</v>
      </c>
      <c r="AH291" s="1">
        <v>1372569.63</v>
      </c>
      <c r="AI291">
        <f t="shared" si="44"/>
        <v>0</v>
      </c>
      <c r="AJ291" s="1">
        <v>1372569.63</v>
      </c>
      <c r="AK291">
        <f t="shared" si="45"/>
        <v>0</v>
      </c>
      <c r="AL291" s="1">
        <v>1372569.63</v>
      </c>
      <c r="AM291" s="1">
        <f t="shared" si="46"/>
        <v>23627430.370000001</v>
      </c>
      <c r="AN291" s="1"/>
      <c r="AO291" s="1">
        <f t="shared" si="40"/>
        <v>25000000</v>
      </c>
      <c r="AP291">
        <v>0</v>
      </c>
      <c r="AQ291">
        <v>0</v>
      </c>
      <c r="AR291">
        <v>0</v>
      </c>
      <c r="AS291">
        <v>0</v>
      </c>
      <c r="AT291">
        <v>0</v>
      </c>
    </row>
    <row r="292" spans="1:46" hidden="1" x14ac:dyDescent="0.3">
      <c r="A292" t="s">
        <v>1451</v>
      </c>
      <c r="B292" t="str">
        <f t="shared" si="37"/>
        <v>1.1-00-2611_26550035_26431153</v>
      </c>
      <c r="C292" t="s">
        <v>32</v>
      </c>
      <c r="D292" t="s">
        <v>33</v>
      </c>
      <c r="E292">
        <v>3</v>
      </c>
      <c r="F292" t="s">
        <v>527</v>
      </c>
      <c r="G292">
        <v>3.2</v>
      </c>
      <c r="H292" t="s">
        <v>535</v>
      </c>
      <c r="I292" t="s">
        <v>361</v>
      </c>
      <c r="J292" t="s">
        <v>362</v>
      </c>
      <c r="K292" t="s">
        <v>315</v>
      </c>
      <c r="L292" t="s">
        <v>316</v>
      </c>
      <c r="M292" t="s">
        <v>540</v>
      </c>
      <c r="N292" t="s">
        <v>139</v>
      </c>
      <c r="O292" t="s">
        <v>140</v>
      </c>
      <c r="P292">
        <v>5</v>
      </c>
      <c r="Q292" t="s">
        <v>141</v>
      </c>
      <c r="R292">
        <v>50</v>
      </c>
      <c r="S292" t="s">
        <v>372</v>
      </c>
      <c r="T292" t="s">
        <v>364</v>
      </c>
      <c r="U292" t="s">
        <v>365</v>
      </c>
      <c r="V292">
        <v>4000</v>
      </c>
      <c r="W292" t="s">
        <v>148</v>
      </c>
      <c r="X292" t="s">
        <v>637</v>
      </c>
      <c r="Y292">
        <v>4311</v>
      </c>
      <c r="Z292" t="s">
        <v>373</v>
      </c>
      <c r="AA292">
        <v>53</v>
      </c>
      <c r="AB292" t="s">
        <v>372</v>
      </c>
      <c r="AC292" s="2">
        <v>250000</v>
      </c>
      <c r="AD292" s="1">
        <v>250000</v>
      </c>
      <c r="AE292">
        <v>0</v>
      </c>
      <c r="AF292">
        <v>0</v>
      </c>
      <c r="AG292">
        <f t="shared" si="43"/>
        <v>0</v>
      </c>
      <c r="AH292">
        <v>0</v>
      </c>
      <c r="AI292">
        <f t="shared" si="44"/>
        <v>0</v>
      </c>
      <c r="AJ292">
        <v>0</v>
      </c>
      <c r="AK292">
        <f t="shared" si="45"/>
        <v>0</v>
      </c>
      <c r="AL292">
        <v>0</v>
      </c>
      <c r="AM292" s="1">
        <f t="shared" si="46"/>
        <v>250000</v>
      </c>
      <c r="AN292" s="1"/>
      <c r="AO292" s="1">
        <f t="shared" si="40"/>
        <v>250000</v>
      </c>
      <c r="AP292">
        <v>0</v>
      </c>
      <c r="AQ292">
        <v>0</v>
      </c>
      <c r="AR292">
        <v>0</v>
      </c>
      <c r="AS292">
        <v>0</v>
      </c>
      <c r="AT292">
        <v>0</v>
      </c>
    </row>
    <row r="293" spans="1:46" hidden="1" x14ac:dyDescent="0.3">
      <c r="A293" t="s">
        <v>1452</v>
      </c>
      <c r="B293" t="str">
        <f t="shared" si="37"/>
        <v>1.1-00-2611_26551035_26431138</v>
      </c>
      <c r="C293" t="s">
        <v>32</v>
      </c>
      <c r="D293" t="s">
        <v>33</v>
      </c>
      <c r="E293">
        <v>3</v>
      </c>
      <c r="F293" t="s">
        <v>527</v>
      </c>
      <c r="G293">
        <v>3.2</v>
      </c>
      <c r="H293" t="s">
        <v>535</v>
      </c>
      <c r="I293" t="s">
        <v>361</v>
      </c>
      <c r="J293" t="s">
        <v>362</v>
      </c>
      <c r="K293" t="s">
        <v>315</v>
      </c>
      <c r="L293" t="s">
        <v>316</v>
      </c>
      <c r="M293" t="s">
        <v>540</v>
      </c>
      <c r="N293" t="s">
        <v>139</v>
      </c>
      <c r="O293" t="s">
        <v>140</v>
      </c>
      <c r="P293">
        <v>5</v>
      </c>
      <c r="Q293" t="s">
        <v>141</v>
      </c>
      <c r="R293">
        <v>51</v>
      </c>
      <c r="S293" t="s">
        <v>374</v>
      </c>
      <c r="T293" t="s">
        <v>364</v>
      </c>
      <c r="U293" t="s">
        <v>365</v>
      </c>
      <c r="V293">
        <v>4000</v>
      </c>
      <c r="W293" t="s">
        <v>148</v>
      </c>
      <c r="X293" t="s">
        <v>637</v>
      </c>
      <c r="Y293">
        <v>4311</v>
      </c>
      <c r="Z293" t="s">
        <v>373</v>
      </c>
      <c r="AA293">
        <v>38</v>
      </c>
      <c r="AB293" t="s">
        <v>375</v>
      </c>
      <c r="AC293" s="2">
        <v>5000000</v>
      </c>
      <c r="AD293" s="1">
        <v>5000000</v>
      </c>
      <c r="AE293">
        <v>0</v>
      </c>
      <c r="AF293">
        <v>0</v>
      </c>
      <c r="AG293">
        <f t="shared" si="43"/>
        <v>0</v>
      </c>
      <c r="AH293">
        <v>0</v>
      </c>
      <c r="AI293">
        <f t="shared" si="44"/>
        <v>0</v>
      </c>
      <c r="AJ293">
        <v>0</v>
      </c>
      <c r="AK293">
        <f t="shared" si="45"/>
        <v>0</v>
      </c>
      <c r="AL293">
        <v>0</v>
      </c>
      <c r="AM293" s="1">
        <f t="shared" si="46"/>
        <v>5000000</v>
      </c>
      <c r="AN293" s="1"/>
      <c r="AO293" s="1">
        <f t="shared" si="40"/>
        <v>5000000</v>
      </c>
      <c r="AP293">
        <v>0</v>
      </c>
      <c r="AQ293">
        <v>0</v>
      </c>
      <c r="AR293">
        <v>0</v>
      </c>
      <c r="AS293">
        <v>0</v>
      </c>
      <c r="AT293">
        <v>0</v>
      </c>
    </row>
    <row r="294" spans="1:46" hidden="1" x14ac:dyDescent="0.3">
      <c r="A294" t="s">
        <v>1453</v>
      </c>
      <c r="B294" t="str">
        <f t="shared" si="37"/>
        <v>1.1-00-2611_26552035_26431139</v>
      </c>
      <c r="C294" t="s">
        <v>32</v>
      </c>
      <c r="D294" t="s">
        <v>33</v>
      </c>
      <c r="E294">
        <v>3</v>
      </c>
      <c r="F294" t="s">
        <v>527</v>
      </c>
      <c r="G294">
        <v>3.2</v>
      </c>
      <c r="H294" t="s">
        <v>535</v>
      </c>
      <c r="I294" t="s">
        <v>361</v>
      </c>
      <c r="J294" t="s">
        <v>362</v>
      </c>
      <c r="K294" t="s">
        <v>315</v>
      </c>
      <c r="L294" t="s">
        <v>316</v>
      </c>
      <c r="M294" t="s">
        <v>540</v>
      </c>
      <c r="N294" t="s">
        <v>139</v>
      </c>
      <c r="O294" t="s">
        <v>140</v>
      </c>
      <c r="P294">
        <v>5</v>
      </c>
      <c r="Q294" t="s">
        <v>141</v>
      </c>
      <c r="R294">
        <v>52</v>
      </c>
      <c r="S294" t="s">
        <v>376</v>
      </c>
      <c r="T294" t="s">
        <v>364</v>
      </c>
      <c r="U294" t="s">
        <v>365</v>
      </c>
      <c r="V294">
        <v>4000</v>
      </c>
      <c r="W294" t="s">
        <v>148</v>
      </c>
      <c r="X294" t="s">
        <v>637</v>
      </c>
      <c r="Y294">
        <v>4311</v>
      </c>
      <c r="Z294" t="s">
        <v>373</v>
      </c>
      <c r="AA294">
        <v>39</v>
      </c>
      <c r="AB294" t="s">
        <v>377</v>
      </c>
      <c r="AC294" s="2">
        <v>2800000</v>
      </c>
      <c r="AD294" s="1">
        <v>2800000</v>
      </c>
      <c r="AE294">
        <v>0</v>
      </c>
      <c r="AF294">
        <v>0</v>
      </c>
      <c r="AG294">
        <f t="shared" si="43"/>
        <v>0</v>
      </c>
      <c r="AH294">
        <v>0</v>
      </c>
      <c r="AI294">
        <f t="shared" si="44"/>
        <v>0</v>
      </c>
      <c r="AJ294">
        <v>0</v>
      </c>
      <c r="AK294">
        <f t="shared" si="45"/>
        <v>0</v>
      </c>
      <c r="AL294">
        <v>0</v>
      </c>
      <c r="AM294" s="1">
        <f t="shared" si="46"/>
        <v>2800000</v>
      </c>
      <c r="AN294" s="1"/>
      <c r="AO294" s="1">
        <f t="shared" si="40"/>
        <v>2800000</v>
      </c>
      <c r="AP294">
        <v>0</v>
      </c>
      <c r="AQ294">
        <v>0</v>
      </c>
      <c r="AR294">
        <v>0</v>
      </c>
      <c r="AS294">
        <v>0</v>
      </c>
      <c r="AT294">
        <v>0</v>
      </c>
    </row>
    <row r="295" spans="1:46" hidden="1" x14ac:dyDescent="0.3">
      <c r="A295" t="s">
        <v>1454</v>
      </c>
      <c r="B295" t="str">
        <f t="shared" si="37"/>
        <v>1.1-00-2611_26558035_26431151</v>
      </c>
      <c r="C295" t="s">
        <v>32</v>
      </c>
      <c r="D295" t="s">
        <v>33</v>
      </c>
      <c r="E295">
        <v>3</v>
      </c>
      <c r="F295" t="s">
        <v>527</v>
      </c>
      <c r="G295">
        <v>3.2</v>
      </c>
      <c r="H295" t="s">
        <v>535</v>
      </c>
      <c r="I295" t="s">
        <v>361</v>
      </c>
      <c r="J295" t="s">
        <v>362</v>
      </c>
      <c r="K295" t="s">
        <v>315</v>
      </c>
      <c r="L295" t="s">
        <v>316</v>
      </c>
      <c r="M295" t="s">
        <v>540</v>
      </c>
      <c r="N295" t="s">
        <v>139</v>
      </c>
      <c r="O295" t="s">
        <v>140</v>
      </c>
      <c r="P295">
        <v>5</v>
      </c>
      <c r="Q295" t="s">
        <v>141</v>
      </c>
      <c r="R295">
        <v>58</v>
      </c>
      <c r="S295" t="s">
        <v>379</v>
      </c>
      <c r="T295" t="s">
        <v>364</v>
      </c>
      <c r="U295" t="s">
        <v>365</v>
      </c>
      <c r="V295">
        <v>4000</v>
      </c>
      <c r="W295" t="s">
        <v>148</v>
      </c>
      <c r="X295" t="s">
        <v>637</v>
      </c>
      <c r="Y295">
        <v>4311</v>
      </c>
      <c r="Z295" t="s">
        <v>373</v>
      </c>
      <c r="AA295">
        <v>51</v>
      </c>
      <c r="AB295" t="s">
        <v>380</v>
      </c>
      <c r="AC295" s="2">
        <v>260000</v>
      </c>
      <c r="AD295" s="1">
        <v>260000</v>
      </c>
      <c r="AE295">
        <v>0</v>
      </c>
      <c r="AF295">
        <v>0</v>
      </c>
      <c r="AG295">
        <f t="shared" si="43"/>
        <v>0</v>
      </c>
      <c r="AH295">
        <v>0</v>
      </c>
      <c r="AI295">
        <f t="shared" si="44"/>
        <v>0</v>
      </c>
      <c r="AJ295">
        <v>0</v>
      </c>
      <c r="AK295">
        <f t="shared" si="45"/>
        <v>0</v>
      </c>
      <c r="AL295">
        <v>0</v>
      </c>
      <c r="AM295" s="1">
        <f t="shared" si="46"/>
        <v>260000</v>
      </c>
      <c r="AN295" s="1"/>
      <c r="AO295" s="1">
        <f t="shared" si="40"/>
        <v>260000</v>
      </c>
      <c r="AP295">
        <v>0</v>
      </c>
      <c r="AQ295">
        <v>0</v>
      </c>
      <c r="AR295">
        <v>0</v>
      </c>
      <c r="AS295">
        <v>0</v>
      </c>
      <c r="AT295">
        <v>0</v>
      </c>
    </row>
    <row r="296" spans="1:46" x14ac:dyDescent="0.3">
      <c r="A296" t="s">
        <v>1295</v>
      </c>
      <c r="B296" t="str">
        <f t="shared" si="37"/>
        <v>2.5-02-2607_26120015_2628310</v>
      </c>
      <c r="C296" t="s">
        <v>465</v>
      </c>
      <c r="D296" t="s">
        <v>466</v>
      </c>
      <c r="E296">
        <v>1</v>
      </c>
      <c r="F296" t="s">
        <v>525</v>
      </c>
      <c r="G296">
        <v>1.7</v>
      </c>
      <c r="H296" t="s">
        <v>529</v>
      </c>
      <c r="I296" t="s">
        <v>121</v>
      </c>
      <c r="J296" t="s">
        <v>122</v>
      </c>
      <c r="K296" t="s">
        <v>36</v>
      </c>
      <c r="L296" t="s">
        <v>37</v>
      </c>
      <c r="M296" t="s">
        <v>540</v>
      </c>
      <c r="N296" t="s">
        <v>38</v>
      </c>
      <c r="O296" t="s">
        <v>39</v>
      </c>
      <c r="P296">
        <v>1</v>
      </c>
      <c r="Q296" t="s">
        <v>123</v>
      </c>
      <c r="R296">
        <v>20</v>
      </c>
      <c r="S296" t="s">
        <v>124</v>
      </c>
      <c r="T296" t="s">
        <v>125</v>
      </c>
      <c r="U296" t="s">
        <v>126</v>
      </c>
      <c r="V296" s="6">
        <v>2000</v>
      </c>
      <c r="W296" s="6" t="s">
        <v>44</v>
      </c>
      <c r="X296" t="s">
        <v>624</v>
      </c>
      <c r="Y296">
        <v>2831</v>
      </c>
      <c r="Z296" t="s">
        <v>469</v>
      </c>
      <c r="AA296">
        <v>0</v>
      </c>
      <c r="AB296" t="s">
        <v>46</v>
      </c>
      <c r="AC296" s="2">
        <v>7200000</v>
      </c>
      <c r="AD296" s="1">
        <v>7200000</v>
      </c>
      <c r="AE296">
        <v>0</v>
      </c>
      <c r="AF296">
        <v>0</v>
      </c>
      <c r="AG296">
        <f t="shared" si="43"/>
        <v>0</v>
      </c>
      <c r="AH296">
        <v>0</v>
      </c>
      <c r="AI296">
        <f t="shared" si="44"/>
        <v>0</v>
      </c>
      <c r="AJ296">
        <v>0</v>
      </c>
      <c r="AK296">
        <f t="shared" si="45"/>
        <v>0</v>
      </c>
      <c r="AL296">
        <v>0</v>
      </c>
      <c r="AM296" s="1">
        <f t="shared" si="46"/>
        <v>7200000</v>
      </c>
      <c r="AN296" s="84">
        <v>5170884.4400000004</v>
      </c>
      <c r="AO296" s="1">
        <f t="shared" si="40"/>
        <v>12370884.440000001</v>
      </c>
      <c r="AP296">
        <v>0</v>
      </c>
      <c r="AQ296">
        <v>0</v>
      </c>
      <c r="AR296">
        <v>0</v>
      </c>
      <c r="AS296">
        <v>0</v>
      </c>
      <c r="AT296">
        <v>0</v>
      </c>
    </row>
    <row r="297" spans="1:46" hidden="1" x14ac:dyDescent="0.3">
      <c r="A297" t="s">
        <v>1456</v>
      </c>
      <c r="B297" t="str">
        <f t="shared" si="37"/>
        <v>1.1-00-2611_26565037_2644110</v>
      </c>
      <c r="C297" t="s">
        <v>32</v>
      </c>
      <c r="D297" t="s">
        <v>33</v>
      </c>
      <c r="E297">
        <v>3</v>
      </c>
      <c r="F297" t="s">
        <v>527</v>
      </c>
      <c r="G297">
        <v>3.7</v>
      </c>
      <c r="H297" t="s">
        <v>138</v>
      </c>
      <c r="I297" t="s">
        <v>137</v>
      </c>
      <c r="J297" t="s">
        <v>138</v>
      </c>
      <c r="K297" t="s">
        <v>36</v>
      </c>
      <c r="L297" t="s">
        <v>37</v>
      </c>
      <c r="M297" t="s">
        <v>540</v>
      </c>
      <c r="N297" t="s">
        <v>139</v>
      </c>
      <c r="O297" t="s">
        <v>140</v>
      </c>
      <c r="P297">
        <v>5</v>
      </c>
      <c r="Q297" t="s">
        <v>141</v>
      </c>
      <c r="R297">
        <v>65</v>
      </c>
      <c r="S297" t="s">
        <v>151</v>
      </c>
      <c r="T297" t="s">
        <v>143</v>
      </c>
      <c r="U297" t="s">
        <v>144</v>
      </c>
      <c r="V297">
        <v>4000</v>
      </c>
      <c r="W297" t="s">
        <v>148</v>
      </c>
      <c r="X297" t="s">
        <v>638</v>
      </c>
      <c r="Y297">
        <v>4411</v>
      </c>
      <c r="Z297" t="s">
        <v>163</v>
      </c>
      <c r="AA297">
        <v>0</v>
      </c>
      <c r="AB297" t="s">
        <v>46</v>
      </c>
      <c r="AC297" s="2">
        <v>200000</v>
      </c>
      <c r="AD297" s="1">
        <v>199988.08</v>
      </c>
      <c r="AE297">
        <v>0</v>
      </c>
      <c r="AF297">
        <v>0</v>
      </c>
      <c r="AG297">
        <f t="shared" si="43"/>
        <v>0</v>
      </c>
      <c r="AH297">
        <v>0</v>
      </c>
      <c r="AI297">
        <f t="shared" si="44"/>
        <v>0</v>
      </c>
      <c r="AJ297">
        <v>0</v>
      </c>
      <c r="AK297">
        <f t="shared" si="45"/>
        <v>0</v>
      </c>
      <c r="AL297">
        <v>0</v>
      </c>
      <c r="AM297" s="1">
        <f t="shared" si="46"/>
        <v>200000</v>
      </c>
      <c r="AN297" s="1"/>
      <c r="AO297" s="1">
        <f t="shared" si="40"/>
        <v>200000</v>
      </c>
      <c r="AP297">
        <v>0</v>
      </c>
      <c r="AQ297">
        <v>11.92</v>
      </c>
      <c r="AR297">
        <v>0</v>
      </c>
      <c r="AS297">
        <v>0</v>
      </c>
      <c r="AT297">
        <v>11.92</v>
      </c>
    </row>
    <row r="298" spans="1:46" hidden="1" x14ac:dyDescent="0.3">
      <c r="A298" t="s">
        <v>1457</v>
      </c>
      <c r="B298" t="str">
        <f t="shared" si="37"/>
        <v>1.1-00-2611_26565037_26441158</v>
      </c>
      <c r="C298" t="s">
        <v>32</v>
      </c>
      <c r="D298" t="s">
        <v>33</v>
      </c>
      <c r="E298">
        <v>3</v>
      </c>
      <c r="F298" t="s">
        <v>527</v>
      </c>
      <c r="G298">
        <v>3.7</v>
      </c>
      <c r="H298" t="s">
        <v>138</v>
      </c>
      <c r="I298" t="s">
        <v>137</v>
      </c>
      <c r="J298" t="s">
        <v>138</v>
      </c>
      <c r="K298" t="s">
        <v>36</v>
      </c>
      <c r="L298" t="s">
        <v>37</v>
      </c>
      <c r="M298" t="s">
        <v>540</v>
      </c>
      <c r="N298" t="s">
        <v>139</v>
      </c>
      <c r="O298" t="s">
        <v>140</v>
      </c>
      <c r="P298">
        <v>5</v>
      </c>
      <c r="Q298" t="s">
        <v>141</v>
      </c>
      <c r="R298">
        <v>65</v>
      </c>
      <c r="S298" t="s">
        <v>151</v>
      </c>
      <c r="T298" t="s">
        <v>143</v>
      </c>
      <c r="U298" t="s">
        <v>144</v>
      </c>
      <c r="V298">
        <v>4000</v>
      </c>
      <c r="W298" t="s">
        <v>148</v>
      </c>
      <c r="X298" t="s">
        <v>638</v>
      </c>
      <c r="Y298">
        <v>4411</v>
      </c>
      <c r="Z298" t="s">
        <v>163</v>
      </c>
      <c r="AA298">
        <v>58</v>
      </c>
      <c r="AB298" t="s">
        <v>164</v>
      </c>
      <c r="AC298" s="2">
        <v>100000</v>
      </c>
      <c r="AD298" s="1">
        <v>100011.92</v>
      </c>
      <c r="AE298">
        <v>0</v>
      </c>
      <c r="AF298">
        <v>0</v>
      </c>
      <c r="AG298">
        <f t="shared" si="43"/>
        <v>0</v>
      </c>
      <c r="AH298">
        <v>0</v>
      </c>
      <c r="AI298">
        <f t="shared" si="44"/>
        <v>0</v>
      </c>
      <c r="AJ298">
        <v>0</v>
      </c>
      <c r="AK298">
        <f t="shared" si="45"/>
        <v>0</v>
      </c>
      <c r="AL298">
        <v>0</v>
      </c>
      <c r="AM298" s="1">
        <f t="shared" si="46"/>
        <v>100000</v>
      </c>
      <c r="AN298" s="1"/>
      <c r="AO298" s="1">
        <f t="shared" si="40"/>
        <v>100000</v>
      </c>
      <c r="AP298">
        <v>0</v>
      </c>
      <c r="AQ298">
        <v>0</v>
      </c>
      <c r="AR298">
        <v>0</v>
      </c>
      <c r="AS298">
        <v>11.92</v>
      </c>
      <c r="AT298">
        <v>-11.92</v>
      </c>
    </row>
    <row r="299" spans="1:46" hidden="1" x14ac:dyDescent="0.3">
      <c r="A299" t="s">
        <v>1458</v>
      </c>
      <c r="B299" t="str">
        <f t="shared" si="37"/>
        <v>1.1-00-2601_2661001_2644110</v>
      </c>
      <c r="C299" t="s">
        <v>32</v>
      </c>
      <c r="D299" t="s">
        <v>33</v>
      </c>
      <c r="E299">
        <v>1</v>
      </c>
      <c r="F299" t="s">
        <v>525</v>
      </c>
      <c r="G299">
        <v>1.3</v>
      </c>
      <c r="H299" t="s">
        <v>528</v>
      </c>
      <c r="I299" t="s">
        <v>175</v>
      </c>
      <c r="J299" t="s">
        <v>176</v>
      </c>
      <c r="K299" t="s">
        <v>36</v>
      </c>
      <c r="L299" t="s">
        <v>37</v>
      </c>
      <c r="M299" t="s">
        <v>540</v>
      </c>
      <c r="N299" t="s">
        <v>177</v>
      </c>
      <c r="O299" t="s">
        <v>178</v>
      </c>
      <c r="P299">
        <v>6</v>
      </c>
      <c r="Q299" t="s">
        <v>40</v>
      </c>
      <c r="R299">
        <v>1</v>
      </c>
      <c r="S299" t="s">
        <v>179</v>
      </c>
      <c r="T299" t="s">
        <v>180</v>
      </c>
      <c r="U299" t="s">
        <v>181</v>
      </c>
      <c r="V299">
        <v>4000</v>
      </c>
      <c r="W299" t="s">
        <v>148</v>
      </c>
      <c r="X299" t="s">
        <v>638</v>
      </c>
      <c r="Y299">
        <v>4411</v>
      </c>
      <c r="Z299" t="s">
        <v>163</v>
      </c>
      <c r="AA299">
        <v>0</v>
      </c>
      <c r="AB299" t="s">
        <v>46</v>
      </c>
      <c r="AC299" s="2">
        <v>3800000</v>
      </c>
      <c r="AD299" s="1">
        <v>3800000</v>
      </c>
      <c r="AE299" s="1">
        <v>373327</v>
      </c>
      <c r="AF299" s="1">
        <v>373327</v>
      </c>
      <c r="AG299">
        <f t="shared" si="43"/>
        <v>0</v>
      </c>
      <c r="AH299" s="1">
        <v>373327</v>
      </c>
      <c r="AI299">
        <f t="shared" si="44"/>
        <v>97327</v>
      </c>
      <c r="AJ299" s="1">
        <v>276000</v>
      </c>
      <c r="AK299">
        <f t="shared" si="45"/>
        <v>70000</v>
      </c>
      <c r="AL299" s="1">
        <v>206000</v>
      </c>
      <c r="AM299" s="1">
        <f t="shared" si="46"/>
        <v>3426673</v>
      </c>
      <c r="AN299" s="1"/>
      <c r="AO299" s="1">
        <f t="shared" si="40"/>
        <v>3800000</v>
      </c>
      <c r="AP299">
        <v>0</v>
      </c>
      <c r="AQ299">
        <v>0</v>
      </c>
      <c r="AR299">
        <v>0</v>
      </c>
      <c r="AS299">
        <v>0</v>
      </c>
      <c r="AT299">
        <v>0</v>
      </c>
    </row>
    <row r="300" spans="1:46" s="11" customFormat="1" hidden="1" x14ac:dyDescent="0.3">
      <c r="A300" s="11" t="s">
        <v>1531</v>
      </c>
      <c r="B300" t="str">
        <f t="shared" si="37"/>
        <v>1.1-00-2609_26241029_26441175</v>
      </c>
      <c r="C300" s="11" t="s">
        <v>32</v>
      </c>
      <c r="D300" s="11" t="s">
        <v>33</v>
      </c>
      <c r="E300">
        <v>1</v>
      </c>
      <c r="F300" t="s">
        <v>525</v>
      </c>
      <c r="G300">
        <v>1.3</v>
      </c>
      <c r="H300" t="s">
        <v>528</v>
      </c>
      <c r="I300" t="s">
        <v>175</v>
      </c>
      <c r="J300" t="s">
        <v>176</v>
      </c>
      <c r="K300" t="s">
        <v>315</v>
      </c>
      <c r="L300" t="s">
        <v>316</v>
      </c>
      <c r="M300" t="s">
        <v>540</v>
      </c>
      <c r="N300" t="s">
        <v>292</v>
      </c>
      <c r="O300" t="s">
        <v>293</v>
      </c>
      <c r="P300">
        <v>2</v>
      </c>
      <c r="Q300" t="s">
        <v>102</v>
      </c>
      <c r="R300" s="11">
        <v>41</v>
      </c>
      <c r="S300" s="11" t="s">
        <v>332</v>
      </c>
      <c r="T300" t="s">
        <v>324</v>
      </c>
      <c r="U300" t="s">
        <v>325</v>
      </c>
      <c r="V300">
        <v>4000</v>
      </c>
      <c r="W300" t="s">
        <v>148</v>
      </c>
      <c r="X300" t="s">
        <v>638</v>
      </c>
      <c r="Y300" s="11">
        <v>4411</v>
      </c>
      <c r="Z300" s="11" t="s">
        <v>163</v>
      </c>
      <c r="AA300" s="11">
        <v>75</v>
      </c>
      <c r="AB300" s="11" t="s">
        <v>503</v>
      </c>
      <c r="AC300" s="87">
        <v>0</v>
      </c>
      <c r="AD300" s="88">
        <v>0</v>
      </c>
      <c r="AE300" s="11">
        <v>0</v>
      </c>
      <c r="AF300" s="11">
        <v>0</v>
      </c>
      <c r="AG300" s="11">
        <f t="shared" si="43"/>
        <v>0</v>
      </c>
      <c r="AH300" s="11">
        <v>0</v>
      </c>
      <c r="AI300" s="11">
        <f t="shared" si="44"/>
        <v>0</v>
      </c>
      <c r="AJ300" s="11">
        <v>0</v>
      </c>
      <c r="AK300" s="11">
        <f t="shared" si="45"/>
        <v>0</v>
      </c>
      <c r="AL300" s="11">
        <v>0</v>
      </c>
      <c r="AM300" s="88">
        <f t="shared" si="46"/>
        <v>0</v>
      </c>
      <c r="AN300" s="89">
        <v>6000000</v>
      </c>
      <c r="AO300" s="88">
        <f t="shared" si="40"/>
        <v>6000000</v>
      </c>
      <c r="AP300" s="11">
        <v>0</v>
      </c>
      <c r="AQ300" s="11">
        <v>0</v>
      </c>
      <c r="AR300" s="11">
        <v>0</v>
      </c>
      <c r="AS300" s="11">
        <v>0</v>
      </c>
      <c r="AT300" s="11">
        <v>0</v>
      </c>
    </row>
    <row r="301" spans="1:46" hidden="1" x14ac:dyDescent="0.3">
      <c r="A301" t="s">
        <v>1460</v>
      </c>
      <c r="B301" t="str">
        <f t="shared" si="37"/>
        <v>1.1-00-2609_26232025_2644110</v>
      </c>
      <c r="C301" t="s">
        <v>32</v>
      </c>
      <c r="D301" t="s">
        <v>33</v>
      </c>
      <c r="E301">
        <v>1</v>
      </c>
      <c r="F301" t="s">
        <v>525</v>
      </c>
      <c r="G301">
        <v>1.3</v>
      </c>
      <c r="H301" t="s">
        <v>528</v>
      </c>
      <c r="I301" t="s">
        <v>175</v>
      </c>
      <c r="J301" t="s">
        <v>176</v>
      </c>
      <c r="K301" t="s">
        <v>315</v>
      </c>
      <c r="L301" t="s">
        <v>316</v>
      </c>
      <c r="M301" t="s">
        <v>540</v>
      </c>
      <c r="N301" t="s">
        <v>292</v>
      </c>
      <c r="O301" t="s">
        <v>293</v>
      </c>
      <c r="P301">
        <v>2</v>
      </c>
      <c r="Q301" t="s">
        <v>102</v>
      </c>
      <c r="R301">
        <v>32</v>
      </c>
      <c r="S301" t="s">
        <v>322</v>
      </c>
      <c r="T301" t="s">
        <v>318</v>
      </c>
      <c r="U301" t="s">
        <v>319</v>
      </c>
      <c r="V301">
        <v>4000</v>
      </c>
      <c r="W301" t="s">
        <v>148</v>
      </c>
      <c r="X301" t="s">
        <v>638</v>
      </c>
      <c r="Y301">
        <v>4411</v>
      </c>
      <c r="Z301" t="s">
        <v>163</v>
      </c>
      <c r="AA301">
        <v>0</v>
      </c>
      <c r="AB301" t="s">
        <v>46</v>
      </c>
      <c r="AC301" s="2">
        <v>2000000</v>
      </c>
      <c r="AD301" s="1">
        <v>2000000</v>
      </c>
      <c r="AE301">
        <v>0</v>
      </c>
      <c r="AF301">
        <v>0</v>
      </c>
      <c r="AG301">
        <f t="shared" si="43"/>
        <v>0</v>
      </c>
      <c r="AH301">
        <v>0</v>
      </c>
      <c r="AI301">
        <f t="shared" si="44"/>
        <v>0</v>
      </c>
      <c r="AJ301">
        <v>0</v>
      </c>
      <c r="AK301">
        <f t="shared" si="45"/>
        <v>0</v>
      </c>
      <c r="AL301">
        <v>0</v>
      </c>
      <c r="AM301" s="1">
        <f t="shared" si="46"/>
        <v>2000000</v>
      </c>
      <c r="AN301" s="1"/>
      <c r="AO301" s="1">
        <f t="shared" si="40"/>
        <v>2000000</v>
      </c>
      <c r="AP301">
        <v>0</v>
      </c>
      <c r="AQ301">
        <v>0</v>
      </c>
      <c r="AR301">
        <v>0</v>
      </c>
      <c r="AS301">
        <v>0</v>
      </c>
      <c r="AT301">
        <v>0</v>
      </c>
    </row>
    <row r="302" spans="1:46" hidden="1" x14ac:dyDescent="0.3">
      <c r="A302" t="s">
        <v>1461</v>
      </c>
      <c r="B302" t="str">
        <f t="shared" si="37"/>
        <v>1.1-00-2609_26237029_2644110</v>
      </c>
      <c r="C302" t="s">
        <v>32</v>
      </c>
      <c r="D302" t="s">
        <v>33</v>
      </c>
      <c r="E302">
        <v>1</v>
      </c>
      <c r="F302" t="s">
        <v>525</v>
      </c>
      <c r="G302">
        <v>1.3</v>
      </c>
      <c r="H302" t="s">
        <v>528</v>
      </c>
      <c r="I302" t="s">
        <v>175</v>
      </c>
      <c r="J302" t="s">
        <v>176</v>
      </c>
      <c r="K302" t="s">
        <v>315</v>
      </c>
      <c r="L302" t="s">
        <v>316</v>
      </c>
      <c r="M302" t="s">
        <v>540</v>
      </c>
      <c r="N302" t="s">
        <v>292</v>
      </c>
      <c r="O302" t="s">
        <v>293</v>
      </c>
      <c r="P302">
        <v>2</v>
      </c>
      <c r="Q302" t="s">
        <v>102</v>
      </c>
      <c r="R302">
        <v>37</v>
      </c>
      <c r="S302" t="s">
        <v>323</v>
      </c>
      <c r="T302" t="s">
        <v>324</v>
      </c>
      <c r="U302" t="s">
        <v>325</v>
      </c>
      <c r="V302">
        <v>4000</v>
      </c>
      <c r="W302" t="s">
        <v>148</v>
      </c>
      <c r="X302" t="s">
        <v>638</v>
      </c>
      <c r="Y302">
        <v>4411</v>
      </c>
      <c r="Z302" t="s">
        <v>163</v>
      </c>
      <c r="AA302">
        <v>0</v>
      </c>
      <c r="AB302" t="s">
        <v>46</v>
      </c>
      <c r="AC302" s="2">
        <v>20000000</v>
      </c>
      <c r="AD302" s="1">
        <v>20000000</v>
      </c>
      <c r="AE302">
        <v>0</v>
      </c>
      <c r="AF302">
        <v>0</v>
      </c>
      <c r="AG302">
        <f t="shared" si="43"/>
        <v>0</v>
      </c>
      <c r="AH302">
        <v>0</v>
      </c>
      <c r="AI302">
        <f t="shared" si="44"/>
        <v>0</v>
      </c>
      <c r="AJ302">
        <v>0</v>
      </c>
      <c r="AK302">
        <f t="shared" si="45"/>
        <v>0</v>
      </c>
      <c r="AL302">
        <v>0</v>
      </c>
      <c r="AM302" s="1">
        <f t="shared" si="46"/>
        <v>20000000</v>
      </c>
      <c r="AN302" s="1"/>
      <c r="AO302" s="1">
        <f t="shared" si="40"/>
        <v>20000000</v>
      </c>
      <c r="AP302">
        <v>0</v>
      </c>
      <c r="AQ302">
        <v>0</v>
      </c>
      <c r="AR302">
        <v>0</v>
      </c>
      <c r="AS302">
        <v>0</v>
      </c>
      <c r="AT302">
        <v>0</v>
      </c>
    </row>
    <row r="303" spans="1:46" hidden="1" x14ac:dyDescent="0.3">
      <c r="A303" t="s">
        <v>1462</v>
      </c>
      <c r="B303" t="str">
        <f t="shared" si="37"/>
        <v>1.1-00-2609_26239029_26441128</v>
      </c>
      <c r="C303" t="s">
        <v>32</v>
      </c>
      <c r="D303" t="s">
        <v>33</v>
      </c>
      <c r="E303">
        <v>1</v>
      </c>
      <c r="F303" t="s">
        <v>525</v>
      </c>
      <c r="G303">
        <v>1.3</v>
      </c>
      <c r="H303" t="s">
        <v>528</v>
      </c>
      <c r="I303" t="s">
        <v>175</v>
      </c>
      <c r="J303" t="s">
        <v>176</v>
      </c>
      <c r="K303" t="s">
        <v>315</v>
      </c>
      <c r="L303" t="s">
        <v>316</v>
      </c>
      <c r="M303" t="s">
        <v>540</v>
      </c>
      <c r="N303" t="s">
        <v>292</v>
      </c>
      <c r="O303" t="s">
        <v>293</v>
      </c>
      <c r="P303">
        <v>2</v>
      </c>
      <c r="Q303" t="s">
        <v>102</v>
      </c>
      <c r="R303">
        <v>39</v>
      </c>
      <c r="S303" t="s">
        <v>329</v>
      </c>
      <c r="T303" t="s">
        <v>324</v>
      </c>
      <c r="U303" t="s">
        <v>325</v>
      </c>
      <c r="V303">
        <v>4000</v>
      </c>
      <c r="W303" t="s">
        <v>148</v>
      </c>
      <c r="X303" t="s">
        <v>638</v>
      </c>
      <c r="Y303">
        <v>4411</v>
      </c>
      <c r="Z303" t="s">
        <v>163</v>
      </c>
      <c r="AA303">
        <v>28</v>
      </c>
      <c r="AB303" t="s">
        <v>329</v>
      </c>
      <c r="AC303" s="2">
        <v>2000000</v>
      </c>
      <c r="AD303" s="1">
        <v>2000000</v>
      </c>
      <c r="AE303">
        <v>0</v>
      </c>
      <c r="AF303">
        <v>0</v>
      </c>
      <c r="AG303">
        <f t="shared" si="43"/>
        <v>0</v>
      </c>
      <c r="AH303">
        <v>0</v>
      </c>
      <c r="AI303">
        <f t="shared" si="44"/>
        <v>0</v>
      </c>
      <c r="AJ303">
        <v>0</v>
      </c>
      <c r="AK303">
        <f t="shared" si="45"/>
        <v>0</v>
      </c>
      <c r="AL303">
        <v>0</v>
      </c>
      <c r="AM303" s="1">
        <f t="shared" si="46"/>
        <v>2000000</v>
      </c>
      <c r="AN303" s="1"/>
      <c r="AO303" s="1">
        <f t="shared" si="40"/>
        <v>2000000</v>
      </c>
      <c r="AP303">
        <v>0</v>
      </c>
      <c r="AQ303">
        <v>0</v>
      </c>
      <c r="AR303">
        <v>0</v>
      </c>
      <c r="AS303">
        <v>0</v>
      </c>
      <c r="AT303">
        <v>0</v>
      </c>
    </row>
    <row r="304" spans="1:46" hidden="1" x14ac:dyDescent="0.3">
      <c r="A304" t="s">
        <v>1463</v>
      </c>
      <c r="B304" t="str">
        <f t="shared" si="37"/>
        <v>1.1-00-2609_26240029_26441126</v>
      </c>
      <c r="C304" t="s">
        <v>32</v>
      </c>
      <c r="D304" t="s">
        <v>33</v>
      </c>
      <c r="E304">
        <v>1</v>
      </c>
      <c r="F304" t="s">
        <v>525</v>
      </c>
      <c r="G304">
        <v>1.3</v>
      </c>
      <c r="H304" t="s">
        <v>528</v>
      </c>
      <c r="I304" t="s">
        <v>175</v>
      </c>
      <c r="J304" t="s">
        <v>176</v>
      </c>
      <c r="K304" t="s">
        <v>315</v>
      </c>
      <c r="L304" t="s">
        <v>316</v>
      </c>
      <c r="M304" t="s">
        <v>540</v>
      </c>
      <c r="N304" t="s">
        <v>292</v>
      </c>
      <c r="O304" t="s">
        <v>293</v>
      </c>
      <c r="P304">
        <v>2</v>
      </c>
      <c r="Q304" t="s">
        <v>102</v>
      </c>
      <c r="R304">
        <v>40</v>
      </c>
      <c r="S304" t="s">
        <v>330</v>
      </c>
      <c r="T304" t="s">
        <v>324</v>
      </c>
      <c r="U304" t="s">
        <v>325</v>
      </c>
      <c r="V304">
        <v>4000</v>
      </c>
      <c r="W304" t="s">
        <v>148</v>
      </c>
      <c r="X304" t="s">
        <v>638</v>
      </c>
      <c r="Y304">
        <v>4411</v>
      </c>
      <c r="Z304" t="s">
        <v>163</v>
      </c>
      <c r="AA304">
        <v>26</v>
      </c>
      <c r="AB304" t="s">
        <v>331</v>
      </c>
      <c r="AC304" s="2">
        <v>100738501.97</v>
      </c>
      <c r="AD304" s="1">
        <v>100738501.97</v>
      </c>
      <c r="AE304">
        <v>0</v>
      </c>
      <c r="AF304">
        <v>0</v>
      </c>
      <c r="AG304">
        <f t="shared" si="43"/>
        <v>0</v>
      </c>
      <c r="AH304">
        <v>0</v>
      </c>
      <c r="AI304">
        <f t="shared" si="44"/>
        <v>0</v>
      </c>
      <c r="AJ304">
        <v>0</v>
      </c>
      <c r="AK304">
        <f t="shared" si="45"/>
        <v>0</v>
      </c>
      <c r="AL304">
        <v>0</v>
      </c>
      <c r="AM304" s="1">
        <f t="shared" si="46"/>
        <v>100738501.97</v>
      </c>
      <c r="AN304" s="1"/>
      <c r="AO304" s="1">
        <f t="shared" si="40"/>
        <v>100738501.97</v>
      </c>
      <c r="AP304">
        <v>0</v>
      </c>
      <c r="AQ304">
        <v>0</v>
      </c>
      <c r="AR304">
        <v>0</v>
      </c>
      <c r="AS304">
        <v>0</v>
      </c>
      <c r="AT304">
        <v>0</v>
      </c>
    </row>
    <row r="305" spans="1:46" hidden="1" x14ac:dyDescent="0.3">
      <c r="A305" t="s">
        <v>1464</v>
      </c>
      <c r="B305" t="str">
        <f t="shared" si="37"/>
        <v>1.1-00-2609_26241029_26441127</v>
      </c>
      <c r="C305" t="s">
        <v>32</v>
      </c>
      <c r="D305" t="s">
        <v>33</v>
      </c>
      <c r="E305">
        <v>1</v>
      </c>
      <c r="F305" t="s">
        <v>525</v>
      </c>
      <c r="G305">
        <v>1.3</v>
      </c>
      <c r="H305" t="s">
        <v>528</v>
      </c>
      <c r="I305" t="s">
        <v>175</v>
      </c>
      <c r="J305" t="s">
        <v>176</v>
      </c>
      <c r="K305" t="s">
        <v>315</v>
      </c>
      <c r="L305" t="s">
        <v>316</v>
      </c>
      <c r="M305" t="s">
        <v>540</v>
      </c>
      <c r="N305" t="s">
        <v>292</v>
      </c>
      <c r="O305" t="s">
        <v>293</v>
      </c>
      <c r="P305">
        <v>2</v>
      </c>
      <c r="Q305" t="s">
        <v>102</v>
      </c>
      <c r="R305">
        <v>41</v>
      </c>
      <c r="S305" t="s">
        <v>332</v>
      </c>
      <c r="T305" t="s">
        <v>324</v>
      </c>
      <c r="U305" t="s">
        <v>325</v>
      </c>
      <c r="V305">
        <v>4000</v>
      </c>
      <c r="W305" t="s">
        <v>148</v>
      </c>
      <c r="X305" t="s">
        <v>638</v>
      </c>
      <c r="Y305">
        <v>4411</v>
      </c>
      <c r="Z305" t="s">
        <v>163</v>
      </c>
      <c r="AA305">
        <v>27</v>
      </c>
      <c r="AB305" t="s">
        <v>333</v>
      </c>
      <c r="AC305" s="2">
        <v>12000000</v>
      </c>
      <c r="AD305" s="1">
        <v>12000000</v>
      </c>
      <c r="AE305">
        <v>0</v>
      </c>
      <c r="AF305">
        <v>0</v>
      </c>
      <c r="AG305">
        <f t="shared" si="43"/>
        <v>0</v>
      </c>
      <c r="AH305">
        <v>0</v>
      </c>
      <c r="AI305">
        <f t="shared" si="44"/>
        <v>0</v>
      </c>
      <c r="AJ305">
        <v>0</v>
      </c>
      <c r="AK305">
        <f t="shared" si="45"/>
        <v>0</v>
      </c>
      <c r="AL305">
        <v>0</v>
      </c>
      <c r="AM305" s="1">
        <f t="shared" si="46"/>
        <v>12000000</v>
      </c>
      <c r="AN305" s="1"/>
      <c r="AO305" s="1">
        <f t="shared" si="40"/>
        <v>12000000</v>
      </c>
      <c r="AP305">
        <v>0</v>
      </c>
      <c r="AQ305">
        <v>0</v>
      </c>
      <c r="AR305">
        <v>0</v>
      </c>
      <c r="AS305">
        <v>0</v>
      </c>
      <c r="AT305">
        <v>0</v>
      </c>
    </row>
    <row r="306" spans="1:46" s="11" customFormat="1" hidden="1" x14ac:dyDescent="0.3">
      <c r="A306" s="11" t="s">
        <v>1531</v>
      </c>
      <c r="B306" t="str">
        <f t="shared" si="37"/>
        <v>1.1-00-2607_26623017_2659110</v>
      </c>
      <c r="C306" s="11" t="s">
        <v>32</v>
      </c>
      <c r="D306" s="11" t="s">
        <v>33</v>
      </c>
      <c r="E306">
        <v>1</v>
      </c>
      <c r="F306" t="s">
        <v>525</v>
      </c>
      <c r="G306">
        <v>1.7</v>
      </c>
      <c r="H306" t="s">
        <v>529</v>
      </c>
      <c r="I306" t="s">
        <v>34</v>
      </c>
      <c r="J306" t="s">
        <v>35</v>
      </c>
      <c r="K306" t="s">
        <v>36</v>
      </c>
      <c r="L306" t="s">
        <v>37</v>
      </c>
      <c r="M306" t="s">
        <v>539</v>
      </c>
      <c r="N306" t="s">
        <v>38</v>
      </c>
      <c r="O306" t="s">
        <v>39</v>
      </c>
      <c r="P306">
        <v>6</v>
      </c>
      <c r="Q306" t="s">
        <v>40</v>
      </c>
      <c r="R306" s="11">
        <v>23</v>
      </c>
      <c r="S306" s="11" t="s">
        <v>41</v>
      </c>
      <c r="T306" t="s">
        <v>42</v>
      </c>
      <c r="U306" t="s">
        <v>43</v>
      </c>
      <c r="V306">
        <v>5000</v>
      </c>
      <c r="W306" t="s">
        <v>57</v>
      </c>
      <c r="X306" t="s">
        <v>643</v>
      </c>
      <c r="Y306" s="11">
        <v>5911</v>
      </c>
      <c r="Z306" s="11" t="s">
        <v>97</v>
      </c>
      <c r="AA306" s="11">
        <v>0</v>
      </c>
      <c r="AB306" s="11" t="s">
        <v>46</v>
      </c>
      <c r="AC306" s="87">
        <v>0</v>
      </c>
      <c r="AD306" s="88">
        <v>0</v>
      </c>
      <c r="AE306" s="11">
        <v>0</v>
      </c>
      <c r="AF306" s="11">
        <v>0</v>
      </c>
      <c r="AG306" s="11">
        <f t="shared" ref="AG306:AG323" si="47">AF306-AH306</f>
        <v>0</v>
      </c>
      <c r="AH306" s="11">
        <v>0</v>
      </c>
      <c r="AI306" s="11">
        <f t="shared" ref="AI306:AI323" si="48">AH306-AJ306</f>
        <v>0</v>
      </c>
      <c r="AJ306" s="11">
        <v>0</v>
      </c>
      <c r="AK306" s="11">
        <f t="shared" ref="AK306:AK323" si="49">AJ306-AL306</f>
        <v>0</v>
      </c>
      <c r="AL306" s="11">
        <v>0</v>
      </c>
      <c r="AM306" s="88">
        <f t="shared" ref="AM306:AM323" si="50">AC306-AE306</f>
        <v>0</v>
      </c>
      <c r="AN306" s="89">
        <v>7000000</v>
      </c>
      <c r="AO306" s="88">
        <f t="shared" si="40"/>
        <v>7000000</v>
      </c>
      <c r="AP306" s="11">
        <v>0</v>
      </c>
      <c r="AQ306" s="11">
        <v>0</v>
      </c>
      <c r="AR306" s="11">
        <v>0</v>
      </c>
      <c r="AS306" s="11">
        <v>0</v>
      </c>
      <c r="AT306" s="11">
        <v>0</v>
      </c>
    </row>
    <row r="307" spans="1:46" hidden="1" x14ac:dyDescent="0.3">
      <c r="A307" t="s">
        <v>1465</v>
      </c>
      <c r="B307" t="str">
        <f t="shared" si="37"/>
        <v>1.1-00-2611_26553035_26441140</v>
      </c>
      <c r="C307" t="s">
        <v>32</v>
      </c>
      <c r="D307" t="s">
        <v>33</v>
      </c>
      <c r="E307">
        <v>3</v>
      </c>
      <c r="F307" t="s">
        <v>527</v>
      </c>
      <c r="G307">
        <v>3.2</v>
      </c>
      <c r="H307" t="s">
        <v>535</v>
      </c>
      <c r="I307" t="s">
        <v>361</v>
      </c>
      <c r="J307" t="s">
        <v>362</v>
      </c>
      <c r="K307" t="s">
        <v>315</v>
      </c>
      <c r="L307" t="s">
        <v>316</v>
      </c>
      <c r="M307" t="s">
        <v>540</v>
      </c>
      <c r="N307" t="s">
        <v>139</v>
      </c>
      <c r="O307" t="s">
        <v>140</v>
      </c>
      <c r="P307">
        <v>5</v>
      </c>
      <c r="Q307" t="s">
        <v>141</v>
      </c>
      <c r="R307">
        <v>53</v>
      </c>
      <c r="S307" t="s">
        <v>378</v>
      </c>
      <c r="T307" t="s">
        <v>364</v>
      </c>
      <c r="U307" t="s">
        <v>365</v>
      </c>
      <c r="V307">
        <v>4000</v>
      </c>
      <c r="W307" t="s">
        <v>148</v>
      </c>
      <c r="X307" t="s">
        <v>638</v>
      </c>
      <c r="Y307">
        <v>4411</v>
      </c>
      <c r="Z307" t="s">
        <v>163</v>
      </c>
      <c r="AA307">
        <v>40</v>
      </c>
      <c r="AB307" t="s">
        <v>378</v>
      </c>
      <c r="AC307" s="2">
        <v>2200000</v>
      </c>
      <c r="AD307" s="1">
        <v>2200000</v>
      </c>
      <c r="AE307" s="1">
        <v>300000</v>
      </c>
      <c r="AF307" s="1">
        <v>300000</v>
      </c>
      <c r="AG307">
        <f t="shared" si="47"/>
        <v>0</v>
      </c>
      <c r="AH307" s="1">
        <v>300000</v>
      </c>
      <c r="AI307">
        <f t="shared" si="48"/>
        <v>0</v>
      </c>
      <c r="AJ307" s="1">
        <v>300000</v>
      </c>
      <c r="AK307">
        <f t="shared" si="49"/>
        <v>0</v>
      </c>
      <c r="AL307" s="1">
        <v>300000</v>
      </c>
      <c r="AM307" s="1">
        <f t="shared" si="50"/>
        <v>1900000</v>
      </c>
      <c r="AN307" s="1"/>
      <c r="AO307" s="1">
        <f t="shared" si="40"/>
        <v>2200000</v>
      </c>
      <c r="AP307">
        <v>0</v>
      </c>
      <c r="AQ307">
        <v>0</v>
      </c>
      <c r="AR307">
        <v>0</v>
      </c>
      <c r="AS307">
        <v>0</v>
      </c>
      <c r="AT307">
        <v>0</v>
      </c>
    </row>
    <row r="308" spans="1:46" x14ac:dyDescent="0.3">
      <c r="A308" t="s">
        <v>1334</v>
      </c>
      <c r="B308" t="str">
        <f t="shared" si="37"/>
        <v>2.5-02-2605_2649007_2632510</v>
      </c>
      <c r="C308" s="3" t="s">
        <v>465</v>
      </c>
      <c r="D308" s="3" t="s">
        <v>466</v>
      </c>
      <c r="E308">
        <v>1</v>
      </c>
      <c r="F308" t="s">
        <v>525</v>
      </c>
      <c r="G308">
        <v>1.3</v>
      </c>
      <c r="H308" t="s">
        <v>528</v>
      </c>
      <c r="I308" s="3" t="s">
        <v>175</v>
      </c>
      <c r="J308" s="3" t="s">
        <v>176</v>
      </c>
      <c r="K308" s="3" t="s">
        <v>36</v>
      </c>
      <c r="L308" s="3" t="s">
        <v>37</v>
      </c>
      <c r="M308" t="s">
        <v>540</v>
      </c>
      <c r="N308" s="3" t="s">
        <v>224</v>
      </c>
      <c r="O308" s="3" t="s">
        <v>225</v>
      </c>
      <c r="P308" s="3">
        <v>4</v>
      </c>
      <c r="Q308" s="3" t="s">
        <v>78</v>
      </c>
      <c r="R308" s="3">
        <v>9</v>
      </c>
      <c r="S308" s="3" t="s">
        <v>226</v>
      </c>
      <c r="T308" s="3" t="s">
        <v>227</v>
      </c>
      <c r="U308" s="3" t="s">
        <v>228</v>
      </c>
      <c r="V308" s="6">
        <v>3000</v>
      </c>
      <c r="W308" s="6" t="s">
        <v>53</v>
      </c>
      <c r="X308" t="s">
        <v>628</v>
      </c>
      <c r="Y308" s="3">
        <v>3251</v>
      </c>
      <c r="Z308" s="3" t="s">
        <v>467</v>
      </c>
      <c r="AA308" s="3">
        <v>0</v>
      </c>
      <c r="AB308" s="3" t="s">
        <v>46</v>
      </c>
      <c r="AC308" s="4">
        <v>44329640</v>
      </c>
      <c r="AD308" s="5">
        <v>44329640</v>
      </c>
      <c r="AE308" s="5">
        <v>45808851.789999999</v>
      </c>
      <c r="AF308" s="5">
        <v>44680411.82</v>
      </c>
      <c r="AG308" s="3">
        <f t="shared" si="47"/>
        <v>40957044.159999996</v>
      </c>
      <c r="AH308" s="5">
        <v>3723367.66</v>
      </c>
      <c r="AI308" s="3">
        <f t="shared" si="48"/>
        <v>0</v>
      </c>
      <c r="AJ308" s="5">
        <v>3723367.66</v>
      </c>
      <c r="AK308" s="3">
        <f t="shared" si="49"/>
        <v>0</v>
      </c>
      <c r="AL308" s="5">
        <v>3723367.66</v>
      </c>
      <c r="AM308" s="5">
        <f t="shared" si="50"/>
        <v>-1479211.7899999991</v>
      </c>
      <c r="AN308" s="84">
        <v>7150771.9200000018</v>
      </c>
      <c r="AO308" s="1">
        <f t="shared" si="40"/>
        <v>51480411.920000002</v>
      </c>
      <c r="AP308" s="3">
        <v>0</v>
      </c>
      <c r="AQ308" s="3">
        <v>0</v>
      </c>
      <c r="AR308" s="3">
        <v>0</v>
      </c>
      <c r="AS308" s="3">
        <v>0</v>
      </c>
      <c r="AT308" s="3">
        <v>0</v>
      </c>
    </row>
    <row r="309" spans="1:46" x14ac:dyDescent="0.3">
      <c r="A309" t="s">
        <v>1277</v>
      </c>
      <c r="B309" t="str">
        <f t="shared" si="37"/>
        <v>2.5-02-2605_26110007_2626110</v>
      </c>
      <c r="C309" t="s">
        <v>465</v>
      </c>
      <c r="D309" t="s">
        <v>466</v>
      </c>
      <c r="E309">
        <v>1</v>
      </c>
      <c r="F309" t="s">
        <v>525</v>
      </c>
      <c r="G309">
        <v>1.3</v>
      </c>
      <c r="H309" t="s">
        <v>528</v>
      </c>
      <c r="I309" t="s">
        <v>175</v>
      </c>
      <c r="J309" t="s">
        <v>176</v>
      </c>
      <c r="K309" t="s">
        <v>36</v>
      </c>
      <c r="L309" t="s">
        <v>37</v>
      </c>
      <c r="M309" t="s">
        <v>540</v>
      </c>
      <c r="N309" t="s">
        <v>224</v>
      </c>
      <c r="O309" t="s">
        <v>225</v>
      </c>
      <c r="P309">
        <v>1</v>
      </c>
      <c r="Q309" t="s">
        <v>123</v>
      </c>
      <c r="R309">
        <v>10</v>
      </c>
      <c r="S309" t="s">
        <v>352</v>
      </c>
      <c r="T309" t="s">
        <v>227</v>
      </c>
      <c r="U309" t="s">
        <v>228</v>
      </c>
      <c r="V309" s="6">
        <v>2000</v>
      </c>
      <c r="W309" s="6" t="s">
        <v>44</v>
      </c>
      <c r="X309" t="s">
        <v>622</v>
      </c>
      <c r="Y309">
        <v>2611</v>
      </c>
      <c r="Z309" t="s">
        <v>233</v>
      </c>
      <c r="AA309">
        <v>0</v>
      </c>
      <c r="AB309" t="s">
        <v>46</v>
      </c>
      <c r="AC309" s="2">
        <v>20300000</v>
      </c>
      <c r="AD309" s="1">
        <v>20300000</v>
      </c>
      <c r="AE309">
        <v>0</v>
      </c>
      <c r="AF309">
        <v>0</v>
      </c>
      <c r="AG309">
        <f t="shared" si="47"/>
        <v>0</v>
      </c>
      <c r="AH309">
        <v>0</v>
      </c>
      <c r="AI309">
        <f t="shared" si="48"/>
        <v>0</v>
      </c>
      <c r="AJ309">
        <v>0</v>
      </c>
      <c r="AK309">
        <f t="shared" si="49"/>
        <v>0</v>
      </c>
      <c r="AL309">
        <v>0</v>
      </c>
      <c r="AM309" s="1">
        <f t="shared" si="50"/>
        <v>20300000</v>
      </c>
      <c r="AN309" s="84">
        <v>8400000</v>
      </c>
      <c r="AO309" s="1">
        <f t="shared" si="40"/>
        <v>28700000</v>
      </c>
      <c r="AP309">
        <v>0</v>
      </c>
      <c r="AQ309">
        <v>0</v>
      </c>
      <c r="AR309">
        <v>0</v>
      </c>
      <c r="AS309">
        <v>0</v>
      </c>
      <c r="AT309">
        <v>0</v>
      </c>
    </row>
    <row r="310" spans="1:46" hidden="1" x14ac:dyDescent="0.3">
      <c r="A310" t="s">
        <v>1468</v>
      </c>
      <c r="B310" t="str">
        <f t="shared" si="37"/>
        <v>1.1-00-2609_26238029_26442131</v>
      </c>
      <c r="C310" t="s">
        <v>32</v>
      </c>
      <c r="D310" t="s">
        <v>33</v>
      </c>
      <c r="E310">
        <v>1</v>
      </c>
      <c r="F310" t="s">
        <v>525</v>
      </c>
      <c r="G310">
        <v>1.3</v>
      </c>
      <c r="H310" t="s">
        <v>528</v>
      </c>
      <c r="I310" t="s">
        <v>175</v>
      </c>
      <c r="J310" t="s">
        <v>176</v>
      </c>
      <c r="K310" t="s">
        <v>315</v>
      </c>
      <c r="L310" t="s">
        <v>316</v>
      </c>
      <c r="M310" t="s">
        <v>540</v>
      </c>
      <c r="N310" t="s">
        <v>292</v>
      </c>
      <c r="O310" t="s">
        <v>293</v>
      </c>
      <c r="P310">
        <v>2</v>
      </c>
      <c r="Q310" t="s">
        <v>102</v>
      </c>
      <c r="R310">
        <v>38</v>
      </c>
      <c r="S310" t="s">
        <v>326</v>
      </c>
      <c r="T310" t="s">
        <v>324</v>
      </c>
      <c r="U310" t="s">
        <v>325</v>
      </c>
      <c r="V310">
        <v>4000</v>
      </c>
      <c r="W310" t="s">
        <v>148</v>
      </c>
      <c r="X310" t="s">
        <v>638</v>
      </c>
      <c r="Y310">
        <v>4421</v>
      </c>
      <c r="Z310" t="s">
        <v>327</v>
      </c>
      <c r="AA310">
        <v>31</v>
      </c>
      <c r="AB310" t="s">
        <v>328</v>
      </c>
      <c r="AC310" s="2">
        <v>200000</v>
      </c>
      <c r="AD310" s="1">
        <v>200000</v>
      </c>
      <c r="AE310">
        <v>0</v>
      </c>
      <c r="AF310">
        <v>0</v>
      </c>
      <c r="AG310">
        <f t="shared" si="47"/>
        <v>0</v>
      </c>
      <c r="AH310">
        <v>0</v>
      </c>
      <c r="AI310">
        <f t="shared" si="48"/>
        <v>0</v>
      </c>
      <c r="AJ310">
        <v>0</v>
      </c>
      <c r="AK310">
        <f t="shared" si="49"/>
        <v>0</v>
      </c>
      <c r="AL310">
        <v>0</v>
      </c>
      <c r="AM310" s="1">
        <f t="shared" si="50"/>
        <v>200000</v>
      </c>
      <c r="AN310" s="1"/>
      <c r="AO310" s="1">
        <f t="shared" si="40"/>
        <v>200000</v>
      </c>
      <c r="AP310">
        <v>0</v>
      </c>
      <c r="AQ310">
        <v>0</v>
      </c>
      <c r="AR310">
        <v>0</v>
      </c>
      <c r="AS310">
        <v>0</v>
      </c>
      <c r="AT310">
        <v>0</v>
      </c>
    </row>
    <row r="311" spans="1:46" hidden="1" x14ac:dyDescent="0.3">
      <c r="A311" t="s">
        <v>1469</v>
      </c>
      <c r="B311" t="str">
        <f t="shared" si="37"/>
        <v>1.1-00-2609_26236028_2644310</v>
      </c>
      <c r="C311" t="s">
        <v>32</v>
      </c>
      <c r="D311" t="s">
        <v>33</v>
      </c>
      <c r="E311">
        <v>1</v>
      </c>
      <c r="F311" t="s">
        <v>525</v>
      </c>
      <c r="G311">
        <v>1.3</v>
      </c>
      <c r="H311" t="s">
        <v>528</v>
      </c>
      <c r="I311" t="s">
        <v>175</v>
      </c>
      <c r="J311" t="s">
        <v>176</v>
      </c>
      <c r="K311" t="s">
        <v>36</v>
      </c>
      <c r="L311" t="s">
        <v>37</v>
      </c>
      <c r="M311" t="s">
        <v>540</v>
      </c>
      <c r="N311" t="s">
        <v>292</v>
      </c>
      <c r="O311" t="s">
        <v>293</v>
      </c>
      <c r="P311">
        <v>2</v>
      </c>
      <c r="Q311" t="s">
        <v>102</v>
      </c>
      <c r="R311">
        <v>36</v>
      </c>
      <c r="S311" t="s">
        <v>302</v>
      </c>
      <c r="T311" t="s">
        <v>303</v>
      </c>
      <c r="U311" t="s">
        <v>304</v>
      </c>
      <c r="V311">
        <v>4000</v>
      </c>
      <c r="W311" t="s">
        <v>148</v>
      </c>
      <c r="X311" t="s">
        <v>638</v>
      </c>
      <c r="Y311">
        <v>4431</v>
      </c>
      <c r="Z311" t="s">
        <v>306</v>
      </c>
      <c r="AA311">
        <v>0</v>
      </c>
      <c r="AB311" t="s">
        <v>46</v>
      </c>
      <c r="AC311" s="2">
        <v>3900000</v>
      </c>
      <c r="AD311" s="1">
        <v>3900000</v>
      </c>
      <c r="AE311">
        <v>0</v>
      </c>
      <c r="AF311">
        <v>0</v>
      </c>
      <c r="AG311">
        <f t="shared" si="47"/>
        <v>0</v>
      </c>
      <c r="AH311">
        <v>0</v>
      </c>
      <c r="AI311">
        <f t="shared" si="48"/>
        <v>0</v>
      </c>
      <c r="AJ311">
        <v>0</v>
      </c>
      <c r="AK311">
        <f t="shared" si="49"/>
        <v>0</v>
      </c>
      <c r="AL311">
        <v>0</v>
      </c>
      <c r="AM311" s="1">
        <f t="shared" si="50"/>
        <v>3900000</v>
      </c>
      <c r="AN311" s="1"/>
      <c r="AO311" s="1">
        <f t="shared" si="40"/>
        <v>3900000</v>
      </c>
      <c r="AP311">
        <v>0</v>
      </c>
      <c r="AQ311">
        <v>0</v>
      </c>
      <c r="AR311">
        <v>0</v>
      </c>
      <c r="AS311">
        <v>0</v>
      </c>
      <c r="AT311">
        <v>0</v>
      </c>
    </row>
    <row r="312" spans="1:46" hidden="1" x14ac:dyDescent="0.3">
      <c r="A312" t="s">
        <v>1470</v>
      </c>
      <c r="B312" t="str">
        <f t="shared" ref="B312:B375" si="51">CONCATENATE(C312,N312,P312,R312,T312,Y312,AA312)</f>
        <v>1.1-00-2601_2661001_2644514</v>
      </c>
      <c r="C312" t="s">
        <v>32</v>
      </c>
      <c r="D312" t="s">
        <v>33</v>
      </c>
      <c r="E312">
        <v>1</v>
      </c>
      <c r="F312" t="s">
        <v>525</v>
      </c>
      <c r="G312">
        <v>1.3</v>
      </c>
      <c r="H312" t="s">
        <v>528</v>
      </c>
      <c r="I312" t="s">
        <v>175</v>
      </c>
      <c r="J312" t="s">
        <v>176</v>
      </c>
      <c r="K312" t="s">
        <v>36</v>
      </c>
      <c r="L312" t="s">
        <v>37</v>
      </c>
      <c r="M312" t="s">
        <v>540</v>
      </c>
      <c r="N312" t="s">
        <v>177</v>
      </c>
      <c r="O312" t="s">
        <v>178</v>
      </c>
      <c r="P312">
        <v>6</v>
      </c>
      <c r="Q312" t="s">
        <v>40</v>
      </c>
      <c r="R312">
        <v>1</v>
      </c>
      <c r="S312" t="s">
        <v>179</v>
      </c>
      <c r="T312" t="s">
        <v>180</v>
      </c>
      <c r="U312" t="s">
        <v>181</v>
      </c>
      <c r="V312">
        <v>4000</v>
      </c>
      <c r="W312" t="s">
        <v>148</v>
      </c>
      <c r="X312" t="s">
        <v>638</v>
      </c>
      <c r="Y312">
        <v>4451</v>
      </c>
      <c r="Z312" t="s">
        <v>182</v>
      </c>
      <c r="AA312">
        <v>4</v>
      </c>
      <c r="AB312" t="s">
        <v>183</v>
      </c>
      <c r="AC312" s="2">
        <v>1000000</v>
      </c>
      <c r="AD312" s="1">
        <v>1000010.04</v>
      </c>
      <c r="AE312">
        <v>0</v>
      </c>
      <c r="AF312">
        <v>0</v>
      </c>
      <c r="AG312">
        <f t="shared" si="47"/>
        <v>0</v>
      </c>
      <c r="AH312">
        <v>0</v>
      </c>
      <c r="AI312">
        <f t="shared" si="48"/>
        <v>0</v>
      </c>
      <c r="AJ312">
        <v>0</v>
      </c>
      <c r="AK312">
        <f t="shared" si="49"/>
        <v>0</v>
      </c>
      <c r="AL312">
        <v>0</v>
      </c>
      <c r="AM312" s="1">
        <f t="shared" si="50"/>
        <v>1000000</v>
      </c>
      <c r="AN312" s="1"/>
      <c r="AO312" s="1">
        <f t="shared" ref="AO312:AO375" si="52">AC312+AN312</f>
        <v>1000000</v>
      </c>
      <c r="AP312">
        <v>0</v>
      </c>
      <c r="AQ312">
        <v>0</v>
      </c>
      <c r="AR312">
        <v>0</v>
      </c>
      <c r="AS312">
        <v>10.039999999999999</v>
      </c>
      <c r="AT312">
        <v>-10.039999999999999</v>
      </c>
    </row>
    <row r="313" spans="1:46" hidden="1" x14ac:dyDescent="0.3">
      <c r="A313" t="s">
        <v>1471</v>
      </c>
      <c r="B313" t="str">
        <f t="shared" si="51"/>
        <v>1.1-00-2601_2661001_2644515</v>
      </c>
      <c r="C313" t="s">
        <v>32</v>
      </c>
      <c r="D313" t="s">
        <v>33</v>
      </c>
      <c r="E313">
        <v>1</v>
      </c>
      <c r="F313" t="s">
        <v>525</v>
      </c>
      <c r="G313">
        <v>1.3</v>
      </c>
      <c r="H313" t="s">
        <v>528</v>
      </c>
      <c r="I313" t="s">
        <v>175</v>
      </c>
      <c r="J313" t="s">
        <v>176</v>
      </c>
      <c r="K313" t="s">
        <v>36</v>
      </c>
      <c r="L313" t="s">
        <v>37</v>
      </c>
      <c r="M313" t="s">
        <v>540</v>
      </c>
      <c r="N313" t="s">
        <v>177</v>
      </c>
      <c r="O313" t="s">
        <v>178</v>
      </c>
      <c r="P313">
        <v>6</v>
      </c>
      <c r="Q313" t="s">
        <v>40</v>
      </c>
      <c r="R313">
        <v>1</v>
      </c>
      <c r="S313" t="s">
        <v>179</v>
      </c>
      <c r="T313" t="s">
        <v>180</v>
      </c>
      <c r="U313" t="s">
        <v>181</v>
      </c>
      <c r="V313">
        <v>4000</v>
      </c>
      <c r="W313" t="s">
        <v>148</v>
      </c>
      <c r="X313" t="s">
        <v>638</v>
      </c>
      <c r="Y313">
        <v>4451</v>
      </c>
      <c r="Z313" t="s">
        <v>182</v>
      </c>
      <c r="AA313">
        <v>5</v>
      </c>
      <c r="AB313" t="s">
        <v>184</v>
      </c>
      <c r="AC313" s="2">
        <v>500000</v>
      </c>
      <c r="AD313" s="1">
        <v>499989.96</v>
      </c>
      <c r="AE313">
        <v>0</v>
      </c>
      <c r="AF313">
        <v>0</v>
      </c>
      <c r="AG313">
        <f t="shared" si="47"/>
        <v>0</v>
      </c>
      <c r="AH313">
        <v>0</v>
      </c>
      <c r="AI313">
        <f t="shared" si="48"/>
        <v>0</v>
      </c>
      <c r="AJ313">
        <v>0</v>
      </c>
      <c r="AK313">
        <f t="shared" si="49"/>
        <v>0</v>
      </c>
      <c r="AL313">
        <v>0</v>
      </c>
      <c r="AM313" s="1">
        <f t="shared" si="50"/>
        <v>500000</v>
      </c>
      <c r="AN313" s="1"/>
      <c r="AO313" s="1">
        <f t="shared" si="52"/>
        <v>500000</v>
      </c>
      <c r="AP313">
        <v>0</v>
      </c>
      <c r="AQ313">
        <v>10.039999999999999</v>
      </c>
      <c r="AR313">
        <v>0</v>
      </c>
      <c r="AS313">
        <v>0</v>
      </c>
      <c r="AT313">
        <v>10.039999999999999</v>
      </c>
    </row>
    <row r="314" spans="1:46" hidden="1" x14ac:dyDescent="0.3">
      <c r="A314" t="s">
        <v>1472</v>
      </c>
      <c r="B314" t="str">
        <f t="shared" si="51"/>
        <v>1.1-00-2601_2661001_2644516</v>
      </c>
      <c r="C314" t="s">
        <v>32</v>
      </c>
      <c r="D314" t="s">
        <v>33</v>
      </c>
      <c r="E314">
        <v>1</v>
      </c>
      <c r="F314" t="s">
        <v>525</v>
      </c>
      <c r="G314">
        <v>1.3</v>
      </c>
      <c r="H314" t="s">
        <v>528</v>
      </c>
      <c r="I314" t="s">
        <v>175</v>
      </c>
      <c r="J314" t="s">
        <v>176</v>
      </c>
      <c r="K314" t="s">
        <v>36</v>
      </c>
      <c r="L314" t="s">
        <v>37</v>
      </c>
      <c r="M314" t="s">
        <v>540</v>
      </c>
      <c r="N314" t="s">
        <v>177</v>
      </c>
      <c r="O314" t="s">
        <v>178</v>
      </c>
      <c r="P314">
        <v>6</v>
      </c>
      <c r="Q314" t="s">
        <v>40</v>
      </c>
      <c r="R314">
        <v>1</v>
      </c>
      <c r="S314" t="s">
        <v>179</v>
      </c>
      <c r="T314" t="s">
        <v>180</v>
      </c>
      <c r="U314" t="s">
        <v>181</v>
      </c>
      <c r="V314">
        <v>4000</v>
      </c>
      <c r="W314" t="s">
        <v>148</v>
      </c>
      <c r="X314" t="s">
        <v>638</v>
      </c>
      <c r="Y314">
        <v>4451</v>
      </c>
      <c r="Z314" t="s">
        <v>182</v>
      </c>
      <c r="AA314">
        <v>6</v>
      </c>
      <c r="AB314" t="s">
        <v>185</v>
      </c>
      <c r="AC314" s="2">
        <v>240000</v>
      </c>
      <c r="AD314" s="1">
        <v>240000</v>
      </c>
      <c r="AE314">
        <v>0</v>
      </c>
      <c r="AF314">
        <v>0</v>
      </c>
      <c r="AG314">
        <f t="shared" si="47"/>
        <v>0</v>
      </c>
      <c r="AH314">
        <v>0</v>
      </c>
      <c r="AI314">
        <f t="shared" si="48"/>
        <v>0</v>
      </c>
      <c r="AJ314">
        <v>0</v>
      </c>
      <c r="AK314">
        <f t="shared" si="49"/>
        <v>0</v>
      </c>
      <c r="AL314">
        <v>0</v>
      </c>
      <c r="AM314" s="1">
        <f t="shared" si="50"/>
        <v>240000</v>
      </c>
      <c r="AN314" s="1"/>
      <c r="AO314" s="1">
        <f t="shared" si="52"/>
        <v>240000</v>
      </c>
      <c r="AP314">
        <v>0</v>
      </c>
      <c r="AQ314">
        <v>0</v>
      </c>
      <c r="AR314">
        <v>0</v>
      </c>
      <c r="AS314">
        <v>0</v>
      </c>
      <c r="AT314">
        <v>0</v>
      </c>
    </row>
    <row r="315" spans="1:46" hidden="1" x14ac:dyDescent="0.3">
      <c r="A315" t="s">
        <v>1473</v>
      </c>
      <c r="B315" t="str">
        <f t="shared" si="51"/>
        <v>1.1-00-2601_2661001_2644517</v>
      </c>
      <c r="C315" t="s">
        <v>32</v>
      </c>
      <c r="D315" t="s">
        <v>33</v>
      </c>
      <c r="E315">
        <v>1</v>
      </c>
      <c r="F315" t="s">
        <v>525</v>
      </c>
      <c r="G315">
        <v>1.3</v>
      </c>
      <c r="H315" t="s">
        <v>528</v>
      </c>
      <c r="I315" t="s">
        <v>175</v>
      </c>
      <c r="J315" t="s">
        <v>176</v>
      </c>
      <c r="K315" t="s">
        <v>36</v>
      </c>
      <c r="L315" t="s">
        <v>37</v>
      </c>
      <c r="M315" t="s">
        <v>540</v>
      </c>
      <c r="N315" t="s">
        <v>177</v>
      </c>
      <c r="O315" t="s">
        <v>178</v>
      </c>
      <c r="P315">
        <v>6</v>
      </c>
      <c r="Q315" t="s">
        <v>40</v>
      </c>
      <c r="R315">
        <v>1</v>
      </c>
      <c r="S315" t="s">
        <v>179</v>
      </c>
      <c r="T315" t="s">
        <v>180</v>
      </c>
      <c r="U315" t="s">
        <v>181</v>
      </c>
      <c r="V315">
        <v>4000</v>
      </c>
      <c r="W315" t="s">
        <v>148</v>
      </c>
      <c r="X315" t="s">
        <v>638</v>
      </c>
      <c r="Y315">
        <v>4451</v>
      </c>
      <c r="Z315" t="s">
        <v>182</v>
      </c>
      <c r="AA315">
        <v>7</v>
      </c>
      <c r="AB315" t="s">
        <v>186</v>
      </c>
      <c r="AC315" s="2">
        <v>60000</v>
      </c>
      <c r="AD315" s="1">
        <v>60000</v>
      </c>
      <c r="AE315">
        <v>0</v>
      </c>
      <c r="AF315">
        <v>0</v>
      </c>
      <c r="AG315">
        <f t="shared" si="47"/>
        <v>0</v>
      </c>
      <c r="AH315">
        <v>0</v>
      </c>
      <c r="AI315">
        <f t="shared" si="48"/>
        <v>0</v>
      </c>
      <c r="AJ315">
        <v>0</v>
      </c>
      <c r="AK315">
        <f t="shared" si="49"/>
        <v>0</v>
      </c>
      <c r="AL315">
        <v>0</v>
      </c>
      <c r="AM315" s="1">
        <f t="shared" si="50"/>
        <v>60000</v>
      </c>
      <c r="AN315" s="1"/>
      <c r="AO315" s="1">
        <f t="shared" si="52"/>
        <v>60000</v>
      </c>
      <c r="AP315">
        <v>0</v>
      </c>
      <c r="AQ315">
        <v>0</v>
      </c>
      <c r="AR315">
        <v>0</v>
      </c>
      <c r="AS315">
        <v>0</v>
      </c>
      <c r="AT315">
        <v>0</v>
      </c>
    </row>
    <row r="316" spans="1:46" hidden="1" x14ac:dyDescent="0.3">
      <c r="A316" t="s">
        <v>1474</v>
      </c>
      <c r="B316" t="str">
        <f t="shared" si="51"/>
        <v>1.1-00-2606_26417012_26445119</v>
      </c>
      <c r="C316" t="s">
        <v>32</v>
      </c>
      <c r="D316" t="s">
        <v>33</v>
      </c>
      <c r="E316">
        <v>1</v>
      </c>
      <c r="F316" t="s">
        <v>525</v>
      </c>
      <c r="G316">
        <v>1.3</v>
      </c>
      <c r="H316" t="s">
        <v>528</v>
      </c>
      <c r="I316" t="s">
        <v>175</v>
      </c>
      <c r="J316" t="s">
        <v>176</v>
      </c>
      <c r="K316" t="s">
        <v>36</v>
      </c>
      <c r="L316" t="s">
        <v>37</v>
      </c>
      <c r="M316" t="s">
        <v>540</v>
      </c>
      <c r="N316" t="s">
        <v>250</v>
      </c>
      <c r="O316" t="s">
        <v>251</v>
      </c>
      <c r="P316">
        <v>4</v>
      </c>
      <c r="Q316" t="s">
        <v>78</v>
      </c>
      <c r="R316">
        <v>17</v>
      </c>
      <c r="S316" t="s">
        <v>266</v>
      </c>
      <c r="T316" t="s">
        <v>267</v>
      </c>
      <c r="U316" t="s">
        <v>268</v>
      </c>
      <c r="V316">
        <v>4000</v>
      </c>
      <c r="W316" t="s">
        <v>148</v>
      </c>
      <c r="X316" t="s">
        <v>638</v>
      </c>
      <c r="Y316">
        <v>4451</v>
      </c>
      <c r="Z316" t="s">
        <v>182</v>
      </c>
      <c r="AA316">
        <v>19</v>
      </c>
      <c r="AB316" t="s">
        <v>269</v>
      </c>
      <c r="AC316" s="2">
        <v>500000</v>
      </c>
      <c r="AD316" s="1">
        <v>500000</v>
      </c>
      <c r="AE316">
        <v>0</v>
      </c>
      <c r="AF316">
        <v>0</v>
      </c>
      <c r="AG316">
        <f t="shared" si="47"/>
        <v>0</v>
      </c>
      <c r="AH316">
        <v>0</v>
      </c>
      <c r="AI316">
        <f t="shared" si="48"/>
        <v>0</v>
      </c>
      <c r="AJ316">
        <v>0</v>
      </c>
      <c r="AK316">
        <f t="shared" si="49"/>
        <v>0</v>
      </c>
      <c r="AL316">
        <v>0</v>
      </c>
      <c r="AM316" s="1">
        <f t="shared" si="50"/>
        <v>500000</v>
      </c>
      <c r="AN316" s="1"/>
      <c r="AO316" s="1">
        <f t="shared" si="52"/>
        <v>500000</v>
      </c>
      <c r="AP316">
        <v>0</v>
      </c>
      <c r="AQ316">
        <v>0</v>
      </c>
      <c r="AR316">
        <v>0</v>
      </c>
      <c r="AS316">
        <v>0</v>
      </c>
      <c r="AT316">
        <v>0</v>
      </c>
    </row>
    <row r="317" spans="1:46" hidden="1" x14ac:dyDescent="0.3">
      <c r="A317" t="s">
        <v>1475</v>
      </c>
      <c r="B317" t="str">
        <f t="shared" si="51"/>
        <v>1.1-00-2602_2663002_2644818</v>
      </c>
      <c r="C317" t="s">
        <v>32</v>
      </c>
      <c r="D317" t="s">
        <v>33</v>
      </c>
      <c r="E317">
        <v>1</v>
      </c>
      <c r="F317" t="s">
        <v>525</v>
      </c>
      <c r="G317">
        <v>1.3</v>
      </c>
      <c r="H317" t="s">
        <v>528</v>
      </c>
      <c r="I317" t="s">
        <v>175</v>
      </c>
      <c r="J317" t="s">
        <v>176</v>
      </c>
      <c r="K317" t="s">
        <v>334</v>
      </c>
      <c r="L317" t="s">
        <v>512</v>
      </c>
      <c r="M317" t="s">
        <v>540</v>
      </c>
      <c r="N317" t="s">
        <v>187</v>
      </c>
      <c r="O317" t="s">
        <v>188</v>
      </c>
      <c r="P317">
        <v>6</v>
      </c>
      <c r="Q317" t="s">
        <v>40</v>
      </c>
      <c r="R317">
        <v>3</v>
      </c>
      <c r="S317" t="s">
        <v>335</v>
      </c>
      <c r="T317" t="s">
        <v>190</v>
      </c>
      <c r="U317" t="s">
        <v>191</v>
      </c>
      <c r="V317">
        <v>4000</v>
      </c>
      <c r="W317" t="s">
        <v>148</v>
      </c>
      <c r="X317" t="s">
        <v>638</v>
      </c>
      <c r="Y317">
        <v>4481</v>
      </c>
      <c r="Z317" t="s">
        <v>336</v>
      </c>
      <c r="AA317">
        <v>8</v>
      </c>
      <c r="AB317" t="s">
        <v>337</v>
      </c>
      <c r="AC317" s="2">
        <v>1600000</v>
      </c>
      <c r="AD317" s="1">
        <v>1600000</v>
      </c>
      <c r="AE317">
        <v>0</v>
      </c>
      <c r="AF317">
        <v>0</v>
      </c>
      <c r="AG317">
        <f t="shared" si="47"/>
        <v>0</v>
      </c>
      <c r="AH317">
        <v>0</v>
      </c>
      <c r="AI317">
        <f t="shared" si="48"/>
        <v>0</v>
      </c>
      <c r="AJ317">
        <v>0</v>
      </c>
      <c r="AK317">
        <f t="shared" si="49"/>
        <v>0</v>
      </c>
      <c r="AL317">
        <v>0</v>
      </c>
      <c r="AM317" s="1">
        <f t="shared" si="50"/>
        <v>1600000</v>
      </c>
      <c r="AN317" s="1"/>
      <c r="AO317" s="1">
        <f t="shared" si="52"/>
        <v>1600000</v>
      </c>
      <c r="AP317">
        <v>0</v>
      </c>
      <c r="AQ317">
        <v>0</v>
      </c>
      <c r="AR317">
        <v>0</v>
      </c>
      <c r="AS317">
        <v>0</v>
      </c>
      <c r="AT317">
        <v>0</v>
      </c>
    </row>
    <row r="318" spans="1:46" hidden="1" x14ac:dyDescent="0.3">
      <c r="A318" t="s">
        <v>1476</v>
      </c>
      <c r="B318" t="str">
        <f t="shared" si="51"/>
        <v>1.1-00-2602_2663002_2644819</v>
      </c>
      <c r="C318" t="s">
        <v>32</v>
      </c>
      <c r="D318" t="s">
        <v>33</v>
      </c>
      <c r="E318">
        <v>1</v>
      </c>
      <c r="F318" t="s">
        <v>525</v>
      </c>
      <c r="G318">
        <v>1.3</v>
      </c>
      <c r="H318" t="s">
        <v>528</v>
      </c>
      <c r="I318" t="s">
        <v>175</v>
      </c>
      <c r="J318" t="s">
        <v>176</v>
      </c>
      <c r="K318" t="s">
        <v>334</v>
      </c>
      <c r="L318" t="s">
        <v>512</v>
      </c>
      <c r="M318" t="s">
        <v>540</v>
      </c>
      <c r="N318" t="s">
        <v>187</v>
      </c>
      <c r="O318" t="s">
        <v>188</v>
      </c>
      <c r="P318">
        <v>6</v>
      </c>
      <c r="Q318" t="s">
        <v>40</v>
      </c>
      <c r="R318">
        <v>3</v>
      </c>
      <c r="S318" t="s">
        <v>335</v>
      </c>
      <c r="T318" t="s">
        <v>190</v>
      </c>
      <c r="U318" t="s">
        <v>191</v>
      </c>
      <c r="V318">
        <v>4000</v>
      </c>
      <c r="W318" t="s">
        <v>148</v>
      </c>
      <c r="X318" t="s">
        <v>638</v>
      </c>
      <c r="Y318">
        <v>4481</v>
      </c>
      <c r="Z318" t="s">
        <v>336</v>
      </c>
      <c r="AA318">
        <v>9</v>
      </c>
      <c r="AB318" t="s">
        <v>338</v>
      </c>
      <c r="AC318" s="2">
        <v>1500000</v>
      </c>
      <c r="AD318" s="1">
        <v>1500000</v>
      </c>
      <c r="AE318">
        <v>0</v>
      </c>
      <c r="AF318">
        <v>0</v>
      </c>
      <c r="AG318">
        <f t="shared" si="47"/>
        <v>0</v>
      </c>
      <c r="AH318">
        <v>0</v>
      </c>
      <c r="AI318">
        <f t="shared" si="48"/>
        <v>0</v>
      </c>
      <c r="AJ318">
        <v>0</v>
      </c>
      <c r="AK318">
        <f t="shared" si="49"/>
        <v>0</v>
      </c>
      <c r="AL318">
        <v>0</v>
      </c>
      <c r="AM318" s="1">
        <f t="shared" si="50"/>
        <v>1500000</v>
      </c>
      <c r="AN318" s="1"/>
      <c r="AO318" s="1">
        <f t="shared" si="52"/>
        <v>1500000</v>
      </c>
      <c r="AP318">
        <v>0</v>
      </c>
      <c r="AQ318">
        <v>0</v>
      </c>
      <c r="AR318">
        <v>0</v>
      </c>
      <c r="AS318">
        <v>0</v>
      </c>
      <c r="AT318">
        <v>0</v>
      </c>
    </row>
    <row r="319" spans="1:46" s="11" customFormat="1" hidden="1" x14ac:dyDescent="0.3">
      <c r="A319" s="11" t="s">
        <v>1531</v>
      </c>
      <c r="B319" t="str">
        <f t="shared" si="51"/>
        <v>1.1-00-2604_2646005_26357173</v>
      </c>
      <c r="C319" s="11" t="s">
        <v>32</v>
      </c>
      <c r="D319" s="11" t="s">
        <v>33</v>
      </c>
      <c r="E319">
        <v>1</v>
      </c>
      <c r="F319" t="s">
        <v>525</v>
      </c>
      <c r="G319">
        <v>1.3</v>
      </c>
      <c r="H319" t="s">
        <v>528</v>
      </c>
      <c r="I319" t="s">
        <v>175</v>
      </c>
      <c r="J319" t="s">
        <v>176</v>
      </c>
      <c r="K319" t="s">
        <v>36</v>
      </c>
      <c r="L319" t="s">
        <v>37</v>
      </c>
      <c r="M319" t="s">
        <v>540</v>
      </c>
      <c r="N319" t="s">
        <v>192</v>
      </c>
      <c r="O319" t="s">
        <v>193</v>
      </c>
      <c r="P319">
        <v>4</v>
      </c>
      <c r="Q319" t="s">
        <v>78</v>
      </c>
      <c r="R319" s="11">
        <v>6</v>
      </c>
      <c r="S319" s="11" t="s">
        <v>198</v>
      </c>
      <c r="T319" t="s">
        <v>199</v>
      </c>
      <c r="U319" t="s">
        <v>200</v>
      </c>
      <c r="V319">
        <v>3000</v>
      </c>
      <c r="W319" t="s">
        <v>53</v>
      </c>
      <c r="X319" t="s">
        <v>629</v>
      </c>
      <c r="Y319" s="11">
        <v>3571</v>
      </c>
      <c r="Z319" s="11" t="s">
        <v>55</v>
      </c>
      <c r="AA319" s="11">
        <v>73</v>
      </c>
      <c r="AB319" s="11" t="s">
        <v>506</v>
      </c>
      <c r="AC319" s="87"/>
      <c r="AD319" s="11">
        <v>0</v>
      </c>
      <c r="AE319" s="11">
        <v>0</v>
      </c>
      <c r="AF319" s="11">
        <v>0</v>
      </c>
      <c r="AG319" s="11">
        <f t="shared" si="47"/>
        <v>0</v>
      </c>
      <c r="AH319" s="11">
        <v>0</v>
      </c>
      <c r="AI319" s="11">
        <f t="shared" si="48"/>
        <v>0</v>
      </c>
      <c r="AJ319" s="11">
        <v>0</v>
      </c>
      <c r="AK319" s="11">
        <f t="shared" si="49"/>
        <v>0</v>
      </c>
      <c r="AL319" s="11">
        <v>0</v>
      </c>
      <c r="AM319" s="88">
        <f t="shared" si="50"/>
        <v>0</v>
      </c>
      <c r="AN319" s="89">
        <v>10000000</v>
      </c>
      <c r="AO319" s="88">
        <f t="shared" si="52"/>
        <v>10000000</v>
      </c>
      <c r="AP319" s="11">
        <v>0</v>
      </c>
      <c r="AQ319" s="88">
        <v>4323</v>
      </c>
      <c r="AR319" s="11">
        <v>0</v>
      </c>
      <c r="AS319" s="11">
        <v>0</v>
      </c>
      <c r="AT319" s="88">
        <v>4323</v>
      </c>
    </row>
    <row r="320" spans="1:46" hidden="1" x14ac:dyDescent="0.3">
      <c r="A320" t="s">
        <v>1373</v>
      </c>
      <c r="B320" t="str">
        <f t="shared" si="51"/>
        <v>1.1-00-2608_26225019_2635110</v>
      </c>
      <c r="C320" t="s">
        <v>32</v>
      </c>
      <c r="D320" t="s">
        <v>33</v>
      </c>
      <c r="E320">
        <v>1</v>
      </c>
      <c r="F320" t="s">
        <v>525</v>
      </c>
      <c r="G320">
        <v>1.3</v>
      </c>
      <c r="H320" t="s">
        <v>528</v>
      </c>
      <c r="I320" t="s">
        <v>175</v>
      </c>
      <c r="J320" t="s">
        <v>176</v>
      </c>
      <c r="K320" t="s">
        <v>36</v>
      </c>
      <c r="L320" t="s">
        <v>37</v>
      </c>
      <c r="M320" t="s">
        <v>540</v>
      </c>
      <c r="N320" t="s">
        <v>115</v>
      </c>
      <c r="O320" t="s">
        <v>116</v>
      </c>
      <c r="P320">
        <v>2</v>
      </c>
      <c r="Q320" t="s">
        <v>102</v>
      </c>
      <c r="R320">
        <v>25</v>
      </c>
      <c r="S320" t="s">
        <v>285</v>
      </c>
      <c r="T320" t="s">
        <v>286</v>
      </c>
      <c r="U320" t="s">
        <v>287</v>
      </c>
      <c r="V320">
        <v>3000</v>
      </c>
      <c r="W320" t="s">
        <v>53</v>
      </c>
      <c r="X320" t="s">
        <v>629</v>
      </c>
      <c r="Y320">
        <v>3511</v>
      </c>
      <c r="Z320" t="s">
        <v>207</v>
      </c>
      <c r="AA320">
        <v>0</v>
      </c>
      <c r="AB320" t="s">
        <v>46</v>
      </c>
      <c r="AC320" s="2">
        <v>3797564.8</v>
      </c>
      <c r="AD320" s="1">
        <v>5000000</v>
      </c>
      <c r="AE320">
        <v>0</v>
      </c>
      <c r="AF320">
        <v>0</v>
      </c>
      <c r="AG320">
        <f t="shared" si="47"/>
        <v>0</v>
      </c>
      <c r="AH320">
        <v>0</v>
      </c>
      <c r="AI320">
        <f t="shared" si="48"/>
        <v>0</v>
      </c>
      <c r="AJ320">
        <v>0</v>
      </c>
      <c r="AK320">
        <f t="shared" si="49"/>
        <v>0</v>
      </c>
      <c r="AL320">
        <v>0</v>
      </c>
      <c r="AM320" s="1">
        <f t="shared" si="50"/>
        <v>3797564.8</v>
      </c>
      <c r="AN320" s="84">
        <v>10000000</v>
      </c>
      <c r="AO320" s="1">
        <f t="shared" si="52"/>
        <v>13797564.800000001</v>
      </c>
      <c r="AP320">
        <v>0</v>
      </c>
      <c r="AQ320">
        <v>0</v>
      </c>
      <c r="AR320">
        <v>0</v>
      </c>
      <c r="AS320">
        <v>0</v>
      </c>
      <c r="AT320">
        <v>0</v>
      </c>
    </row>
    <row r="321" spans="1:46" hidden="1" x14ac:dyDescent="0.3">
      <c r="A321" t="s">
        <v>1386</v>
      </c>
      <c r="B321" t="str">
        <f t="shared" si="51"/>
        <v>1.1-00-2610_26643031_26357133</v>
      </c>
      <c r="C321" t="s">
        <v>32</v>
      </c>
      <c r="D321" t="s">
        <v>33</v>
      </c>
      <c r="E321">
        <v>2</v>
      </c>
      <c r="F321" t="s">
        <v>526</v>
      </c>
      <c r="G321">
        <v>2.2000000000000002</v>
      </c>
      <c r="H321" t="s">
        <v>531</v>
      </c>
      <c r="I321" t="s">
        <v>381</v>
      </c>
      <c r="J321" t="s">
        <v>382</v>
      </c>
      <c r="K321" t="s">
        <v>36</v>
      </c>
      <c r="L321" t="s">
        <v>37</v>
      </c>
      <c r="M321" t="s">
        <v>540</v>
      </c>
      <c r="N321" t="s">
        <v>307</v>
      </c>
      <c r="O321" t="s">
        <v>308</v>
      </c>
      <c r="P321">
        <v>6</v>
      </c>
      <c r="Q321" t="s">
        <v>40</v>
      </c>
      <c r="R321">
        <v>43</v>
      </c>
      <c r="S321" t="s">
        <v>383</v>
      </c>
      <c r="T321" t="s">
        <v>384</v>
      </c>
      <c r="U321" t="s">
        <v>385</v>
      </c>
      <c r="V321">
        <v>3000</v>
      </c>
      <c r="W321" t="s">
        <v>53</v>
      </c>
      <c r="X321" t="s">
        <v>629</v>
      </c>
      <c r="Y321">
        <v>3571</v>
      </c>
      <c r="Z321" t="s">
        <v>55</v>
      </c>
      <c r="AA321">
        <v>33</v>
      </c>
      <c r="AB321" t="s">
        <v>389</v>
      </c>
      <c r="AC321" s="2">
        <v>50000000</v>
      </c>
      <c r="AD321" s="1">
        <v>49999995</v>
      </c>
      <c r="AE321">
        <v>0</v>
      </c>
      <c r="AF321">
        <v>0</v>
      </c>
      <c r="AG321">
        <f t="shared" si="47"/>
        <v>0</v>
      </c>
      <c r="AH321">
        <v>0</v>
      </c>
      <c r="AI321">
        <f t="shared" si="48"/>
        <v>0</v>
      </c>
      <c r="AJ321">
        <v>0</v>
      </c>
      <c r="AK321">
        <f t="shared" si="49"/>
        <v>0</v>
      </c>
      <c r="AL321">
        <v>0</v>
      </c>
      <c r="AM321" s="1">
        <f t="shared" si="50"/>
        <v>50000000</v>
      </c>
      <c r="AN321" s="84">
        <v>10000000</v>
      </c>
      <c r="AO321" s="1">
        <f t="shared" si="52"/>
        <v>60000000</v>
      </c>
      <c r="AP321">
        <v>0</v>
      </c>
      <c r="AQ321">
        <v>5</v>
      </c>
      <c r="AR321">
        <v>0</v>
      </c>
      <c r="AS321">
        <v>0</v>
      </c>
      <c r="AT321">
        <v>5</v>
      </c>
    </row>
    <row r="322" spans="1:46" hidden="1" x14ac:dyDescent="0.3">
      <c r="A322" t="s">
        <v>1478</v>
      </c>
      <c r="B322" t="str">
        <f t="shared" si="51"/>
        <v>1.1-00-2605_2649007_2651210</v>
      </c>
      <c r="C322" t="s">
        <v>32</v>
      </c>
      <c r="D322" t="s">
        <v>33</v>
      </c>
      <c r="E322">
        <v>1</v>
      </c>
      <c r="F322" t="s">
        <v>525</v>
      </c>
      <c r="G322">
        <v>1.3</v>
      </c>
      <c r="H322" t="s">
        <v>528</v>
      </c>
      <c r="I322" t="s">
        <v>175</v>
      </c>
      <c r="J322" t="s">
        <v>176</v>
      </c>
      <c r="K322" t="s">
        <v>36</v>
      </c>
      <c r="L322" t="s">
        <v>37</v>
      </c>
      <c r="M322" t="s">
        <v>539</v>
      </c>
      <c r="N322" t="s">
        <v>224</v>
      </c>
      <c r="O322" t="s">
        <v>225</v>
      </c>
      <c r="P322">
        <v>4</v>
      </c>
      <c r="Q322" t="s">
        <v>78</v>
      </c>
      <c r="R322">
        <v>9</v>
      </c>
      <c r="S322" t="s">
        <v>226</v>
      </c>
      <c r="T322" t="s">
        <v>227</v>
      </c>
      <c r="U322" t="s">
        <v>228</v>
      </c>
      <c r="V322">
        <v>5000</v>
      </c>
      <c r="W322" t="s">
        <v>57</v>
      </c>
      <c r="X322" t="s">
        <v>639</v>
      </c>
      <c r="Y322">
        <v>5121</v>
      </c>
      <c r="Z322" t="s">
        <v>245</v>
      </c>
      <c r="AA322">
        <v>0</v>
      </c>
      <c r="AB322" t="s">
        <v>46</v>
      </c>
      <c r="AC322" s="2">
        <v>828438.75</v>
      </c>
      <c r="AD322">
        <v>0</v>
      </c>
      <c r="AE322">
        <v>0</v>
      </c>
      <c r="AF322">
        <v>0</v>
      </c>
      <c r="AG322">
        <f t="shared" si="47"/>
        <v>0</v>
      </c>
      <c r="AH322">
        <v>0</v>
      </c>
      <c r="AI322">
        <f t="shared" si="48"/>
        <v>0</v>
      </c>
      <c r="AJ322">
        <v>0</v>
      </c>
      <c r="AK322">
        <f t="shared" si="49"/>
        <v>0</v>
      </c>
      <c r="AL322">
        <v>0</v>
      </c>
      <c r="AM322" s="1">
        <f t="shared" si="50"/>
        <v>828438.75</v>
      </c>
      <c r="AN322" s="1"/>
      <c r="AO322" s="1">
        <f t="shared" si="52"/>
        <v>828438.75</v>
      </c>
      <c r="AP322">
        <v>0</v>
      </c>
      <c r="AQ322" s="1">
        <v>828438.75</v>
      </c>
      <c r="AR322">
        <v>0</v>
      </c>
      <c r="AS322">
        <v>0</v>
      </c>
      <c r="AT322" s="1">
        <v>828438.75</v>
      </c>
    </row>
    <row r="323" spans="1:46" hidden="1" x14ac:dyDescent="0.3">
      <c r="A323" t="s">
        <v>1479</v>
      </c>
      <c r="B323" t="str">
        <f t="shared" si="51"/>
        <v>1.1-00-2606_26415010_26512118</v>
      </c>
      <c r="C323" t="s">
        <v>32</v>
      </c>
      <c r="D323" t="s">
        <v>33</v>
      </c>
      <c r="E323">
        <v>1</v>
      </c>
      <c r="F323" t="s">
        <v>525</v>
      </c>
      <c r="G323">
        <v>1.3</v>
      </c>
      <c r="H323" t="s">
        <v>528</v>
      </c>
      <c r="I323" t="s">
        <v>175</v>
      </c>
      <c r="J323" t="s">
        <v>176</v>
      </c>
      <c r="K323" t="s">
        <v>36</v>
      </c>
      <c r="L323" t="s">
        <v>37</v>
      </c>
      <c r="M323" t="s">
        <v>539</v>
      </c>
      <c r="N323" t="s">
        <v>250</v>
      </c>
      <c r="O323" t="s">
        <v>251</v>
      </c>
      <c r="P323">
        <v>4</v>
      </c>
      <c r="Q323" t="s">
        <v>78</v>
      </c>
      <c r="R323">
        <v>15</v>
      </c>
      <c r="S323" t="s">
        <v>255</v>
      </c>
      <c r="T323" t="s">
        <v>256</v>
      </c>
      <c r="U323" t="s">
        <v>257</v>
      </c>
      <c r="V323">
        <v>5000</v>
      </c>
      <c r="W323" t="s">
        <v>57</v>
      </c>
      <c r="X323" t="s">
        <v>639</v>
      </c>
      <c r="Y323">
        <v>5121</v>
      </c>
      <c r="Z323" t="s">
        <v>245</v>
      </c>
      <c r="AA323">
        <v>18</v>
      </c>
      <c r="AB323" t="s">
        <v>262</v>
      </c>
      <c r="AC323" s="2">
        <v>1000000</v>
      </c>
      <c r="AD323" s="1">
        <v>1000000</v>
      </c>
      <c r="AE323">
        <v>0</v>
      </c>
      <c r="AF323">
        <v>0</v>
      </c>
      <c r="AG323">
        <f t="shared" si="47"/>
        <v>0</v>
      </c>
      <c r="AH323">
        <v>0</v>
      </c>
      <c r="AI323">
        <f t="shared" si="48"/>
        <v>0</v>
      </c>
      <c r="AJ323">
        <v>0</v>
      </c>
      <c r="AK323">
        <f t="shared" si="49"/>
        <v>0</v>
      </c>
      <c r="AL323">
        <v>0</v>
      </c>
      <c r="AM323" s="1">
        <f t="shared" si="50"/>
        <v>1000000</v>
      </c>
      <c r="AN323" s="1"/>
      <c r="AO323" s="1">
        <f t="shared" si="52"/>
        <v>1000000</v>
      </c>
      <c r="AP323">
        <v>0</v>
      </c>
      <c r="AQ323">
        <v>0</v>
      </c>
      <c r="AR323">
        <v>0</v>
      </c>
      <c r="AS323">
        <v>0</v>
      </c>
      <c r="AT323">
        <v>0</v>
      </c>
    </row>
    <row r="324" spans="1:46" s="11" customFormat="1" hidden="1" x14ac:dyDescent="0.3">
      <c r="A324" s="11" t="s">
        <v>1531</v>
      </c>
      <c r="B324" t="str">
        <f t="shared" si="51"/>
        <v>1.1-00-2605_26412008_2633910</v>
      </c>
      <c r="C324" s="11" t="s">
        <v>32</v>
      </c>
      <c r="D324" s="11" t="s">
        <v>33</v>
      </c>
      <c r="E324">
        <v>1</v>
      </c>
      <c r="F324" t="s">
        <v>525</v>
      </c>
      <c r="G324">
        <v>1.3</v>
      </c>
      <c r="H324" t="s">
        <v>528</v>
      </c>
      <c r="I324" t="s">
        <v>175</v>
      </c>
      <c r="J324" t="s">
        <v>176</v>
      </c>
      <c r="K324" t="s">
        <v>350</v>
      </c>
      <c r="L324" t="s">
        <v>351</v>
      </c>
      <c r="M324" t="s">
        <v>540</v>
      </c>
      <c r="N324" t="s">
        <v>224</v>
      </c>
      <c r="O324" t="s">
        <v>225</v>
      </c>
      <c r="P324">
        <v>4</v>
      </c>
      <c r="Q324" t="s">
        <v>78</v>
      </c>
      <c r="R324" s="11">
        <v>12</v>
      </c>
      <c r="S324" s="11" t="s">
        <v>355</v>
      </c>
      <c r="T324" t="s">
        <v>353</v>
      </c>
      <c r="U324" t="s">
        <v>354</v>
      </c>
      <c r="V324">
        <v>3000</v>
      </c>
      <c r="W324" t="s">
        <v>53</v>
      </c>
      <c r="X324" t="s">
        <v>627</v>
      </c>
      <c r="Y324" s="11">
        <v>3391</v>
      </c>
      <c r="Z324" s="11" t="s">
        <v>93</v>
      </c>
      <c r="AA324" s="11">
        <v>0</v>
      </c>
      <c r="AB324" s="11" t="s">
        <v>46</v>
      </c>
      <c r="AC324" s="87">
        <v>0</v>
      </c>
      <c r="AD324" s="88">
        <v>0</v>
      </c>
      <c r="AM324" s="88"/>
      <c r="AN324" s="89">
        <v>10000000</v>
      </c>
      <c r="AO324" s="88">
        <f t="shared" si="52"/>
        <v>10000000</v>
      </c>
    </row>
    <row r="325" spans="1:46" hidden="1" x14ac:dyDescent="0.3">
      <c r="A325" t="s">
        <v>1481</v>
      </c>
      <c r="B325" t="str">
        <f t="shared" si="51"/>
        <v>1.1-00-2605_2649007_2651910</v>
      </c>
      <c r="C325" t="s">
        <v>32</v>
      </c>
      <c r="D325" t="s">
        <v>33</v>
      </c>
      <c r="E325">
        <v>1</v>
      </c>
      <c r="F325" t="s">
        <v>525</v>
      </c>
      <c r="G325">
        <v>1.3</v>
      </c>
      <c r="H325" t="s">
        <v>528</v>
      </c>
      <c r="I325" t="s">
        <v>175</v>
      </c>
      <c r="J325" t="s">
        <v>176</v>
      </c>
      <c r="K325" t="s">
        <v>36</v>
      </c>
      <c r="L325" t="s">
        <v>37</v>
      </c>
      <c r="M325" t="s">
        <v>539</v>
      </c>
      <c r="N325" t="s">
        <v>224</v>
      </c>
      <c r="O325" t="s">
        <v>225</v>
      </c>
      <c r="P325">
        <v>4</v>
      </c>
      <c r="Q325" t="s">
        <v>78</v>
      </c>
      <c r="R325">
        <v>9</v>
      </c>
      <c r="S325" t="s">
        <v>226</v>
      </c>
      <c r="T325" t="s">
        <v>227</v>
      </c>
      <c r="U325" t="s">
        <v>228</v>
      </c>
      <c r="V325">
        <v>5000</v>
      </c>
      <c r="W325" t="s">
        <v>57</v>
      </c>
      <c r="X325" t="s">
        <v>639</v>
      </c>
      <c r="Y325">
        <v>5191</v>
      </c>
      <c r="Z325" t="s">
        <v>246</v>
      </c>
      <c r="AA325">
        <v>0</v>
      </c>
      <c r="AB325" t="s">
        <v>46</v>
      </c>
      <c r="AC325" s="2">
        <v>297740</v>
      </c>
      <c r="AD325" s="1">
        <v>5000</v>
      </c>
      <c r="AE325">
        <v>0</v>
      </c>
      <c r="AF325">
        <v>0</v>
      </c>
      <c r="AG325">
        <f t="shared" ref="AG325:AG338" si="53">AF325-AH325</f>
        <v>0</v>
      </c>
      <c r="AH325">
        <v>0</v>
      </c>
      <c r="AI325">
        <f t="shared" ref="AI325:AI338" si="54">AH325-AJ325</f>
        <v>0</v>
      </c>
      <c r="AJ325">
        <v>0</v>
      </c>
      <c r="AK325">
        <f t="shared" ref="AK325:AK338" si="55">AJ325-AL325</f>
        <v>0</v>
      </c>
      <c r="AL325">
        <v>0</v>
      </c>
      <c r="AM325" s="1">
        <f t="shared" ref="AM325:AM338" si="56">AC325-AE325</f>
        <v>297740</v>
      </c>
      <c r="AN325" s="1"/>
      <c r="AO325" s="1">
        <f t="shared" si="52"/>
        <v>297740</v>
      </c>
      <c r="AP325">
        <v>0</v>
      </c>
      <c r="AQ325" s="1">
        <v>292740</v>
      </c>
      <c r="AR325">
        <v>0</v>
      </c>
      <c r="AS325">
        <v>0</v>
      </c>
      <c r="AT325" s="1">
        <v>292740</v>
      </c>
    </row>
    <row r="326" spans="1:46" hidden="1" x14ac:dyDescent="0.3">
      <c r="A326" t="s">
        <v>1482</v>
      </c>
      <c r="B326" t="str">
        <f t="shared" si="51"/>
        <v>1.1-00-2612_26466038_2652110</v>
      </c>
      <c r="C326" t="s">
        <v>32</v>
      </c>
      <c r="D326" t="s">
        <v>33</v>
      </c>
      <c r="E326">
        <v>3</v>
      </c>
      <c r="F326" t="s">
        <v>527</v>
      </c>
      <c r="G326">
        <v>3.8</v>
      </c>
      <c r="H326" t="s">
        <v>536</v>
      </c>
      <c r="I326" t="s">
        <v>72</v>
      </c>
      <c r="J326" t="s">
        <v>73</v>
      </c>
      <c r="K326" t="s">
        <v>74</v>
      </c>
      <c r="L326" t="s">
        <v>75</v>
      </c>
      <c r="M326" t="s">
        <v>539</v>
      </c>
      <c r="N326" t="s">
        <v>76</v>
      </c>
      <c r="O326" t="s">
        <v>77</v>
      </c>
      <c r="P326">
        <v>4</v>
      </c>
      <c r="Q326" t="s">
        <v>78</v>
      </c>
      <c r="R326">
        <v>66</v>
      </c>
      <c r="S326" t="s">
        <v>79</v>
      </c>
      <c r="T326" t="s">
        <v>80</v>
      </c>
      <c r="U326" t="s">
        <v>81</v>
      </c>
      <c r="V326">
        <v>5000</v>
      </c>
      <c r="W326" t="s">
        <v>57</v>
      </c>
      <c r="X326" t="s">
        <v>641</v>
      </c>
      <c r="Y326">
        <v>5211</v>
      </c>
      <c r="Z326" t="s">
        <v>95</v>
      </c>
      <c r="AA326">
        <v>0</v>
      </c>
      <c r="AB326" t="s">
        <v>46</v>
      </c>
      <c r="AC326" s="2">
        <v>100000</v>
      </c>
      <c r="AD326" s="1">
        <v>100000</v>
      </c>
      <c r="AE326">
        <v>0</v>
      </c>
      <c r="AF326">
        <v>0</v>
      </c>
      <c r="AG326">
        <f t="shared" si="53"/>
        <v>0</v>
      </c>
      <c r="AH326">
        <v>0</v>
      </c>
      <c r="AI326">
        <f t="shared" si="54"/>
        <v>0</v>
      </c>
      <c r="AJ326">
        <v>0</v>
      </c>
      <c r="AK326">
        <f t="shared" si="55"/>
        <v>0</v>
      </c>
      <c r="AL326">
        <v>0</v>
      </c>
      <c r="AM326" s="1">
        <f t="shared" si="56"/>
        <v>100000</v>
      </c>
      <c r="AN326" s="1"/>
      <c r="AO326" s="1">
        <f t="shared" si="52"/>
        <v>100000</v>
      </c>
      <c r="AP326">
        <v>0</v>
      </c>
      <c r="AQ326">
        <v>0</v>
      </c>
      <c r="AR326">
        <v>0</v>
      </c>
      <c r="AS326">
        <v>0</v>
      </c>
      <c r="AT326">
        <v>0</v>
      </c>
    </row>
    <row r="327" spans="1:46" hidden="1" x14ac:dyDescent="0.3">
      <c r="A327" t="s">
        <v>1336</v>
      </c>
      <c r="B327" t="str">
        <f t="shared" si="51"/>
        <v>1.1-00-2605_2649007_2632610</v>
      </c>
      <c r="C327" t="s">
        <v>32</v>
      </c>
      <c r="D327" s="3" t="s">
        <v>33</v>
      </c>
      <c r="E327">
        <v>1</v>
      </c>
      <c r="F327" t="s">
        <v>525</v>
      </c>
      <c r="G327">
        <v>1.3</v>
      </c>
      <c r="H327" t="s">
        <v>528</v>
      </c>
      <c r="I327" s="3" t="s">
        <v>175</v>
      </c>
      <c r="J327" s="3" t="s">
        <v>176</v>
      </c>
      <c r="K327" s="3" t="s">
        <v>36</v>
      </c>
      <c r="L327" s="3" t="s">
        <v>37</v>
      </c>
      <c r="M327" t="s">
        <v>540</v>
      </c>
      <c r="N327" s="3" t="s">
        <v>224</v>
      </c>
      <c r="O327" s="3" t="s">
        <v>225</v>
      </c>
      <c r="P327" s="3">
        <v>4</v>
      </c>
      <c r="Q327" s="3" t="s">
        <v>78</v>
      </c>
      <c r="R327" s="3">
        <v>9</v>
      </c>
      <c r="S327" s="3" t="s">
        <v>226</v>
      </c>
      <c r="T327" s="3" t="s">
        <v>227</v>
      </c>
      <c r="U327" s="3" t="s">
        <v>228</v>
      </c>
      <c r="V327" s="3">
        <v>3000</v>
      </c>
      <c r="W327" s="3" t="s">
        <v>53</v>
      </c>
      <c r="X327" t="s">
        <v>628</v>
      </c>
      <c r="Y327" s="3">
        <v>3261</v>
      </c>
      <c r="Z327" s="3" t="s">
        <v>153</v>
      </c>
      <c r="AA327" s="3">
        <v>0</v>
      </c>
      <c r="AB327" s="3" t="s">
        <v>46</v>
      </c>
      <c r="AC327" s="4">
        <v>109386058.31999999</v>
      </c>
      <c r="AD327" s="5">
        <v>109386058.31999999</v>
      </c>
      <c r="AE327" s="5">
        <v>109859590.91</v>
      </c>
      <c r="AF327" s="5">
        <v>109859590.91</v>
      </c>
      <c r="AG327" s="3">
        <f t="shared" si="53"/>
        <v>100704624.98999999</v>
      </c>
      <c r="AH327" s="5">
        <v>9154965.9199999999</v>
      </c>
      <c r="AI327" s="3">
        <f t="shared" si="54"/>
        <v>0</v>
      </c>
      <c r="AJ327" s="5">
        <v>9154965.9199999999</v>
      </c>
      <c r="AK327" s="3">
        <f t="shared" si="55"/>
        <v>0</v>
      </c>
      <c r="AL327" s="5">
        <v>9154965.9199999999</v>
      </c>
      <c r="AM327" s="5">
        <f t="shared" si="56"/>
        <v>-473532.59000000358</v>
      </c>
      <c r="AN327" s="84">
        <v>12000000</v>
      </c>
      <c r="AO327" s="1">
        <f t="shared" si="52"/>
        <v>121386058.31999999</v>
      </c>
      <c r="AP327" s="3">
        <v>0</v>
      </c>
      <c r="AQ327" s="3">
        <v>0</v>
      </c>
      <c r="AR327" s="3">
        <v>0</v>
      </c>
      <c r="AS327" s="3">
        <v>0</v>
      </c>
      <c r="AT327" s="3">
        <v>0</v>
      </c>
    </row>
    <row r="328" spans="1:46" hidden="1" x14ac:dyDescent="0.3">
      <c r="A328" t="s">
        <v>1484</v>
      </c>
      <c r="B328" t="str">
        <f t="shared" si="51"/>
        <v>1.1-00-2608_26630024_2653110</v>
      </c>
      <c r="C328" t="s">
        <v>32</v>
      </c>
      <c r="D328" t="s">
        <v>33</v>
      </c>
      <c r="E328">
        <v>2</v>
      </c>
      <c r="F328" t="s">
        <v>526</v>
      </c>
      <c r="G328">
        <v>2.1</v>
      </c>
      <c r="H328" t="s">
        <v>530</v>
      </c>
      <c r="I328" t="s">
        <v>165</v>
      </c>
      <c r="J328" t="s">
        <v>166</v>
      </c>
      <c r="K328" t="s">
        <v>170</v>
      </c>
      <c r="L328" t="s">
        <v>171</v>
      </c>
      <c r="M328" t="s">
        <v>539</v>
      </c>
      <c r="N328" t="s">
        <v>115</v>
      </c>
      <c r="O328" t="s">
        <v>116</v>
      </c>
      <c r="P328">
        <v>6</v>
      </c>
      <c r="Q328" t="s">
        <v>40</v>
      </c>
      <c r="R328">
        <v>30</v>
      </c>
      <c r="S328" t="s">
        <v>172</v>
      </c>
      <c r="T328" t="s">
        <v>173</v>
      </c>
      <c r="U328" t="s">
        <v>174</v>
      </c>
      <c r="V328">
        <v>5000</v>
      </c>
      <c r="W328" t="s">
        <v>57</v>
      </c>
      <c r="X328" t="s">
        <v>642</v>
      </c>
      <c r="Y328">
        <v>5311</v>
      </c>
      <c r="Z328" t="s">
        <v>110</v>
      </c>
      <c r="AA328">
        <v>0</v>
      </c>
      <c r="AB328" t="s">
        <v>46</v>
      </c>
      <c r="AC328" s="2">
        <v>500000</v>
      </c>
      <c r="AD328" s="1">
        <v>500000</v>
      </c>
      <c r="AE328">
        <v>0</v>
      </c>
      <c r="AF328">
        <v>0</v>
      </c>
      <c r="AG328">
        <f t="shared" si="53"/>
        <v>0</v>
      </c>
      <c r="AH328">
        <v>0</v>
      </c>
      <c r="AI328">
        <f t="shared" si="54"/>
        <v>0</v>
      </c>
      <c r="AJ328">
        <v>0</v>
      </c>
      <c r="AK328">
        <f t="shared" si="55"/>
        <v>0</v>
      </c>
      <c r="AL328">
        <v>0</v>
      </c>
      <c r="AM328" s="1">
        <f t="shared" si="56"/>
        <v>500000</v>
      </c>
      <c r="AN328" s="1"/>
      <c r="AO328" s="1">
        <f t="shared" si="52"/>
        <v>500000</v>
      </c>
      <c r="AP328">
        <v>0</v>
      </c>
      <c r="AQ328">
        <v>0</v>
      </c>
      <c r="AR328">
        <v>0</v>
      </c>
      <c r="AS328">
        <v>0</v>
      </c>
      <c r="AT328">
        <v>0</v>
      </c>
    </row>
    <row r="329" spans="1:46" hidden="1" x14ac:dyDescent="0.3">
      <c r="A329" t="s">
        <v>1485</v>
      </c>
      <c r="B329" t="str">
        <f t="shared" si="51"/>
        <v>1.1-00-2607_26224018_2653210</v>
      </c>
      <c r="C329" t="s">
        <v>32</v>
      </c>
      <c r="D329" t="s">
        <v>33</v>
      </c>
      <c r="E329">
        <v>2</v>
      </c>
      <c r="F329" t="s">
        <v>526</v>
      </c>
      <c r="G329">
        <v>2.2999999999999998</v>
      </c>
      <c r="H329" t="s">
        <v>532</v>
      </c>
      <c r="I329" t="s">
        <v>100</v>
      </c>
      <c r="J329" t="s">
        <v>101</v>
      </c>
      <c r="K329" t="s">
        <v>36</v>
      </c>
      <c r="L329" t="s">
        <v>37</v>
      </c>
      <c r="M329" t="s">
        <v>539</v>
      </c>
      <c r="N329" t="s">
        <v>38</v>
      </c>
      <c r="O329" t="s">
        <v>39</v>
      </c>
      <c r="P329">
        <v>2</v>
      </c>
      <c r="Q329" t="s">
        <v>102</v>
      </c>
      <c r="R329">
        <v>24</v>
      </c>
      <c r="S329" t="s">
        <v>103</v>
      </c>
      <c r="T329" t="s">
        <v>104</v>
      </c>
      <c r="U329" t="s">
        <v>105</v>
      </c>
      <c r="V329">
        <v>5000</v>
      </c>
      <c r="W329" t="s">
        <v>57</v>
      </c>
      <c r="X329" t="s">
        <v>642</v>
      </c>
      <c r="Y329">
        <v>5321</v>
      </c>
      <c r="Z329" t="s">
        <v>111</v>
      </c>
      <c r="AA329">
        <v>0</v>
      </c>
      <c r="AB329" t="s">
        <v>46</v>
      </c>
      <c r="AC329" s="2">
        <v>300000</v>
      </c>
      <c r="AD329" s="1">
        <v>300000</v>
      </c>
      <c r="AE329">
        <v>0</v>
      </c>
      <c r="AF329">
        <v>0</v>
      </c>
      <c r="AG329">
        <f t="shared" si="53"/>
        <v>0</v>
      </c>
      <c r="AH329">
        <v>0</v>
      </c>
      <c r="AI329">
        <f t="shared" si="54"/>
        <v>0</v>
      </c>
      <c r="AJ329">
        <v>0</v>
      </c>
      <c r="AK329">
        <f t="shared" si="55"/>
        <v>0</v>
      </c>
      <c r="AL329">
        <v>0</v>
      </c>
      <c r="AM329" s="1">
        <f t="shared" si="56"/>
        <v>300000</v>
      </c>
      <c r="AN329" s="1"/>
      <c r="AO329" s="1">
        <f t="shared" si="52"/>
        <v>300000</v>
      </c>
      <c r="AP329">
        <v>0</v>
      </c>
      <c r="AQ329">
        <v>0</v>
      </c>
      <c r="AR329">
        <v>0</v>
      </c>
      <c r="AS329">
        <v>0</v>
      </c>
      <c r="AT329">
        <v>0</v>
      </c>
    </row>
    <row r="330" spans="1:46" x14ac:dyDescent="0.3">
      <c r="A330" t="s">
        <v>1486</v>
      </c>
      <c r="B330" t="str">
        <f t="shared" si="51"/>
        <v>2.5-02-2607_26121015_26549123</v>
      </c>
      <c r="C330" t="s">
        <v>465</v>
      </c>
      <c r="D330" t="s">
        <v>466</v>
      </c>
      <c r="E330">
        <v>1</v>
      </c>
      <c r="F330" t="s">
        <v>525</v>
      </c>
      <c r="G330">
        <v>1.7</v>
      </c>
      <c r="H330" t="s">
        <v>529</v>
      </c>
      <c r="I330" t="s">
        <v>121</v>
      </c>
      <c r="J330" t="s">
        <v>122</v>
      </c>
      <c r="K330" t="s">
        <v>36</v>
      </c>
      <c r="L330" t="s">
        <v>37</v>
      </c>
      <c r="M330" t="s">
        <v>539</v>
      </c>
      <c r="N330" t="s">
        <v>38</v>
      </c>
      <c r="O330" t="s">
        <v>39</v>
      </c>
      <c r="P330">
        <v>1</v>
      </c>
      <c r="Q330" t="s">
        <v>123</v>
      </c>
      <c r="R330">
        <v>21</v>
      </c>
      <c r="S330" t="s">
        <v>127</v>
      </c>
      <c r="T330" t="s">
        <v>125</v>
      </c>
      <c r="U330" t="s">
        <v>126</v>
      </c>
      <c r="V330" s="6">
        <v>5000</v>
      </c>
      <c r="W330" s="6" t="s">
        <v>57</v>
      </c>
      <c r="X330" t="s">
        <v>640</v>
      </c>
      <c r="Y330">
        <v>5491</v>
      </c>
      <c r="Z330" t="s">
        <v>470</v>
      </c>
      <c r="AA330">
        <v>23</v>
      </c>
      <c r="AB330" t="s">
        <v>471</v>
      </c>
      <c r="AC330" s="2">
        <v>3000000</v>
      </c>
      <c r="AD330" s="1">
        <v>3000000</v>
      </c>
      <c r="AE330">
        <v>0</v>
      </c>
      <c r="AF330">
        <v>0</v>
      </c>
      <c r="AG330">
        <f t="shared" si="53"/>
        <v>0</v>
      </c>
      <c r="AH330">
        <v>0</v>
      </c>
      <c r="AI330">
        <f t="shared" si="54"/>
        <v>0</v>
      </c>
      <c r="AJ330">
        <v>0</v>
      </c>
      <c r="AK330">
        <f t="shared" si="55"/>
        <v>0</v>
      </c>
      <c r="AL330">
        <v>0</v>
      </c>
      <c r="AM330" s="1">
        <f t="shared" si="56"/>
        <v>3000000</v>
      </c>
      <c r="AN330" s="1"/>
      <c r="AO330" s="1">
        <f t="shared" si="52"/>
        <v>3000000</v>
      </c>
      <c r="AP330">
        <v>0</v>
      </c>
      <c r="AQ330">
        <v>0</v>
      </c>
      <c r="AR330">
        <v>0</v>
      </c>
      <c r="AS330">
        <v>0</v>
      </c>
      <c r="AT330">
        <v>0</v>
      </c>
    </row>
    <row r="331" spans="1:46" hidden="1" x14ac:dyDescent="0.3">
      <c r="A331" t="s">
        <v>1487</v>
      </c>
      <c r="B331" t="str">
        <f t="shared" si="51"/>
        <v>1.1-00-2608_26229023_2656210</v>
      </c>
      <c r="C331" t="s">
        <v>32</v>
      </c>
      <c r="D331" t="s">
        <v>33</v>
      </c>
      <c r="E331">
        <v>1</v>
      </c>
      <c r="F331" t="s">
        <v>525</v>
      </c>
      <c r="G331">
        <v>1.3</v>
      </c>
      <c r="H331" t="s">
        <v>528</v>
      </c>
      <c r="I331" t="s">
        <v>175</v>
      </c>
      <c r="J331" t="s">
        <v>176</v>
      </c>
      <c r="K331" t="s">
        <v>36</v>
      </c>
      <c r="L331" t="s">
        <v>37</v>
      </c>
      <c r="M331" t="s">
        <v>539</v>
      </c>
      <c r="N331" t="s">
        <v>115</v>
      </c>
      <c r="O331" t="s">
        <v>116</v>
      </c>
      <c r="P331">
        <v>2</v>
      </c>
      <c r="Q331" t="s">
        <v>102</v>
      </c>
      <c r="R331">
        <v>29</v>
      </c>
      <c r="S331" t="s">
        <v>288</v>
      </c>
      <c r="T331" t="s">
        <v>289</v>
      </c>
      <c r="U331" t="s">
        <v>290</v>
      </c>
      <c r="V331">
        <v>5000</v>
      </c>
      <c r="W331" t="s">
        <v>57</v>
      </c>
      <c r="X331" t="s">
        <v>635</v>
      </c>
      <c r="Y331">
        <v>5621</v>
      </c>
      <c r="Z331" t="s">
        <v>291</v>
      </c>
      <c r="AA331">
        <v>0</v>
      </c>
      <c r="AB331" t="s">
        <v>46</v>
      </c>
      <c r="AC331" s="2">
        <v>180000</v>
      </c>
      <c r="AD331" s="1">
        <v>180000</v>
      </c>
      <c r="AE331">
        <v>0</v>
      </c>
      <c r="AF331">
        <v>0</v>
      </c>
      <c r="AG331">
        <f t="shared" si="53"/>
        <v>0</v>
      </c>
      <c r="AH331">
        <v>0</v>
      </c>
      <c r="AI331">
        <f t="shared" si="54"/>
        <v>0</v>
      </c>
      <c r="AJ331">
        <v>0</v>
      </c>
      <c r="AK331">
        <f t="shared" si="55"/>
        <v>0</v>
      </c>
      <c r="AL331">
        <v>0</v>
      </c>
      <c r="AM331" s="1">
        <f t="shared" si="56"/>
        <v>180000</v>
      </c>
      <c r="AN331" s="1"/>
      <c r="AO331" s="1">
        <f t="shared" si="52"/>
        <v>180000</v>
      </c>
      <c r="AP331">
        <v>0</v>
      </c>
      <c r="AQ331">
        <v>0</v>
      </c>
      <c r="AR331">
        <v>0</v>
      </c>
      <c r="AS331">
        <v>0</v>
      </c>
      <c r="AT331">
        <v>0</v>
      </c>
    </row>
    <row r="332" spans="1:46" hidden="1" x14ac:dyDescent="0.3">
      <c r="A332" t="s">
        <v>1526</v>
      </c>
      <c r="B332" t="str">
        <f t="shared" si="51"/>
        <v>1.1-00-2604_2646005_2679910</v>
      </c>
      <c r="C332" t="s">
        <v>32</v>
      </c>
      <c r="D332" t="s">
        <v>33</v>
      </c>
      <c r="E332">
        <v>1</v>
      </c>
      <c r="F332" t="s">
        <v>525</v>
      </c>
      <c r="G332">
        <v>1.3</v>
      </c>
      <c r="H332" t="s">
        <v>528</v>
      </c>
      <c r="I332" t="s">
        <v>175</v>
      </c>
      <c r="J332" t="s">
        <v>176</v>
      </c>
      <c r="K332" t="s">
        <v>36</v>
      </c>
      <c r="L332" t="s">
        <v>37</v>
      </c>
      <c r="M332" t="s">
        <v>538</v>
      </c>
      <c r="N332" t="s">
        <v>192</v>
      </c>
      <c r="O332" t="s">
        <v>193</v>
      </c>
      <c r="P332">
        <v>4</v>
      </c>
      <c r="Q332" t="s">
        <v>78</v>
      </c>
      <c r="R332">
        <v>6</v>
      </c>
      <c r="S332" t="s">
        <v>198</v>
      </c>
      <c r="T332" t="s">
        <v>199</v>
      </c>
      <c r="U332" t="s">
        <v>200</v>
      </c>
      <c r="V332">
        <v>7000</v>
      </c>
      <c r="W332" t="s">
        <v>218</v>
      </c>
      <c r="X332" t="s">
        <v>648</v>
      </c>
      <c r="Y332">
        <v>7991</v>
      </c>
      <c r="Z332" t="s">
        <v>219</v>
      </c>
      <c r="AA332">
        <v>0</v>
      </c>
      <c r="AB332" t="s">
        <v>46</v>
      </c>
      <c r="AC332" s="2">
        <v>5000000</v>
      </c>
      <c r="AD332" s="1">
        <v>5000000</v>
      </c>
      <c r="AE332">
        <v>0</v>
      </c>
      <c r="AF332">
        <v>0</v>
      </c>
      <c r="AG332">
        <f t="shared" si="53"/>
        <v>0</v>
      </c>
      <c r="AH332">
        <v>0</v>
      </c>
      <c r="AI332">
        <f t="shared" si="54"/>
        <v>0</v>
      </c>
      <c r="AJ332">
        <v>0</v>
      </c>
      <c r="AK332">
        <f t="shared" si="55"/>
        <v>0</v>
      </c>
      <c r="AL332">
        <v>0</v>
      </c>
      <c r="AM332" s="1">
        <f t="shared" si="56"/>
        <v>5000000</v>
      </c>
      <c r="AN332" s="84">
        <v>15000000</v>
      </c>
      <c r="AO332" s="1">
        <f t="shared" si="52"/>
        <v>20000000</v>
      </c>
      <c r="AP332">
        <v>0</v>
      </c>
      <c r="AQ332">
        <v>0</v>
      </c>
      <c r="AR332">
        <v>0</v>
      </c>
      <c r="AS332">
        <v>0</v>
      </c>
      <c r="AT332">
        <v>0</v>
      </c>
    </row>
    <row r="333" spans="1:46" hidden="1" x14ac:dyDescent="0.3">
      <c r="A333" t="s">
        <v>1489</v>
      </c>
      <c r="B333" t="str">
        <f t="shared" si="51"/>
        <v>1.1-00-2607_26623017_2656510</v>
      </c>
      <c r="C333" t="s">
        <v>32</v>
      </c>
      <c r="D333" t="s">
        <v>33</v>
      </c>
      <c r="E333">
        <v>1</v>
      </c>
      <c r="F333" t="s">
        <v>525</v>
      </c>
      <c r="G333">
        <v>1.7</v>
      </c>
      <c r="H333" t="s">
        <v>529</v>
      </c>
      <c r="I333" t="s">
        <v>34</v>
      </c>
      <c r="J333" t="s">
        <v>35</v>
      </c>
      <c r="K333" t="s">
        <v>36</v>
      </c>
      <c r="L333" t="s">
        <v>37</v>
      </c>
      <c r="M333" t="s">
        <v>539</v>
      </c>
      <c r="N333" t="s">
        <v>38</v>
      </c>
      <c r="O333" t="s">
        <v>39</v>
      </c>
      <c r="P333">
        <v>6</v>
      </c>
      <c r="Q333" t="s">
        <v>40</v>
      </c>
      <c r="R333">
        <v>23</v>
      </c>
      <c r="S333" t="s">
        <v>41</v>
      </c>
      <c r="T333" t="s">
        <v>42</v>
      </c>
      <c r="U333" t="s">
        <v>43</v>
      </c>
      <c r="V333">
        <v>5000</v>
      </c>
      <c r="W333" t="s">
        <v>57</v>
      </c>
      <c r="X333" t="s">
        <v>635</v>
      </c>
      <c r="Y333">
        <v>5651</v>
      </c>
      <c r="Z333" t="s">
        <v>58</v>
      </c>
      <c r="AA333">
        <v>0</v>
      </c>
      <c r="AB333" t="s">
        <v>46</v>
      </c>
      <c r="AC333" s="2">
        <v>800000</v>
      </c>
      <c r="AD333" s="1">
        <v>800000</v>
      </c>
      <c r="AE333">
        <v>0</v>
      </c>
      <c r="AF333">
        <v>0</v>
      </c>
      <c r="AG333">
        <f t="shared" si="53"/>
        <v>0</v>
      </c>
      <c r="AH333">
        <v>0</v>
      </c>
      <c r="AI333">
        <f t="shared" si="54"/>
        <v>0</v>
      </c>
      <c r="AJ333">
        <v>0</v>
      </c>
      <c r="AK333">
        <f t="shared" si="55"/>
        <v>0</v>
      </c>
      <c r="AL333">
        <v>0</v>
      </c>
      <c r="AM333" s="1">
        <f t="shared" si="56"/>
        <v>800000</v>
      </c>
      <c r="AN333" s="1"/>
      <c r="AO333" s="1">
        <f t="shared" si="52"/>
        <v>800000</v>
      </c>
      <c r="AP333">
        <v>0</v>
      </c>
      <c r="AQ333">
        <v>0</v>
      </c>
      <c r="AR333">
        <v>0</v>
      </c>
      <c r="AS333">
        <v>0</v>
      </c>
      <c r="AT333">
        <v>0</v>
      </c>
    </row>
    <row r="334" spans="1:46" hidden="1" x14ac:dyDescent="0.3">
      <c r="A334" t="s">
        <v>1483</v>
      </c>
      <c r="B334" t="str">
        <f t="shared" si="51"/>
        <v>1.1-00-2607_26224018_2653110</v>
      </c>
      <c r="C334" t="s">
        <v>32</v>
      </c>
      <c r="D334" t="s">
        <v>33</v>
      </c>
      <c r="E334">
        <v>2</v>
      </c>
      <c r="F334" t="s">
        <v>526</v>
      </c>
      <c r="G334">
        <v>2.2999999999999998</v>
      </c>
      <c r="H334" t="s">
        <v>532</v>
      </c>
      <c r="I334" t="s">
        <v>100</v>
      </c>
      <c r="J334" t="s">
        <v>101</v>
      </c>
      <c r="K334" t="s">
        <v>36</v>
      </c>
      <c r="L334" t="s">
        <v>37</v>
      </c>
      <c r="M334" t="s">
        <v>539</v>
      </c>
      <c r="N334" t="s">
        <v>38</v>
      </c>
      <c r="O334" t="s">
        <v>39</v>
      </c>
      <c r="P334">
        <v>2</v>
      </c>
      <c r="Q334" t="s">
        <v>102</v>
      </c>
      <c r="R334">
        <v>24</v>
      </c>
      <c r="S334" t="s">
        <v>103</v>
      </c>
      <c r="T334" t="s">
        <v>104</v>
      </c>
      <c r="U334" t="s">
        <v>105</v>
      </c>
      <c r="V334">
        <v>5000</v>
      </c>
      <c r="W334" t="s">
        <v>57</v>
      </c>
      <c r="X334" t="s">
        <v>642</v>
      </c>
      <c r="Y334">
        <v>5311</v>
      </c>
      <c r="Z334" t="s">
        <v>110</v>
      </c>
      <c r="AA334">
        <v>0</v>
      </c>
      <c r="AB334" t="s">
        <v>46</v>
      </c>
      <c r="AC334" s="2">
        <v>13000000</v>
      </c>
      <c r="AD334" s="1">
        <v>13000000</v>
      </c>
      <c r="AE334">
        <v>0</v>
      </c>
      <c r="AF334">
        <v>0</v>
      </c>
      <c r="AG334">
        <f t="shared" si="53"/>
        <v>0</v>
      </c>
      <c r="AH334">
        <v>0</v>
      </c>
      <c r="AI334">
        <f t="shared" si="54"/>
        <v>0</v>
      </c>
      <c r="AJ334">
        <v>0</v>
      </c>
      <c r="AK334">
        <f t="shared" si="55"/>
        <v>0</v>
      </c>
      <c r="AL334">
        <v>0</v>
      </c>
      <c r="AM334" s="1">
        <f t="shared" si="56"/>
        <v>13000000</v>
      </c>
      <c r="AN334" s="84">
        <v>17000000</v>
      </c>
      <c r="AO334" s="1">
        <f t="shared" si="52"/>
        <v>30000000</v>
      </c>
      <c r="AP334">
        <v>0</v>
      </c>
      <c r="AQ334">
        <v>0</v>
      </c>
      <c r="AR334">
        <v>0</v>
      </c>
      <c r="AS334">
        <v>0</v>
      </c>
      <c r="AT334">
        <v>0</v>
      </c>
    </row>
    <row r="335" spans="1:46" hidden="1" x14ac:dyDescent="0.3">
      <c r="A335" t="s">
        <v>1490</v>
      </c>
      <c r="B335" t="str">
        <f t="shared" si="51"/>
        <v>1.1-00-2612_26466038_2656510</v>
      </c>
      <c r="C335" t="s">
        <v>32</v>
      </c>
      <c r="D335" t="s">
        <v>33</v>
      </c>
      <c r="E335">
        <v>3</v>
      </c>
      <c r="F335" t="s">
        <v>527</v>
      </c>
      <c r="G335">
        <v>3.8</v>
      </c>
      <c r="H335" t="s">
        <v>536</v>
      </c>
      <c r="I335" t="s">
        <v>72</v>
      </c>
      <c r="J335" t="s">
        <v>73</v>
      </c>
      <c r="K335" t="s">
        <v>74</v>
      </c>
      <c r="L335" t="s">
        <v>75</v>
      </c>
      <c r="M335" t="s">
        <v>539</v>
      </c>
      <c r="N335" t="s">
        <v>76</v>
      </c>
      <c r="O335" t="s">
        <v>77</v>
      </c>
      <c r="P335">
        <v>4</v>
      </c>
      <c r="Q335" t="s">
        <v>78</v>
      </c>
      <c r="R335">
        <v>66</v>
      </c>
      <c r="S335" t="s">
        <v>79</v>
      </c>
      <c r="T335" t="s">
        <v>80</v>
      </c>
      <c r="U335" t="s">
        <v>81</v>
      </c>
      <c r="V335">
        <v>5000</v>
      </c>
      <c r="W335" t="s">
        <v>57</v>
      </c>
      <c r="X335" t="s">
        <v>635</v>
      </c>
      <c r="Y335">
        <v>5651</v>
      </c>
      <c r="Z335" t="s">
        <v>58</v>
      </c>
      <c r="AA335">
        <v>0</v>
      </c>
      <c r="AB335" t="s">
        <v>46</v>
      </c>
      <c r="AC335" s="2">
        <v>1500000</v>
      </c>
      <c r="AD335" s="1">
        <v>1500000</v>
      </c>
      <c r="AE335">
        <v>0</v>
      </c>
      <c r="AF335">
        <v>0</v>
      </c>
      <c r="AG335">
        <f t="shared" si="53"/>
        <v>0</v>
      </c>
      <c r="AH335">
        <v>0</v>
      </c>
      <c r="AI335">
        <f t="shared" si="54"/>
        <v>0</v>
      </c>
      <c r="AJ335">
        <v>0</v>
      </c>
      <c r="AK335">
        <f t="shared" si="55"/>
        <v>0</v>
      </c>
      <c r="AL335">
        <v>0</v>
      </c>
      <c r="AM335" s="1">
        <f t="shared" si="56"/>
        <v>1500000</v>
      </c>
      <c r="AN335" s="1"/>
      <c r="AO335" s="1">
        <f t="shared" si="52"/>
        <v>1500000</v>
      </c>
      <c r="AP335">
        <v>0</v>
      </c>
      <c r="AQ335">
        <v>0</v>
      </c>
      <c r="AR335">
        <v>0</v>
      </c>
      <c r="AS335">
        <v>0</v>
      </c>
      <c r="AT335">
        <v>0</v>
      </c>
    </row>
    <row r="336" spans="1:46" hidden="1" x14ac:dyDescent="0.3">
      <c r="A336" t="s">
        <v>1491</v>
      </c>
      <c r="B336" t="str">
        <f t="shared" si="51"/>
        <v>1.1-00-2607_26224018_2656610</v>
      </c>
      <c r="C336" t="s">
        <v>32</v>
      </c>
      <c r="D336" t="s">
        <v>33</v>
      </c>
      <c r="E336">
        <v>2</v>
      </c>
      <c r="F336" t="s">
        <v>526</v>
      </c>
      <c r="G336">
        <v>2.2999999999999998</v>
      </c>
      <c r="H336" t="s">
        <v>532</v>
      </c>
      <c r="I336" t="s">
        <v>100</v>
      </c>
      <c r="J336" t="s">
        <v>101</v>
      </c>
      <c r="K336" t="s">
        <v>36</v>
      </c>
      <c r="L336" t="s">
        <v>37</v>
      </c>
      <c r="M336" t="s">
        <v>539</v>
      </c>
      <c r="N336" t="s">
        <v>38</v>
      </c>
      <c r="O336" t="s">
        <v>39</v>
      </c>
      <c r="P336">
        <v>2</v>
      </c>
      <c r="Q336" t="s">
        <v>102</v>
      </c>
      <c r="R336">
        <v>24</v>
      </c>
      <c r="S336" t="s">
        <v>103</v>
      </c>
      <c r="T336" t="s">
        <v>104</v>
      </c>
      <c r="U336" t="s">
        <v>105</v>
      </c>
      <c r="V336">
        <v>5000</v>
      </c>
      <c r="W336" t="s">
        <v>57</v>
      </c>
      <c r="X336" t="s">
        <v>635</v>
      </c>
      <c r="Y336">
        <v>5661</v>
      </c>
      <c r="Z336" t="s">
        <v>112</v>
      </c>
      <c r="AA336">
        <v>0</v>
      </c>
      <c r="AB336" t="s">
        <v>46</v>
      </c>
      <c r="AC336" s="2">
        <v>500000</v>
      </c>
      <c r="AD336" s="1">
        <v>500000</v>
      </c>
      <c r="AE336">
        <v>0</v>
      </c>
      <c r="AF336">
        <v>0</v>
      </c>
      <c r="AG336">
        <f t="shared" si="53"/>
        <v>0</v>
      </c>
      <c r="AH336">
        <v>0</v>
      </c>
      <c r="AI336">
        <f t="shared" si="54"/>
        <v>0</v>
      </c>
      <c r="AJ336">
        <v>0</v>
      </c>
      <c r="AK336">
        <f t="shared" si="55"/>
        <v>0</v>
      </c>
      <c r="AL336">
        <v>0</v>
      </c>
      <c r="AM336" s="1">
        <f t="shared" si="56"/>
        <v>500000</v>
      </c>
      <c r="AN336" s="1"/>
      <c r="AO336" s="1">
        <f t="shared" si="52"/>
        <v>500000</v>
      </c>
      <c r="AP336">
        <v>0</v>
      </c>
      <c r="AQ336">
        <v>0</v>
      </c>
      <c r="AR336">
        <v>0</v>
      </c>
      <c r="AS336">
        <v>0</v>
      </c>
      <c r="AT336">
        <v>0</v>
      </c>
    </row>
    <row r="337" spans="1:46" hidden="1" x14ac:dyDescent="0.3">
      <c r="A337" t="s">
        <v>1492</v>
      </c>
      <c r="B337" t="str">
        <f t="shared" si="51"/>
        <v>1.1-00-2605_2649007_2656620</v>
      </c>
      <c r="C337" t="s">
        <v>32</v>
      </c>
      <c r="D337" t="s">
        <v>33</v>
      </c>
      <c r="E337">
        <v>1</v>
      </c>
      <c r="F337" t="s">
        <v>525</v>
      </c>
      <c r="G337">
        <v>1.3</v>
      </c>
      <c r="H337" t="s">
        <v>528</v>
      </c>
      <c r="I337" t="s">
        <v>175</v>
      </c>
      <c r="J337" t="s">
        <v>176</v>
      </c>
      <c r="K337" t="s">
        <v>36</v>
      </c>
      <c r="L337" t="s">
        <v>37</v>
      </c>
      <c r="M337" t="s">
        <v>539</v>
      </c>
      <c r="N337" t="s">
        <v>224</v>
      </c>
      <c r="O337" t="s">
        <v>225</v>
      </c>
      <c r="P337">
        <v>4</v>
      </c>
      <c r="Q337" t="s">
        <v>78</v>
      </c>
      <c r="R337">
        <v>9</v>
      </c>
      <c r="S337" t="s">
        <v>226</v>
      </c>
      <c r="T337" t="s">
        <v>227</v>
      </c>
      <c r="U337" t="s">
        <v>228</v>
      </c>
      <c r="V337">
        <v>5000</v>
      </c>
      <c r="W337" t="s">
        <v>57</v>
      </c>
      <c r="X337" t="s">
        <v>635</v>
      </c>
      <c r="Y337">
        <v>5662</v>
      </c>
      <c r="Z337" t="s">
        <v>248</v>
      </c>
      <c r="AA337">
        <v>0</v>
      </c>
      <c r="AB337" t="s">
        <v>46</v>
      </c>
      <c r="AC337" s="2">
        <v>5000000</v>
      </c>
      <c r="AD337" s="1">
        <v>5000000</v>
      </c>
      <c r="AE337">
        <v>0</v>
      </c>
      <c r="AF337">
        <v>0</v>
      </c>
      <c r="AG337">
        <f t="shared" si="53"/>
        <v>0</v>
      </c>
      <c r="AH337">
        <v>0</v>
      </c>
      <c r="AI337">
        <f t="shared" si="54"/>
        <v>0</v>
      </c>
      <c r="AJ337">
        <v>0</v>
      </c>
      <c r="AK337">
        <f t="shared" si="55"/>
        <v>0</v>
      </c>
      <c r="AL337">
        <v>0</v>
      </c>
      <c r="AM337" s="1">
        <f t="shared" si="56"/>
        <v>5000000</v>
      </c>
      <c r="AN337" s="1"/>
      <c r="AO337" s="1">
        <f t="shared" si="52"/>
        <v>5000000</v>
      </c>
      <c r="AP337">
        <v>0</v>
      </c>
      <c r="AQ337">
        <v>0</v>
      </c>
      <c r="AR337">
        <v>0</v>
      </c>
      <c r="AS337">
        <v>0</v>
      </c>
      <c r="AT337">
        <v>0</v>
      </c>
    </row>
    <row r="338" spans="1:46" hidden="1" x14ac:dyDescent="0.3">
      <c r="A338" t="s">
        <v>1493</v>
      </c>
      <c r="B338" t="str">
        <f t="shared" si="51"/>
        <v>1.1-00-2606_26619014_26567166</v>
      </c>
      <c r="C338" t="s">
        <v>32</v>
      </c>
      <c r="D338" t="s">
        <v>33</v>
      </c>
      <c r="E338">
        <v>1</v>
      </c>
      <c r="F338" t="s">
        <v>525</v>
      </c>
      <c r="G338">
        <v>1.3</v>
      </c>
      <c r="H338" t="s">
        <v>528</v>
      </c>
      <c r="I338" t="s">
        <v>175</v>
      </c>
      <c r="J338" t="s">
        <v>176</v>
      </c>
      <c r="K338" t="s">
        <v>36</v>
      </c>
      <c r="L338" t="s">
        <v>37</v>
      </c>
      <c r="M338" t="s">
        <v>539</v>
      </c>
      <c r="N338" t="s">
        <v>250</v>
      </c>
      <c r="O338" t="s">
        <v>251</v>
      </c>
      <c r="P338">
        <v>6</v>
      </c>
      <c r="Q338" t="s">
        <v>40</v>
      </c>
      <c r="R338">
        <v>19</v>
      </c>
      <c r="S338" t="s">
        <v>277</v>
      </c>
      <c r="T338" t="s">
        <v>278</v>
      </c>
      <c r="U338" t="s">
        <v>279</v>
      </c>
      <c r="V338">
        <v>5000</v>
      </c>
      <c r="W338" t="s">
        <v>57</v>
      </c>
      <c r="X338" t="s">
        <v>635</v>
      </c>
      <c r="Y338">
        <v>5671</v>
      </c>
      <c r="Z338" t="s">
        <v>283</v>
      </c>
      <c r="AA338">
        <v>66</v>
      </c>
      <c r="AB338" t="s">
        <v>284</v>
      </c>
      <c r="AC338" s="2">
        <v>200000</v>
      </c>
      <c r="AD338" s="1">
        <v>200000</v>
      </c>
      <c r="AE338">
        <v>0</v>
      </c>
      <c r="AF338">
        <v>0</v>
      </c>
      <c r="AG338">
        <f t="shared" si="53"/>
        <v>0</v>
      </c>
      <c r="AH338">
        <v>0</v>
      </c>
      <c r="AI338">
        <f t="shared" si="54"/>
        <v>0</v>
      </c>
      <c r="AJ338">
        <v>0</v>
      </c>
      <c r="AK338">
        <f t="shared" si="55"/>
        <v>0</v>
      </c>
      <c r="AL338">
        <v>0</v>
      </c>
      <c r="AM338" s="1">
        <f t="shared" si="56"/>
        <v>200000</v>
      </c>
      <c r="AN338" s="1"/>
      <c r="AO338" s="1">
        <f t="shared" si="52"/>
        <v>200000</v>
      </c>
      <c r="AP338">
        <v>0</v>
      </c>
      <c r="AQ338">
        <v>0</v>
      </c>
      <c r="AR338">
        <v>0</v>
      </c>
      <c r="AS338">
        <v>0</v>
      </c>
      <c r="AT338">
        <v>0</v>
      </c>
    </row>
    <row r="339" spans="1:46" hidden="1" x14ac:dyDescent="0.3">
      <c r="A339" t="s">
        <v>1494</v>
      </c>
      <c r="B339" t="str">
        <f t="shared" si="51"/>
        <v>1.1-00-2608_26225019_2635910</v>
      </c>
      <c r="C339" t="s">
        <v>32</v>
      </c>
      <c r="D339" t="s">
        <v>33</v>
      </c>
      <c r="E339">
        <v>1</v>
      </c>
      <c r="F339" t="s">
        <v>525</v>
      </c>
      <c r="G339">
        <v>1.3</v>
      </c>
      <c r="H339" t="s">
        <v>528</v>
      </c>
      <c r="I339" t="s">
        <v>175</v>
      </c>
      <c r="J339" t="s">
        <v>176</v>
      </c>
      <c r="K339" t="s">
        <v>36</v>
      </c>
      <c r="L339" t="s">
        <v>37</v>
      </c>
      <c r="M339" t="s">
        <v>540</v>
      </c>
      <c r="N339" t="s">
        <v>115</v>
      </c>
      <c r="O339" t="s">
        <v>116</v>
      </c>
      <c r="P339">
        <v>2</v>
      </c>
      <c r="Q339" t="s">
        <v>102</v>
      </c>
      <c r="R339">
        <v>25</v>
      </c>
      <c r="S339" t="s">
        <v>285</v>
      </c>
      <c r="T339" t="s">
        <v>286</v>
      </c>
      <c r="U339" t="s">
        <v>287</v>
      </c>
      <c r="V339">
        <v>3000</v>
      </c>
      <c r="W339" t="s">
        <v>53</v>
      </c>
      <c r="X339" t="s">
        <v>629</v>
      </c>
      <c r="Y339">
        <v>3591</v>
      </c>
      <c r="Z339" t="s">
        <v>551</v>
      </c>
      <c r="AA339">
        <v>0</v>
      </c>
      <c r="AB339" t="s">
        <v>46</v>
      </c>
      <c r="AC339" s="2">
        <v>3202435.2</v>
      </c>
      <c r="AD339" s="1"/>
      <c r="AM339" s="1"/>
      <c r="AN339" s="1"/>
      <c r="AO339" s="1">
        <f t="shared" si="52"/>
        <v>3202435.2</v>
      </c>
    </row>
    <row r="340" spans="1:46" hidden="1" x14ac:dyDescent="0.3">
      <c r="A340" t="s">
        <v>1495</v>
      </c>
      <c r="B340" t="str">
        <f t="shared" si="51"/>
        <v>1.1-00-2608_26225019_2656710</v>
      </c>
      <c r="C340" t="s">
        <v>32</v>
      </c>
      <c r="D340" t="s">
        <v>33</v>
      </c>
      <c r="E340">
        <v>1</v>
      </c>
      <c r="F340" t="s">
        <v>525</v>
      </c>
      <c r="G340">
        <v>1.3</v>
      </c>
      <c r="H340" t="s">
        <v>528</v>
      </c>
      <c r="I340" t="s">
        <v>175</v>
      </c>
      <c r="J340" t="s">
        <v>176</v>
      </c>
      <c r="K340" t="s">
        <v>36</v>
      </c>
      <c r="L340" t="s">
        <v>37</v>
      </c>
      <c r="M340" t="s">
        <v>539</v>
      </c>
      <c r="N340" t="s">
        <v>115</v>
      </c>
      <c r="O340" t="s">
        <v>116</v>
      </c>
      <c r="P340">
        <v>2</v>
      </c>
      <c r="Q340" t="s">
        <v>102</v>
      </c>
      <c r="R340">
        <v>25</v>
      </c>
      <c r="S340" t="s">
        <v>285</v>
      </c>
      <c r="T340" t="s">
        <v>286</v>
      </c>
      <c r="U340" t="s">
        <v>287</v>
      </c>
      <c r="V340">
        <v>5000</v>
      </c>
      <c r="W340" t="s">
        <v>57</v>
      </c>
      <c r="X340" t="s">
        <v>635</v>
      </c>
      <c r="Y340">
        <v>5671</v>
      </c>
      <c r="Z340" t="s">
        <v>283</v>
      </c>
      <c r="AA340">
        <v>0</v>
      </c>
      <c r="AB340" t="s">
        <v>46</v>
      </c>
      <c r="AC340" s="2">
        <v>1500000</v>
      </c>
      <c r="AD340" s="1">
        <v>1500000</v>
      </c>
      <c r="AE340">
        <v>0</v>
      </c>
      <c r="AF340">
        <v>0</v>
      </c>
      <c r="AG340">
        <f t="shared" ref="AG340:AG365" si="57">AF340-AH340</f>
        <v>0</v>
      </c>
      <c r="AH340">
        <v>0</v>
      </c>
      <c r="AI340">
        <f t="shared" ref="AI340:AI365" si="58">AH340-AJ340</f>
        <v>0</v>
      </c>
      <c r="AJ340">
        <v>0</v>
      </c>
      <c r="AK340">
        <f t="shared" ref="AK340:AK365" si="59">AJ340-AL340</f>
        <v>0</v>
      </c>
      <c r="AL340">
        <v>0</v>
      </c>
      <c r="AM340" s="1">
        <f t="shared" ref="AM340:AM365" si="60">AC340-AE340</f>
        <v>1500000</v>
      </c>
      <c r="AN340" s="1"/>
      <c r="AO340" s="1">
        <f t="shared" si="52"/>
        <v>1500000</v>
      </c>
      <c r="AP340">
        <v>0</v>
      </c>
      <c r="AQ340">
        <v>0</v>
      </c>
      <c r="AR340">
        <v>0</v>
      </c>
      <c r="AS340">
        <v>0</v>
      </c>
      <c r="AT340">
        <v>0</v>
      </c>
    </row>
    <row r="341" spans="1:46" hidden="1" x14ac:dyDescent="0.3">
      <c r="A341" t="s">
        <v>1496</v>
      </c>
      <c r="B341" t="str">
        <f t="shared" si="51"/>
        <v>1.1-00-2609_26142030_2656710</v>
      </c>
      <c r="C341" t="s">
        <v>32</v>
      </c>
      <c r="D341" t="s">
        <v>33</v>
      </c>
      <c r="E341">
        <v>1</v>
      </c>
      <c r="F341" t="s">
        <v>525</v>
      </c>
      <c r="G341">
        <v>1.3</v>
      </c>
      <c r="H341" t="s">
        <v>528</v>
      </c>
      <c r="I341" t="s">
        <v>175</v>
      </c>
      <c r="J341" t="s">
        <v>176</v>
      </c>
      <c r="K341" t="s">
        <v>36</v>
      </c>
      <c r="L341" t="s">
        <v>37</v>
      </c>
      <c r="M341" t="s">
        <v>539</v>
      </c>
      <c r="N341" t="s">
        <v>292</v>
      </c>
      <c r="O341" t="s">
        <v>293</v>
      </c>
      <c r="P341">
        <v>1</v>
      </c>
      <c r="Q341" t="s">
        <v>123</v>
      </c>
      <c r="R341">
        <v>42</v>
      </c>
      <c r="S341" t="s">
        <v>298</v>
      </c>
      <c r="T341" t="s">
        <v>299</v>
      </c>
      <c r="U341" t="s">
        <v>300</v>
      </c>
      <c r="V341">
        <v>5000</v>
      </c>
      <c r="W341" t="s">
        <v>57</v>
      </c>
      <c r="X341" t="s">
        <v>635</v>
      </c>
      <c r="Y341">
        <v>5671</v>
      </c>
      <c r="Z341" t="s">
        <v>283</v>
      </c>
      <c r="AA341">
        <v>0</v>
      </c>
      <c r="AB341" t="s">
        <v>46</v>
      </c>
      <c r="AC341" s="2">
        <v>150000</v>
      </c>
      <c r="AD341" s="1">
        <v>150000</v>
      </c>
      <c r="AE341">
        <v>0</v>
      </c>
      <c r="AF341">
        <v>0</v>
      </c>
      <c r="AG341">
        <f t="shared" si="57"/>
        <v>0</v>
      </c>
      <c r="AH341">
        <v>0</v>
      </c>
      <c r="AI341">
        <f t="shared" si="58"/>
        <v>0</v>
      </c>
      <c r="AJ341">
        <v>0</v>
      </c>
      <c r="AK341">
        <f t="shared" si="59"/>
        <v>0</v>
      </c>
      <c r="AL341">
        <v>0</v>
      </c>
      <c r="AM341" s="1">
        <f t="shared" si="60"/>
        <v>150000</v>
      </c>
      <c r="AN341" s="1"/>
      <c r="AO341" s="1">
        <f t="shared" si="52"/>
        <v>150000</v>
      </c>
      <c r="AP341">
        <v>0</v>
      </c>
      <c r="AQ341">
        <v>0</v>
      </c>
      <c r="AR341">
        <v>0</v>
      </c>
      <c r="AS341">
        <v>0</v>
      </c>
      <c r="AT341">
        <v>0</v>
      </c>
    </row>
    <row r="342" spans="1:46" hidden="1" x14ac:dyDescent="0.3">
      <c r="A342" t="s">
        <v>1497</v>
      </c>
      <c r="B342" t="str">
        <f t="shared" si="51"/>
        <v>1.1-00-2609_26236028_2656710</v>
      </c>
      <c r="C342" t="s">
        <v>32</v>
      </c>
      <c r="D342" t="s">
        <v>33</v>
      </c>
      <c r="E342">
        <v>1</v>
      </c>
      <c r="F342" t="s">
        <v>525</v>
      </c>
      <c r="G342">
        <v>1.3</v>
      </c>
      <c r="H342" t="s">
        <v>528</v>
      </c>
      <c r="I342" t="s">
        <v>175</v>
      </c>
      <c r="J342" t="s">
        <v>176</v>
      </c>
      <c r="K342" t="s">
        <v>36</v>
      </c>
      <c r="L342" t="s">
        <v>37</v>
      </c>
      <c r="M342" t="s">
        <v>539</v>
      </c>
      <c r="N342" t="s">
        <v>292</v>
      </c>
      <c r="O342" t="s">
        <v>293</v>
      </c>
      <c r="P342">
        <v>2</v>
      </c>
      <c r="Q342" t="s">
        <v>102</v>
      </c>
      <c r="R342">
        <v>36</v>
      </c>
      <c r="S342" t="s">
        <v>302</v>
      </c>
      <c r="T342" t="s">
        <v>303</v>
      </c>
      <c r="U342" t="s">
        <v>304</v>
      </c>
      <c r="V342">
        <v>5000</v>
      </c>
      <c r="W342" t="s">
        <v>57</v>
      </c>
      <c r="X342" t="s">
        <v>635</v>
      </c>
      <c r="Y342">
        <v>5671</v>
      </c>
      <c r="Z342" t="s">
        <v>283</v>
      </c>
      <c r="AA342">
        <v>0</v>
      </c>
      <c r="AB342" t="s">
        <v>46</v>
      </c>
      <c r="AC342" s="2">
        <v>50000</v>
      </c>
      <c r="AD342" s="1">
        <v>50000</v>
      </c>
      <c r="AE342">
        <v>0</v>
      </c>
      <c r="AF342">
        <v>0</v>
      </c>
      <c r="AG342">
        <f t="shared" si="57"/>
        <v>0</v>
      </c>
      <c r="AH342">
        <v>0</v>
      </c>
      <c r="AI342">
        <f t="shared" si="58"/>
        <v>0</v>
      </c>
      <c r="AJ342">
        <v>0</v>
      </c>
      <c r="AK342">
        <f t="shared" si="59"/>
        <v>0</v>
      </c>
      <c r="AL342">
        <v>0</v>
      </c>
      <c r="AM342" s="1">
        <f t="shared" si="60"/>
        <v>50000</v>
      </c>
      <c r="AN342" s="1"/>
      <c r="AO342" s="1">
        <f t="shared" si="52"/>
        <v>50000</v>
      </c>
      <c r="AP342">
        <v>0</v>
      </c>
      <c r="AQ342">
        <v>0</v>
      </c>
      <c r="AR342">
        <v>0</v>
      </c>
      <c r="AS342">
        <v>0</v>
      </c>
      <c r="AT342">
        <v>0</v>
      </c>
    </row>
    <row r="343" spans="1:46" hidden="1" x14ac:dyDescent="0.3">
      <c r="A343" t="s">
        <v>1498</v>
      </c>
      <c r="B343" t="str">
        <f t="shared" si="51"/>
        <v>1.1-00-2611_26557035_2656710</v>
      </c>
      <c r="C343" t="s">
        <v>32</v>
      </c>
      <c r="D343" t="s">
        <v>33</v>
      </c>
      <c r="E343">
        <v>3</v>
      </c>
      <c r="F343" t="s">
        <v>527</v>
      </c>
      <c r="G343">
        <v>3.2</v>
      </c>
      <c r="H343" t="s">
        <v>535</v>
      </c>
      <c r="I343" t="s">
        <v>361</v>
      </c>
      <c r="J343" t="s">
        <v>362</v>
      </c>
      <c r="K343" t="s">
        <v>36</v>
      </c>
      <c r="L343" t="s">
        <v>37</v>
      </c>
      <c r="M343" t="s">
        <v>539</v>
      </c>
      <c r="N343" t="s">
        <v>139</v>
      </c>
      <c r="O343" t="s">
        <v>140</v>
      </c>
      <c r="P343">
        <v>5</v>
      </c>
      <c r="Q343" t="s">
        <v>141</v>
      </c>
      <c r="R343">
        <v>57</v>
      </c>
      <c r="S343" t="s">
        <v>370</v>
      </c>
      <c r="T343" t="s">
        <v>364</v>
      </c>
      <c r="U343" t="s">
        <v>365</v>
      </c>
      <c r="V343">
        <v>5000</v>
      </c>
      <c r="W343" t="s">
        <v>57</v>
      </c>
      <c r="X343" t="s">
        <v>635</v>
      </c>
      <c r="Y343">
        <v>5671</v>
      </c>
      <c r="Z343" t="s">
        <v>283</v>
      </c>
      <c r="AA343">
        <v>0</v>
      </c>
      <c r="AB343" t="s">
        <v>46</v>
      </c>
      <c r="AC343" s="2">
        <v>50000</v>
      </c>
      <c r="AD343" s="1">
        <v>50000</v>
      </c>
      <c r="AE343">
        <v>0</v>
      </c>
      <c r="AF343">
        <v>0</v>
      </c>
      <c r="AG343">
        <f t="shared" si="57"/>
        <v>0</v>
      </c>
      <c r="AH343">
        <v>0</v>
      </c>
      <c r="AI343">
        <f t="shared" si="58"/>
        <v>0</v>
      </c>
      <c r="AJ343">
        <v>0</v>
      </c>
      <c r="AK343">
        <f t="shared" si="59"/>
        <v>0</v>
      </c>
      <c r="AL343">
        <v>0</v>
      </c>
      <c r="AM343" s="1">
        <f t="shared" si="60"/>
        <v>50000</v>
      </c>
      <c r="AN343" s="1"/>
      <c r="AO343" s="1">
        <f t="shared" si="52"/>
        <v>50000</v>
      </c>
      <c r="AP343">
        <v>0</v>
      </c>
      <c r="AQ343">
        <v>0</v>
      </c>
      <c r="AR343">
        <v>0</v>
      </c>
      <c r="AS343">
        <v>0</v>
      </c>
      <c r="AT343">
        <v>0</v>
      </c>
    </row>
    <row r="344" spans="1:46" hidden="1" x14ac:dyDescent="0.3">
      <c r="A344" t="s">
        <v>1499</v>
      </c>
      <c r="B344" t="str">
        <f t="shared" si="51"/>
        <v>1.1-00-2611_26549034_2656710</v>
      </c>
      <c r="C344" t="s">
        <v>32</v>
      </c>
      <c r="D344" t="s">
        <v>33</v>
      </c>
      <c r="E344">
        <v>2</v>
      </c>
      <c r="F344" t="s">
        <v>526</v>
      </c>
      <c r="G344">
        <v>2.2000000000000002</v>
      </c>
      <c r="H344" t="s">
        <v>531</v>
      </c>
      <c r="I344" t="s">
        <v>391</v>
      </c>
      <c r="J344" t="s">
        <v>392</v>
      </c>
      <c r="K344" t="s">
        <v>36</v>
      </c>
      <c r="L344" t="s">
        <v>37</v>
      </c>
      <c r="M344" t="s">
        <v>539</v>
      </c>
      <c r="N344" t="s">
        <v>139</v>
      </c>
      <c r="O344" t="s">
        <v>140</v>
      </c>
      <c r="P344">
        <v>5</v>
      </c>
      <c r="Q344" t="s">
        <v>141</v>
      </c>
      <c r="R344">
        <v>49</v>
      </c>
      <c r="S344" t="s">
        <v>393</v>
      </c>
      <c r="T344" t="s">
        <v>394</v>
      </c>
      <c r="U344" t="s">
        <v>395</v>
      </c>
      <c r="V344">
        <v>5000</v>
      </c>
      <c r="W344" t="s">
        <v>57</v>
      </c>
      <c r="X344" t="s">
        <v>635</v>
      </c>
      <c r="Y344">
        <v>5671</v>
      </c>
      <c r="Z344" t="s">
        <v>283</v>
      </c>
      <c r="AA344">
        <v>0</v>
      </c>
      <c r="AB344" t="s">
        <v>46</v>
      </c>
      <c r="AC344" s="2">
        <v>50000</v>
      </c>
      <c r="AD344" s="1">
        <v>50000</v>
      </c>
      <c r="AE344">
        <v>0</v>
      </c>
      <c r="AF344">
        <v>0</v>
      </c>
      <c r="AG344">
        <f t="shared" si="57"/>
        <v>0</v>
      </c>
      <c r="AH344">
        <v>0</v>
      </c>
      <c r="AI344">
        <f t="shared" si="58"/>
        <v>0</v>
      </c>
      <c r="AJ344">
        <v>0</v>
      </c>
      <c r="AK344">
        <f t="shared" si="59"/>
        <v>0</v>
      </c>
      <c r="AL344">
        <v>0</v>
      </c>
      <c r="AM344" s="1">
        <f t="shared" si="60"/>
        <v>50000</v>
      </c>
      <c r="AN344" s="1"/>
      <c r="AO344" s="1">
        <f t="shared" si="52"/>
        <v>50000</v>
      </c>
      <c r="AP344">
        <v>0</v>
      </c>
      <c r="AQ344">
        <v>0</v>
      </c>
      <c r="AR344">
        <v>0</v>
      </c>
      <c r="AS344">
        <v>0</v>
      </c>
      <c r="AT344">
        <v>0</v>
      </c>
    </row>
    <row r="345" spans="1:46" s="11" customFormat="1" hidden="1" x14ac:dyDescent="0.3">
      <c r="A345" s="11" t="s">
        <v>1531</v>
      </c>
      <c r="B345" t="str">
        <f t="shared" si="51"/>
        <v>1.1-00-2608_26225019_26351174</v>
      </c>
      <c r="C345" s="11" t="s">
        <v>32</v>
      </c>
      <c r="D345" s="11" t="s">
        <v>33</v>
      </c>
      <c r="E345">
        <v>1</v>
      </c>
      <c r="F345" t="s">
        <v>525</v>
      </c>
      <c r="G345">
        <v>1.3</v>
      </c>
      <c r="H345" t="s">
        <v>528</v>
      </c>
      <c r="I345" t="s">
        <v>175</v>
      </c>
      <c r="J345" t="s">
        <v>176</v>
      </c>
      <c r="K345" t="s">
        <v>36</v>
      </c>
      <c r="L345" t="s">
        <v>37</v>
      </c>
      <c r="M345" t="s">
        <v>540</v>
      </c>
      <c r="N345" t="s">
        <v>115</v>
      </c>
      <c r="O345" t="s">
        <v>116</v>
      </c>
      <c r="P345">
        <v>2</v>
      </c>
      <c r="Q345" t="s">
        <v>102</v>
      </c>
      <c r="R345" s="11">
        <v>25</v>
      </c>
      <c r="S345" s="11" t="s">
        <v>285</v>
      </c>
      <c r="T345" t="s">
        <v>286</v>
      </c>
      <c r="U345" t="s">
        <v>287</v>
      </c>
      <c r="V345">
        <v>3000</v>
      </c>
      <c r="W345" t="s">
        <v>53</v>
      </c>
      <c r="X345" t="s">
        <v>629</v>
      </c>
      <c r="Y345" s="11">
        <v>3511</v>
      </c>
      <c r="Z345" s="11" t="s">
        <v>207</v>
      </c>
      <c r="AA345" s="11">
        <v>74</v>
      </c>
      <c r="AB345" s="11" t="s">
        <v>1168</v>
      </c>
      <c r="AC345" s="87">
        <v>0</v>
      </c>
      <c r="AD345" s="88">
        <v>0</v>
      </c>
      <c r="AE345" s="11">
        <v>0</v>
      </c>
      <c r="AF345" s="11">
        <v>0</v>
      </c>
      <c r="AG345" s="11">
        <f t="shared" si="57"/>
        <v>0</v>
      </c>
      <c r="AH345" s="11">
        <v>0</v>
      </c>
      <c r="AI345" s="11">
        <f t="shared" si="58"/>
        <v>0</v>
      </c>
      <c r="AJ345" s="11">
        <v>0</v>
      </c>
      <c r="AK345" s="11">
        <f t="shared" si="59"/>
        <v>0</v>
      </c>
      <c r="AL345" s="11">
        <v>0</v>
      </c>
      <c r="AM345" s="88">
        <f t="shared" si="60"/>
        <v>0</v>
      </c>
      <c r="AN345" s="89">
        <v>18000000</v>
      </c>
      <c r="AO345" s="88">
        <f t="shared" si="52"/>
        <v>18000000</v>
      </c>
      <c r="AS345" s="88"/>
      <c r="AT345" s="88"/>
    </row>
    <row r="346" spans="1:46" hidden="1" x14ac:dyDescent="0.3">
      <c r="A346" t="s">
        <v>1500</v>
      </c>
      <c r="B346" t="str">
        <f t="shared" si="51"/>
        <v>1.1-00-2607_26623017_2656910</v>
      </c>
      <c r="C346" t="s">
        <v>32</v>
      </c>
      <c r="D346" t="s">
        <v>33</v>
      </c>
      <c r="E346">
        <v>1</v>
      </c>
      <c r="F346" t="s">
        <v>525</v>
      </c>
      <c r="G346">
        <v>1.7</v>
      </c>
      <c r="H346" t="s">
        <v>529</v>
      </c>
      <c r="I346" t="s">
        <v>34</v>
      </c>
      <c r="J346" t="s">
        <v>35</v>
      </c>
      <c r="K346" t="s">
        <v>36</v>
      </c>
      <c r="L346" t="s">
        <v>37</v>
      </c>
      <c r="M346" t="s">
        <v>539</v>
      </c>
      <c r="N346" t="s">
        <v>38</v>
      </c>
      <c r="O346" t="s">
        <v>39</v>
      </c>
      <c r="P346">
        <v>6</v>
      </c>
      <c r="Q346" t="s">
        <v>40</v>
      </c>
      <c r="R346">
        <v>23</v>
      </c>
      <c r="S346" t="s">
        <v>41</v>
      </c>
      <c r="T346" t="s">
        <v>42</v>
      </c>
      <c r="U346" t="s">
        <v>43</v>
      </c>
      <c r="V346">
        <v>5000</v>
      </c>
      <c r="W346" t="s">
        <v>57</v>
      </c>
      <c r="X346" t="s">
        <v>635</v>
      </c>
      <c r="Y346">
        <v>5691</v>
      </c>
      <c r="Z346" t="s">
        <v>59</v>
      </c>
      <c r="AA346">
        <v>0</v>
      </c>
      <c r="AB346" t="s">
        <v>46</v>
      </c>
      <c r="AC346" s="2">
        <v>2000000</v>
      </c>
      <c r="AD346" s="1">
        <v>2000000</v>
      </c>
      <c r="AE346">
        <v>0</v>
      </c>
      <c r="AF346">
        <v>0</v>
      </c>
      <c r="AG346">
        <f t="shared" si="57"/>
        <v>0</v>
      </c>
      <c r="AH346">
        <v>0</v>
      </c>
      <c r="AI346">
        <f t="shared" si="58"/>
        <v>0</v>
      </c>
      <c r="AJ346">
        <v>0</v>
      </c>
      <c r="AK346">
        <f t="shared" si="59"/>
        <v>0</v>
      </c>
      <c r="AL346">
        <v>0</v>
      </c>
      <c r="AM346" s="1">
        <f t="shared" si="60"/>
        <v>2000000</v>
      </c>
      <c r="AN346" s="1"/>
      <c r="AO346" s="1">
        <f t="shared" si="52"/>
        <v>2000000</v>
      </c>
      <c r="AP346">
        <v>0</v>
      </c>
      <c r="AQ346">
        <v>0</v>
      </c>
      <c r="AR346">
        <v>0</v>
      </c>
      <c r="AS346">
        <v>0</v>
      </c>
      <c r="AT346">
        <v>0</v>
      </c>
    </row>
    <row r="347" spans="1:46" hidden="1" x14ac:dyDescent="0.3">
      <c r="A347" t="s">
        <v>1501</v>
      </c>
      <c r="B347" t="str">
        <f t="shared" si="51"/>
        <v>1.1-00-2612_26466038_26569159</v>
      </c>
      <c r="C347" t="s">
        <v>32</v>
      </c>
      <c r="D347" t="s">
        <v>33</v>
      </c>
      <c r="E347">
        <v>3</v>
      </c>
      <c r="F347" t="s">
        <v>527</v>
      </c>
      <c r="G347">
        <v>3.8</v>
      </c>
      <c r="H347" t="s">
        <v>536</v>
      </c>
      <c r="I347" t="s">
        <v>72</v>
      </c>
      <c r="J347" t="s">
        <v>73</v>
      </c>
      <c r="K347" t="s">
        <v>74</v>
      </c>
      <c r="L347" t="s">
        <v>75</v>
      </c>
      <c r="M347" t="s">
        <v>539</v>
      </c>
      <c r="N347" t="s">
        <v>76</v>
      </c>
      <c r="O347" t="s">
        <v>77</v>
      </c>
      <c r="P347">
        <v>4</v>
      </c>
      <c r="Q347" t="s">
        <v>78</v>
      </c>
      <c r="R347">
        <v>66</v>
      </c>
      <c r="S347" t="s">
        <v>79</v>
      </c>
      <c r="T347" t="s">
        <v>80</v>
      </c>
      <c r="U347" t="s">
        <v>81</v>
      </c>
      <c r="V347">
        <v>5000</v>
      </c>
      <c r="W347" t="s">
        <v>57</v>
      </c>
      <c r="X347" t="s">
        <v>635</v>
      </c>
      <c r="Y347">
        <v>5691</v>
      </c>
      <c r="Z347" t="s">
        <v>59</v>
      </c>
      <c r="AA347">
        <v>59</v>
      </c>
      <c r="AB347" t="s">
        <v>96</v>
      </c>
      <c r="AC347" s="2">
        <v>145000000</v>
      </c>
      <c r="AD347" s="1">
        <v>145000000</v>
      </c>
      <c r="AE347">
        <v>0</v>
      </c>
      <c r="AF347">
        <v>0</v>
      </c>
      <c r="AG347">
        <f t="shared" si="57"/>
        <v>0</v>
      </c>
      <c r="AH347">
        <v>0</v>
      </c>
      <c r="AI347">
        <f t="shared" si="58"/>
        <v>0</v>
      </c>
      <c r="AJ347">
        <v>0</v>
      </c>
      <c r="AK347">
        <f t="shared" si="59"/>
        <v>0</v>
      </c>
      <c r="AL347">
        <v>0</v>
      </c>
      <c r="AM347" s="1">
        <f t="shared" si="60"/>
        <v>145000000</v>
      </c>
      <c r="AN347" s="1"/>
      <c r="AO347" s="1">
        <f t="shared" si="52"/>
        <v>145000000</v>
      </c>
      <c r="AP347">
        <v>0</v>
      </c>
      <c r="AQ347">
        <v>0</v>
      </c>
      <c r="AR347">
        <v>0</v>
      </c>
      <c r="AS347">
        <v>0</v>
      </c>
      <c r="AT347">
        <v>0</v>
      </c>
    </row>
    <row r="348" spans="1:46" hidden="1" x14ac:dyDescent="0.3">
      <c r="A348" t="s">
        <v>1502</v>
      </c>
      <c r="B348" t="str">
        <f t="shared" si="51"/>
        <v>1.1-00-2608_26630024_2656910</v>
      </c>
      <c r="C348" t="s">
        <v>32</v>
      </c>
      <c r="D348" t="s">
        <v>33</v>
      </c>
      <c r="E348">
        <v>2</v>
      </c>
      <c r="F348" t="s">
        <v>526</v>
      </c>
      <c r="G348">
        <v>2.1</v>
      </c>
      <c r="H348" t="s">
        <v>530</v>
      </c>
      <c r="I348" t="s">
        <v>165</v>
      </c>
      <c r="J348" t="s">
        <v>166</v>
      </c>
      <c r="K348" t="s">
        <v>170</v>
      </c>
      <c r="L348" t="s">
        <v>171</v>
      </c>
      <c r="M348" t="s">
        <v>539</v>
      </c>
      <c r="N348" t="s">
        <v>115</v>
      </c>
      <c r="O348" t="s">
        <v>116</v>
      </c>
      <c r="P348">
        <v>6</v>
      </c>
      <c r="Q348" t="s">
        <v>40</v>
      </c>
      <c r="R348">
        <v>30</v>
      </c>
      <c r="S348" t="s">
        <v>172</v>
      </c>
      <c r="T348" t="s">
        <v>173</v>
      </c>
      <c r="U348" t="s">
        <v>174</v>
      </c>
      <c r="V348">
        <v>5000</v>
      </c>
      <c r="W348" t="s">
        <v>57</v>
      </c>
      <c r="X348" t="s">
        <v>635</v>
      </c>
      <c r="Y348">
        <v>5691</v>
      </c>
      <c r="Z348" t="s">
        <v>59</v>
      </c>
      <c r="AA348">
        <v>0</v>
      </c>
      <c r="AB348" t="s">
        <v>46</v>
      </c>
      <c r="AC348" s="2">
        <v>150000</v>
      </c>
      <c r="AD348" s="1">
        <v>150000</v>
      </c>
      <c r="AE348">
        <v>0</v>
      </c>
      <c r="AF348">
        <v>0</v>
      </c>
      <c r="AG348">
        <f t="shared" si="57"/>
        <v>0</v>
      </c>
      <c r="AH348">
        <v>0</v>
      </c>
      <c r="AI348">
        <f t="shared" si="58"/>
        <v>0</v>
      </c>
      <c r="AJ348">
        <v>0</v>
      </c>
      <c r="AK348">
        <f t="shared" si="59"/>
        <v>0</v>
      </c>
      <c r="AL348">
        <v>0</v>
      </c>
      <c r="AM348" s="1">
        <f t="shared" si="60"/>
        <v>150000</v>
      </c>
      <c r="AN348" s="1"/>
      <c r="AO348" s="1">
        <f t="shared" si="52"/>
        <v>150000</v>
      </c>
      <c r="AP348">
        <v>0</v>
      </c>
      <c r="AQ348">
        <v>0</v>
      </c>
      <c r="AR348">
        <v>0</v>
      </c>
      <c r="AS348">
        <v>0</v>
      </c>
      <c r="AT348">
        <v>0</v>
      </c>
    </row>
    <row r="349" spans="1:46" hidden="1" x14ac:dyDescent="0.3">
      <c r="A349" t="s">
        <v>1503</v>
      </c>
      <c r="B349" t="str">
        <f t="shared" si="51"/>
        <v>1.1-00-2610_26645032_2657810</v>
      </c>
      <c r="C349" t="s">
        <v>32</v>
      </c>
      <c r="D349" t="s">
        <v>33</v>
      </c>
      <c r="E349">
        <v>1</v>
      </c>
      <c r="F349" t="s">
        <v>525</v>
      </c>
      <c r="G349">
        <v>1.3</v>
      </c>
      <c r="H349" t="s">
        <v>528</v>
      </c>
      <c r="I349" t="s">
        <v>175</v>
      </c>
      <c r="J349" t="s">
        <v>176</v>
      </c>
      <c r="K349" t="s">
        <v>36</v>
      </c>
      <c r="L349" t="s">
        <v>37</v>
      </c>
      <c r="M349" t="s">
        <v>539</v>
      </c>
      <c r="N349" t="s">
        <v>307</v>
      </c>
      <c r="O349" t="s">
        <v>308</v>
      </c>
      <c r="P349">
        <v>6</v>
      </c>
      <c r="Q349" t="s">
        <v>40</v>
      </c>
      <c r="R349">
        <v>45</v>
      </c>
      <c r="S349" t="s">
        <v>313</v>
      </c>
      <c r="T349" t="s">
        <v>310</v>
      </c>
      <c r="U349" t="s">
        <v>311</v>
      </c>
      <c r="V349">
        <v>5000</v>
      </c>
      <c r="W349" t="s">
        <v>57</v>
      </c>
      <c r="X349" t="s">
        <v>644</v>
      </c>
      <c r="Y349">
        <v>5781</v>
      </c>
      <c r="Z349" t="s">
        <v>314</v>
      </c>
      <c r="AA349">
        <v>0</v>
      </c>
      <c r="AB349" t="s">
        <v>46</v>
      </c>
      <c r="AC349" s="2">
        <v>200000</v>
      </c>
      <c r="AD349" s="1">
        <v>200000</v>
      </c>
      <c r="AE349">
        <v>0</v>
      </c>
      <c r="AF349">
        <v>0</v>
      </c>
      <c r="AG349">
        <f t="shared" si="57"/>
        <v>0</v>
      </c>
      <c r="AH349">
        <v>0</v>
      </c>
      <c r="AI349">
        <f t="shared" si="58"/>
        <v>0</v>
      </c>
      <c r="AJ349">
        <v>0</v>
      </c>
      <c r="AK349">
        <f t="shared" si="59"/>
        <v>0</v>
      </c>
      <c r="AL349">
        <v>0</v>
      </c>
      <c r="AM349" s="1">
        <f t="shared" si="60"/>
        <v>200000</v>
      </c>
      <c r="AN349" s="1"/>
      <c r="AO349" s="1">
        <f t="shared" si="52"/>
        <v>200000</v>
      </c>
      <c r="AP349">
        <v>0</v>
      </c>
      <c r="AQ349">
        <v>0</v>
      </c>
      <c r="AR349">
        <v>0</v>
      </c>
      <c r="AS349">
        <v>0</v>
      </c>
      <c r="AT349">
        <v>0</v>
      </c>
    </row>
    <row r="350" spans="1:46" hidden="1" x14ac:dyDescent="0.3">
      <c r="A350" t="s">
        <v>1337</v>
      </c>
      <c r="B350" t="str">
        <f t="shared" si="51"/>
        <v>1.1-00-2610_26643031_2632610</v>
      </c>
      <c r="C350" t="s">
        <v>32</v>
      </c>
      <c r="D350" t="s">
        <v>33</v>
      </c>
      <c r="E350">
        <v>2</v>
      </c>
      <c r="F350" t="s">
        <v>526</v>
      </c>
      <c r="G350">
        <v>2.2000000000000002</v>
      </c>
      <c r="H350" t="s">
        <v>531</v>
      </c>
      <c r="I350" t="s">
        <v>381</v>
      </c>
      <c r="J350" t="s">
        <v>382</v>
      </c>
      <c r="K350" t="s">
        <v>36</v>
      </c>
      <c r="L350" t="s">
        <v>37</v>
      </c>
      <c r="M350" t="s">
        <v>540</v>
      </c>
      <c r="N350" t="s">
        <v>307</v>
      </c>
      <c r="O350" t="s">
        <v>308</v>
      </c>
      <c r="P350">
        <v>6</v>
      </c>
      <c r="Q350" t="s">
        <v>40</v>
      </c>
      <c r="R350">
        <v>43</v>
      </c>
      <c r="S350" t="s">
        <v>383</v>
      </c>
      <c r="T350" t="s">
        <v>384</v>
      </c>
      <c r="U350" t="s">
        <v>385</v>
      </c>
      <c r="V350">
        <v>3000</v>
      </c>
      <c r="W350" t="s">
        <v>53</v>
      </c>
      <c r="X350" t="s">
        <v>628</v>
      </c>
      <c r="Y350">
        <v>3261</v>
      </c>
      <c r="Z350" t="s">
        <v>153</v>
      </c>
      <c r="AA350">
        <v>0</v>
      </c>
      <c r="AB350" t="s">
        <v>46</v>
      </c>
      <c r="AC350" s="2">
        <v>50000000</v>
      </c>
      <c r="AD350" s="1">
        <v>50000000</v>
      </c>
      <c r="AE350" s="1">
        <v>50000000</v>
      </c>
      <c r="AF350">
        <v>0</v>
      </c>
      <c r="AG350">
        <f t="shared" si="57"/>
        <v>0</v>
      </c>
      <c r="AH350">
        <v>0</v>
      </c>
      <c r="AI350">
        <f t="shared" si="58"/>
        <v>0</v>
      </c>
      <c r="AJ350">
        <v>0</v>
      </c>
      <c r="AK350">
        <f t="shared" si="59"/>
        <v>0</v>
      </c>
      <c r="AL350">
        <v>0</v>
      </c>
      <c r="AM350" s="1">
        <f t="shared" si="60"/>
        <v>0</v>
      </c>
      <c r="AN350" s="84">
        <v>20000000</v>
      </c>
      <c r="AO350" s="1">
        <f t="shared" si="52"/>
        <v>70000000</v>
      </c>
      <c r="AP350">
        <v>0</v>
      </c>
      <c r="AQ350">
        <v>0</v>
      </c>
      <c r="AR350">
        <v>0</v>
      </c>
      <c r="AS350">
        <v>0</v>
      </c>
      <c r="AT350">
        <v>0</v>
      </c>
    </row>
    <row r="351" spans="1:46" hidden="1" x14ac:dyDescent="0.3">
      <c r="A351" t="s">
        <v>1504</v>
      </c>
      <c r="B351" t="str">
        <f t="shared" si="51"/>
        <v>1.1-00-2604_2646005_26581113</v>
      </c>
      <c r="C351" t="s">
        <v>32</v>
      </c>
      <c r="D351" t="s">
        <v>33</v>
      </c>
      <c r="E351">
        <v>1</v>
      </c>
      <c r="F351" t="s">
        <v>525</v>
      </c>
      <c r="G351">
        <v>1.3</v>
      </c>
      <c r="H351" t="s">
        <v>528</v>
      </c>
      <c r="I351" t="s">
        <v>175</v>
      </c>
      <c r="J351" t="s">
        <v>176</v>
      </c>
      <c r="K351" t="s">
        <v>36</v>
      </c>
      <c r="L351" t="s">
        <v>37</v>
      </c>
      <c r="M351" t="s">
        <v>539</v>
      </c>
      <c r="N351" t="s">
        <v>192</v>
      </c>
      <c r="O351" t="s">
        <v>193</v>
      </c>
      <c r="P351">
        <v>4</v>
      </c>
      <c r="Q351" t="s">
        <v>78</v>
      </c>
      <c r="R351">
        <v>6</v>
      </c>
      <c r="S351" t="s">
        <v>198</v>
      </c>
      <c r="T351" t="s">
        <v>199</v>
      </c>
      <c r="U351" t="s">
        <v>200</v>
      </c>
      <c r="V351">
        <v>5000</v>
      </c>
      <c r="W351" t="s">
        <v>57</v>
      </c>
      <c r="X351" t="s">
        <v>645</v>
      </c>
      <c r="Y351">
        <v>5811</v>
      </c>
      <c r="Z351" t="s">
        <v>213</v>
      </c>
      <c r="AA351">
        <v>13</v>
      </c>
      <c r="AB351" t="s">
        <v>214</v>
      </c>
      <c r="AC351" s="2">
        <v>5000000</v>
      </c>
      <c r="AD351" s="1">
        <v>5000000</v>
      </c>
      <c r="AE351">
        <v>0</v>
      </c>
      <c r="AF351">
        <v>0</v>
      </c>
      <c r="AG351">
        <f t="shared" si="57"/>
        <v>0</v>
      </c>
      <c r="AH351">
        <v>0</v>
      </c>
      <c r="AI351">
        <f t="shared" si="58"/>
        <v>0</v>
      </c>
      <c r="AJ351">
        <v>0</v>
      </c>
      <c r="AK351">
        <f t="shared" si="59"/>
        <v>0</v>
      </c>
      <c r="AL351">
        <v>0</v>
      </c>
      <c r="AM351" s="1">
        <f t="shared" si="60"/>
        <v>5000000</v>
      </c>
      <c r="AN351" s="1"/>
      <c r="AO351" s="1">
        <f t="shared" si="52"/>
        <v>5000000</v>
      </c>
      <c r="AP351">
        <v>0</v>
      </c>
      <c r="AQ351">
        <v>0</v>
      </c>
      <c r="AR351">
        <v>0</v>
      </c>
      <c r="AS351">
        <v>0</v>
      </c>
      <c r="AT351">
        <v>0</v>
      </c>
    </row>
    <row r="352" spans="1:46" hidden="1" x14ac:dyDescent="0.3">
      <c r="A352" t="s">
        <v>1505</v>
      </c>
      <c r="B352" t="str">
        <f t="shared" si="51"/>
        <v>1.1-00-2612_26466038_2659110</v>
      </c>
      <c r="C352" t="s">
        <v>32</v>
      </c>
      <c r="D352" t="s">
        <v>33</v>
      </c>
      <c r="E352">
        <v>3</v>
      </c>
      <c r="F352" t="s">
        <v>527</v>
      </c>
      <c r="G352">
        <v>3.8</v>
      </c>
      <c r="H352" t="s">
        <v>536</v>
      </c>
      <c r="I352" t="s">
        <v>72</v>
      </c>
      <c r="J352" t="s">
        <v>73</v>
      </c>
      <c r="K352" t="s">
        <v>74</v>
      </c>
      <c r="L352" t="s">
        <v>75</v>
      </c>
      <c r="M352" t="s">
        <v>539</v>
      </c>
      <c r="N352" t="s">
        <v>76</v>
      </c>
      <c r="O352" t="s">
        <v>77</v>
      </c>
      <c r="P352">
        <v>4</v>
      </c>
      <c r="Q352" t="s">
        <v>78</v>
      </c>
      <c r="R352">
        <v>66</v>
      </c>
      <c r="S352" t="s">
        <v>79</v>
      </c>
      <c r="T352" t="s">
        <v>80</v>
      </c>
      <c r="U352" t="s">
        <v>81</v>
      </c>
      <c r="V352">
        <v>5000</v>
      </c>
      <c r="W352" t="s">
        <v>57</v>
      </c>
      <c r="X352" t="s">
        <v>643</v>
      </c>
      <c r="Y352">
        <v>5911</v>
      </c>
      <c r="Z352" t="s">
        <v>97</v>
      </c>
      <c r="AA352">
        <v>0</v>
      </c>
      <c r="AB352" t="s">
        <v>46</v>
      </c>
      <c r="AC352" s="2">
        <v>9650000</v>
      </c>
      <c r="AD352" s="1">
        <v>9650001.7599999998</v>
      </c>
      <c r="AE352">
        <v>0</v>
      </c>
      <c r="AF352">
        <v>0</v>
      </c>
      <c r="AG352">
        <f t="shared" si="57"/>
        <v>0</v>
      </c>
      <c r="AH352">
        <v>0</v>
      </c>
      <c r="AI352">
        <f t="shared" si="58"/>
        <v>0</v>
      </c>
      <c r="AJ352">
        <v>0</v>
      </c>
      <c r="AK352">
        <f t="shared" si="59"/>
        <v>0</v>
      </c>
      <c r="AL352">
        <v>0</v>
      </c>
      <c r="AM352" s="1">
        <f t="shared" si="60"/>
        <v>9650000</v>
      </c>
      <c r="AN352" s="1"/>
      <c r="AO352" s="1">
        <f t="shared" si="52"/>
        <v>9650000</v>
      </c>
      <c r="AP352">
        <v>0</v>
      </c>
      <c r="AQ352">
        <v>0</v>
      </c>
      <c r="AR352">
        <v>0</v>
      </c>
      <c r="AS352">
        <v>1.76</v>
      </c>
      <c r="AT352">
        <v>-1.76</v>
      </c>
    </row>
    <row r="353" spans="1:46" hidden="1" x14ac:dyDescent="0.3">
      <c r="A353" t="s">
        <v>1506</v>
      </c>
      <c r="B353" t="str">
        <f t="shared" si="51"/>
        <v>1.1-00-2612_26466038_26591163</v>
      </c>
      <c r="C353" t="s">
        <v>32</v>
      </c>
      <c r="D353" t="s">
        <v>33</v>
      </c>
      <c r="E353">
        <v>3</v>
      </c>
      <c r="F353" t="s">
        <v>527</v>
      </c>
      <c r="G353">
        <v>3.8</v>
      </c>
      <c r="H353" t="s">
        <v>536</v>
      </c>
      <c r="I353" t="s">
        <v>72</v>
      </c>
      <c r="J353" t="s">
        <v>73</v>
      </c>
      <c r="K353" t="s">
        <v>74</v>
      </c>
      <c r="L353" t="s">
        <v>75</v>
      </c>
      <c r="M353" t="s">
        <v>539</v>
      </c>
      <c r="N353" t="s">
        <v>76</v>
      </c>
      <c r="O353" t="s">
        <v>77</v>
      </c>
      <c r="P353">
        <v>4</v>
      </c>
      <c r="Q353" t="s">
        <v>78</v>
      </c>
      <c r="R353">
        <v>66</v>
      </c>
      <c r="S353" t="s">
        <v>79</v>
      </c>
      <c r="T353" t="s">
        <v>80</v>
      </c>
      <c r="U353" t="s">
        <v>81</v>
      </c>
      <c r="V353">
        <v>5000</v>
      </c>
      <c r="W353" t="s">
        <v>57</v>
      </c>
      <c r="X353" t="s">
        <v>643</v>
      </c>
      <c r="Y353">
        <v>5911</v>
      </c>
      <c r="Z353" t="s">
        <v>97</v>
      </c>
      <c r="AA353">
        <v>63</v>
      </c>
      <c r="AB353" t="s">
        <v>98</v>
      </c>
      <c r="AC353" s="2">
        <v>1400000</v>
      </c>
      <c r="AD353" s="1">
        <v>1399998.24</v>
      </c>
      <c r="AE353">
        <v>0</v>
      </c>
      <c r="AF353">
        <v>0</v>
      </c>
      <c r="AG353">
        <f t="shared" si="57"/>
        <v>0</v>
      </c>
      <c r="AH353">
        <v>0</v>
      </c>
      <c r="AI353">
        <f t="shared" si="58"/>
        <v>0</v>
      </c>
      <c r="AJ353">
        <v>0</v>
      </c>
      <c r="AK353">
        <f t="shared" si="59"/>
        <v>0</v>
      </c>
      <c r="AL353">
        <v>0</v>
      </c>
      <c r="AM353" s="1">
        <f t="shared" si="60"/>
        <v>1400000</v>
      </c>
      <c r="AN353" s="1"/>
      <c r="AO353" s="1">
        <f t="shared" si="52"/>
        <v>1400000</v>
      </c>
      <c r="AP353">
        <v>0</v>
      </c>
      <c r="AQ353">
        <v>1.76</v>
      </c>
      <c r="AR353">
        <v>0</v>
      </c>
      <c r="AS353">
        <v>0</v>
      </c>
      <c r="AT353">
        <v>1.76</v>
      </c>
    </row>
    <row r="354" spans="1:46" s="11" customFormat="1" x14ac:dyDescent="0.3">
      <c r="A354" s="11" t="s">
        <v>1531</v>
      </c>
      <c r="B354" t="str">
        <f t="shared" si="51"/>
        <v>2.5-02-2605_2649007_26541177</v>
      </c>
      <c r="C354" s="11" t="s">
        <v>465</v>
      </c>
      <c r="D354" s="11" t="s">
        <v>466</v>
      </c>
      <c r="E354">
        <v>1</v>
      </c>
      <c r="F354" t="s">
        <v>525</v>
      </c>
      <c r="G354">
        <v>1.3</v>
      </c>
      <c r="H354" t="s">
        <v>528</v>
      </c>
      <c r="I354" t="s">
        <v>175</v>
      </c>
      <c r="J354" t="s">
        <v>176</v>
      </c>
      <c r="K354" t="s">
        <v>36</v>
      </c>
      <c r="L354" t="s">
        <v>37</v>
      </c>
      <c r="M354" t="s">
        <v>539</v>
      </c>
      <c r="N354" t="s">
        <v>224</v>
      </c>
      <c r="O354" t="s">
        <v>225</v>
      </c>
      <c r="P354">
        <v>4</v>
      </c>
      <c r="Q354" t="s">
        <v>78</v>
      </c>
      <c r="R354" s="11">
        <v>9</v>
      </c>
      <c r="S354" s="11" t="s">
        <v>226</v>
      </c>
      <c r="T354" t="s">
        <v>227</v>
      </c>
      <c r="U354" t="s">
        <v>228</v>
      </c>
      <c r="V354">
        <v>5000</v>
      </c>
      <c r="W354" t="s">
        <v>57</v>
      </c>
      <c r="X354" t="s">
        <v>640</v>
      </c>
      <c r="Y354" s="11">
        <v>5411</v>
      </c>
      <c r="Z354" s="11" t="s">
        <v>610</v>
      </c>
      <c r="AA354" s="11">
        <v>77</v>
      </c>
      <c r="AB354" s="11" t="s">
        <v>498</v>
      </c>
      <c r="AC354" s="87"/>
      <c r="AD354" s="88">
        <v>0</v>
      </c>
      <c r="AE354" s="11">
        <v>0</v>
      </c>
      <c r="AF354" s="11">
        <v>0</v>
      </c>
      <c r="AG354" s="11">
        <f t="shared" si="57"/>
        <v>0</v>
      </c>
      <c r="AH354" s="11">
        <v>0</v>
      </c>
      <c r="AI354" s="11">
        <f t="shared" si="58"/>
        <v>0</v>
      </c>
      <c r="AJ354" s="11">
        <v>0</v>
      </c>
      <c r="AK354" s="11">
        <f t="shared" si="59"/>
        <v>0</v>
      </c>
      <c r="AL354" s="11">
        <v>0</v>
      </c>
      <c r="AM354" s="88">
        <f t="shared" si="60"/>
        <v>0</v>
      </c>
      <c r="AN354" s="89">
        <v>30000000</v>
      </c>
      <c r="AO354" s="88">
        <f t="shared" si="52"/>
        <v>30000000</v>
      </c>
      <c r="AP354" s="11">
        <v>0</v>
      </c>
      <c r="AQ354" s="11">
        <v>0</v>
      </c>
      <c r="AR354" s="11">
        <v>0</v>
      </c>
      <c r="AS354" s="11">
        <v>0</v>
      </c>
      <c r="AT354" s="11">
        <v>0</v>
      </c>
    </row>
    <row r="355" spans="1:46" hidden="1" x14ac:dyDescent="0.3">
      <c r="A355" t="s">
        <v>1507</v>
      </c>
      <c r="B355" t="str">
        <f t="shared" si="51"/>
        <v>1.1-00-2604_2646005_2659110</v>
      </c>
      <c r="C355" t="s">
        <v>32</v>
      </c>
      <c r="D355" t="s">
        <v>33</v>
      </c>
      <c r="E355">
        <v>1</v>
      </c>
      <c r="F355" t="s">
        <v>525</v>
      </c>
      <c r="G355">
        <v>1.3</v>
      </c>
      <c r="H355" t="s">
        <v>528</v>
      </c>
      <c r="I355" t="s">
        <v>175</v>
      </c>
      <c r="J355" t="s">
        <v>176</v>
      </c>
      <c r="K355" t="s">
        <v>36</v>
      </c>
      <c r="L355" t="s">
        <v>37</v>
      </c>
      <c r="M355" t="s">
        <v>539</v>
      </c>
      <c r="N355" t="s">
        <v>192</v>
      </c>
      <c r="O355" t="s">
        <v>193</v>
      </c>
      <c r="P355">
        <v>4</v>
      </c>
      <c r="Q355" t="s">
        <v>78</v>
      </c>
      <c r="R355">
        <v>6</v>
      </c>
      <c r="S355" t="s">
        <v>198</v>
      </c>
      <c r="T355" t="s">
        <v>199</v>
      </c>
      <c r="U355" t="s">
        <v>200</v>
      </c>
      <c r="V355">
        <v>5000</v>
      </c>
      <c r="W355" t="s">
        <v>57</v>
      </c>
      <c r="X355" t="s">
        <v>643</v>
      </c>
      <c r="Y355">
        <v>5911</v>
      </c>
      <c r="Z355" t="s">
        <v>97</v>
      </c>
      <c r="AA355">
        <v>0</v>
      </c>
      <c r="AB355" t="s">
        <v>46</v>
      </c>
      <c r="AC355" s="2">
        <v>3010000</v>
      </c>
      <c r="AD355" s="1">
        <v>3010000</v>
      </c>
      <c r="AE355">
        <v>0</v>
      </c>
      <c r="AF355">
        <v>0</v>
      </c>
      <c r="AG355">
        <f t="shared" si="57"/>
        <v>0</v>
      </c>
      <c r="AH355">
        <v>0</v>
      </c>
      <c r="AI355">
        <f t="shared" si="58"/>
        <v>0</v>
      </c>
      <c r="AJ355">
        <v>0</v>
      </c>
      <c r="AK355">
        <f t="shared" si="59"/>
        <v>0</v>
      </c>
      <c r="AL355">
        <v>0</v>
      </c>
      <c r="AM355" s="1">
        <f t="shared" si="60"/>
        <v>3010000</v>
      </c>
      <c r="AN355" s="1"/>
      <c r="AO355" s="1">
        <f t="shared" si="52"/>
        <v>3010000</v>
      </c>
      <c r="AP355">
        <v>0</v>
      </c>
      <c r="AQ355">
        <v>0</v>
      </c>
      <c r="AR355">
        <v>0</v>
      </c>
      <c r="AS355">
        <v>0</v>
      </c>
      <c r="AT355">
        <v>0</v>
      </c>
    </row>
    <row r="356" spans="1:46" hidden="1" x14ac:dyDescent="0.3">
      <c r="A356" t="s">
        <v>1508</v>
      </c>
      <c r="B356" t="str">
        <f t="shared" si="51"/>
        <v>1.1-00-2612_26466038_2659710</v>
      </c>
      <c r="C356" t="s">
        <v>32</v>
      </c>
      <c r="D356" t="s">
        <v>33</v>
      </c>
      <c r="E356">
        <v>3</v>
      </c>
      <c r="F356" t="s">
        <v>527</v>
      </c>
      <c r="G356">
        <v>3.8</v>
      </c>
      <c r="H356" t="s">
        <v>536</v>
      </c>
      <c r="I356" t="s">
        <v>72</v>
      </c>
      <c r="J356" t="s">
        <v>73</v>
      </c>
      <c r="K356" t="s">
        <v>74</v>
      </c>
      <c r="L356" t="s">
        <v>75</v>
      </c>
      <c r="M356" t="s">
        <v>539</v>
      </c>
      <c r="N356" t="s">
        <v>76</v>
      </c>
      <c r="O356" t="s">
        <v>77</v>
      </c>
      <c r="P356">
        <v>4</v>
      </c>
      <c r="Q356" t="s">
        <v>78</v>
      </c>
      <c r="R356">
        <v>66</v>
      </c>
      <c r="S356" t="s">
        <v>79</v>
      </c>
      <c r="T356" t="s">
        <v>80</v>
      </c>
      <c r="U356" t="s">
        <v>81</v>
      </c>
      <c r="V356">
        <v>5000</v>
      </c>
      <c r="W356" t="s">
        <v>57</v>
      </c>
      <c r="X356" t="s">
        <v>643</v>
      </c>
      <c r="Y356">
        <v>5971</v>
      </c>
      <c r="Z356" t="s">
        <v>99</v>
      </c>
      <c r="AA356">
        <v>0</v>
      </c>
      <c r="AB356" t="s">
        <v>46</v>
      </c>
      <c r="AC356" s="2">
        <v>10000000</v>
      </c>
      <c r="AD356" s="1">
        <v>10000000</v>
      </c>
      <c r="AE356" s="1">
        <v>522000</v>
      </c>
      <c r="AF356" s="1">
        <v>522000</v>
      </c>
      <c r="AG356">
        <f t="shared" si="57"/>
        <v>522000</v>
      </c>
      <c r="AH356">
        <v>0</v>
      </c>
      <c r="AI356">
        <f t="shared" si="58"/>
        <v>0</v>
      </c>
      <c r="AJ356">
        <v>0</v>
      </c>
      <c r="AK356">
        <f t="shared" si="59"/>
        <v>0</v>
      </c>
      <c r="AL356">
        <v>0</v>
      </c>
      <c r="AM356" s="1">
        <f t="shared" si="60"/>
        <v>9478000</v>
      </c>
      <c r="AN356" s="1"/>
      <c r="AO356" s="1">
        <f t="shared" si="52"/>
        <v>10000000</v>
      </c>
      <c r="AP356">
        <v>0</v>
      </c>
      <c r="AQ356">
        <v>0</v>
      </c>
      <c r="AR356">
        <v>0</v>
      </c>
      <c r="AS356">
        <v>0</v>
      </c>
      <c r="AT356">
        <v>0</v>
      </c>
    </row>
    <row r="357" spans="1:46" hidden="1" x14ac:dyDescent="0.3">
      <c r="A357" t="s">
        <v>1509</v>
      </c>
      <c r="B357" t="str">
        <f t="shared" si="51"/>
        <v>1.1-00-2604_2646005_2659710</v>
      </c>
      <c r="C357" t="s">
        <v>32</v>
      </c>
      <c r="D357" t="s">
        <v>33</v>
      </c>
      <c r="E357">
        <v>1</v>
      </c>
      <c r="F357" t="s">
        <v>525</v>
      </c>
      <c r="G357">
        <v>1.3</v>
      </c>
      <c r="H357" t="s">
        <v>528</v>
      </c>
      <c r="I357" t="s">
        <v>175</v>
      </c>
      <c r="J357" t="s">
        <v>176</v>
      </c>
      <c r="K357" t="s">
        <v>36</v>
      </c>
      <c r="L357" t="s">
        <v>37</v>
      </c>
      <c r="M357" t="s">
        <v>539</v>
      </c>
      <c r="N357" t="s">
        <v>192</v>
      </c>
      <c r="O357" t="s">
        <v>193</v>
      </c>
      <c r="P357">
        <v>4</v>
      </c>
      <c r="Q357" t="s">
        <v>78</v>
      </c>
      <c r="R357">
        <v>6</v>
      </c>
      <c r="S357" t="s">
        <v>198</v>
      </c>
      <c r="T357" t="s">
        <v>199</v>
      </c>
      <c r="U357" t="s">
        <v>200</v>
      </c>
      <c r="V357">
        <v>5000</v>
      </c>
      <c r="W357" t="s">
        <v>57</v>
      </c>
      <c r="X357" t="s">
        <v>643</v>
      </c>
      <c r="Y357">
        <v>5971</v>
      </c>
      <c r="Z357" t="s">
        <v>99</v>
      </c>
      <c r="AA357">
        <v>0</v>
      </c>
      <c r="AB357" t="s">
        <v>46</v>
      </c>
      <c r="AC357" s="2">
        <v>8526</v>
      </c>
      <c r="AD357">
        <v>0</v>
      </c>
      <c r="AE357" s="1">
        <v>8526</v>
      </c>
      <c r="AF357" s="1">
        <v>8526</v>
      </c>
      <c r="AG357">
        <f t="shared" si="57"/>
        <v>0</v>
      </c>
      <c r="AH357" s="1">
        <v>8526</v>
      </c>
      <c r="AI357">
        <f t="shared" si="58"/>
        <v>0</v>
      </c>
      <c r="AJ357" s="1">
        <v>8526</v>
      </c>
      <c r="AK357">
        <f t="shared" si="59"/>
        <v>0</v>
      </c>
      <c r="AL357" s="1">
        <v>8526</v>
      </c>
      <c r="AM357" s="1">
        <f t="shared" si="60"/>
        <v>0</v>
      </c>
      <c r="AN357" s="1"/>
      <c r="AO357" s="1">
        <f t="shared" si="52"/>
        <v>8526</v>
      </c>
      <c r="AP357">
        <v>0</v>
      </c>
      <c r="AQ357" s="1">
        <v>8526</v>
      </c>
      <c r="AR357">
        <v>0</v>
      </c>
      <c r="AS357">
        <v>0</v>
      </c>
      <c r="AT357" s="1">
        <v>8526</v>
      </c>
    </row>
    <row r="358" spans="1:46" hidden="1" x14ac:dyDescent="0.3">
      <c r="A358" t="s">
        <v>1510</v>
      </c>
      <c r="B358" t="str">
        <f t="shared" si="51"/>
        <v>1.1-00-2610_26146033_2661210</v>
      </c>
      <c r="C358" t="s">
        <v>32</v>
      </c>
      <c r="D358" t="s">
        <v>33</v>
      </c>
      <c r="E358">
        <v>1</v>
      </c>
      <c r="F358" t="s">
        <v>525</v>
      </c>
      <c r="G358">
        <v>1.3</v>
      </c>
      <c r="H358" t="s">
        <v>528</v>
      </c>
      <c r="I358" t="s">
        <v>175</v>
      </c>
      <c r="J358" t="s">
        <v>176</v>
      </c>
      <c r="K358" t="s">
        <v>339</v>
      </c>
      <c r="L358" t="s">
        <v>340</v>
      </c>
      <c r="M358" t="s">
        <v>539</v>
      </c>
      <c r="N358" t="s">
        <v>307</v>
      </c>
      <c r="O358" t="s">
        <v>308</v>
      </c>
      <c r="P358">
        <v>1</v>
      </c>
      <c r="Q358" t="s">
        <v>123</v>
      </c>
      <c r="R358">
        <v>46</v>
      </c>
      <c r="S358" t="s">
        <v>341</v>
      </c>
      <c r="T358" t="s">
        <v>342</v>
      </c>
      <c r="U358" t="s">
        <v>343</v>
      </c>
      <c r="V358">
        <v>6000</v>
      </c>
      <c r="W358" t="s">
        <v>215</v>
      </c>
      <c r="X358" t="s">
        <v>646</v>
      </c>
      <c r="Y358">
        <v>6121</v>
      </c>
      <c r="Z358" t="s">
        <v>344</v>
      </c>
      <c r="AA358">
        <v>0</v>
      </c>
      <c r="AB358" t="s">
        <v>46</v>
      </c>
      <c r="AC358" s="2">
        <v>221450365.80000001</v>
      </c>
      <c r="AD358" s="1">
        <v>221450365.80000001</v>
      </c>
      <c r="AE358" s="1">
        <v>221450365.80000001</v>
      </c>
      <c r="AF358" s="1">
        <v>221450365.80000001</v>
      </c>
      <c r="AG358">
        <f t="shared" si="57"/>
        <v>221450365.80000001</v>
      </c>
      <c r="AH358">
        <v>0</v>
      </c>
      <c r="AI358">
        <f t="shared" si="58"/>
        <v>0</v>
      </c>
      <c r="AJ358">
        <v>0</v>
      </c>
      <c r="AK358">
        <f t="shared" si="59"/>
        <v>0</v>
      </c>
      <c r="AL358">
        <v>0</v>
      </c>
      <c r="AM358" s="1">
        <f t="shared" si="60"/>
        <v>0</v>
      </c>
      <c r="AN358" s="1"/>
      <c r="AO358" s="1">
        <f t="shared" si="52"/>
        <v>221450365.80000001</v>
      </c>
      <c r="AP358">
        <v>0</v>
      </c>
      <c r="AQ358">
        <v>0</v>
      </c>
      <c r="AR358">
        <v>0</v>
      </c>
      <c r="AS358">
        <v>0</v>
      </c>
      <c r="AT358">
        <v>0</v>
      </c>
    </row>
    <row r="359" spans="1:46" hidden="1" x14ac:dyDescent="0.3">
      <c r="A359" t="s">
        <v>1511</v>
      </c>
      <c r="B359" t="str">
        <f t="shared" si="51"/>
        <v>1.1-00-2610_26146033_26612136</v>
      </c>
      <c r="C359" t="s">
        <v>32</v>
      </c>
      <c r="D359" t="s">
        <v>33</v>
      </c>
      <c r="E359">
        <v>1</v>
      </c>
      <c r="F359" t="s">
        <v>525</v>
      </c>
      <c r="G359">
        <v>1.3</v>
      </c>
      <c r="H359" t="s">
        <v>528</v>
      </c>
      <c r="I359" t="s">
        <v>175</v>
      </c>
      <c r="J359" t="s">
        <v>176</v>
      </c>
      <c r="K359" t="s">
        <v>339</v>
      </c>
      <c r="L359" t="s">
        <v>340</v>
      </c>
      <c r="M359" t="s">
        <v>539</v>
      </c>
      <c r="N359" t="s">
        <v>307</v>
      </c>
      <c r="O359" t="s">
        <v>308</v>
      </c>
      <c r="P359">
        <v>1</v>
      </c>
      <c r="Q359" t="s">
        <v>123</v>
      </c>
      <c r="R359">
        <v>46</v>
      </c>
      <c r="S359" t="s">
        <v>341</v>
      </c>
      <c r="T359" t="s">
        <v>342</v>
      </c>
      <c r="U359" t="s">
        <v>343</v>
      </c>
      <c r="V359">
        <v>6000</v>
      </c>
      <c r="W359" t="s">
        <v>215</v>
      </c>
      <c r="X359" t="s">
        <v>646</v>
      </c>
      <c r="Y359">
        <v>6121</v>
      </c>
      <c r="Z359" t="s">
        <v>344</v>
      </c>
      <c r="AA359">
        <v>36</v>
      </c>
      <c r="AB359" t="s">
        <v>96</v>
      </c>
      <c r="AC359" s="2">
        <v>37122359.280000001</v>
      </c>
      <c r="AD359" s="1">
        <v>37122359.280000001</v>
      </c>
      <c r="AE359">
        <v>0</v>
      </c>
      <c r="AF359">
        <v>0</v>
      </c>
      <c r="AG359">
        <f t="shared" si="57"/>
        <v>0</v>
      </c>
      <c r="AH359">
        <v>0</v>
      </c>
      <c r="AI359">
        <f t="shared" si="58"/>
        <v>0</v>
      </c>
      <c r="AJ359">
        <v>0</v>
      </c>
      <c r="AK359">
        <f t="shared" si="59"/>
        <v>0</v>
      </c>
      <c r="AL359">
        <v>0</v>
      </c>
      <c r="AM359" s="1">
        <f t="shared" si="60"/>
        <v>37122359.280000001</v>
      </c>
      <c r="AN359" s="1"/>
      <c r="AO359" s="1">
        <f t="shared" si="52"/>
        <v>37122359.280000001</v>
      </c>
      <c r="AP359">
        <v>0</v>
      </c>
      <c r="AQ359">
        <v>0</v>
      </c>
      <c r="AR359">
        <v>0</v>
      </c>
      <c r="AS359">
        <v>0</v>
      </c>
      <c r="AT359">
        <v>0</v>
      </c>
    </row>
    <row r="360" spans="1:46" hidden="1" x14ac:dyDescent="0.3">
      <c r="A360" t="s">
        <v>1512</v>
      </c>
      <c r="B360" t="str">
        <f t="shared" si="51"/>
        <v>1.1-00-2610_26147033_2661210</v>
      </c>
      <c r="C360" t="s">
        <v>32</v>
      </c>
      <c r="D360" t="s">
        <v>33</v>
      </c>
      <c r="E360">
        <v>1</v>
      </c>
      <c r="F360" t="s">
        <v>525</v>
      </c>
      <c r="G360">
        <v>1.3</v>
      </c>
      <c r="H360" t="s">
        <v>528</v>
      </c>
      <c r="I360" t="s">
        <v>175</v>
      </c>
      <c r="J360" t="s">
        <v>176</v>
      </c>
      <c r="K360" t="s">
        <v>339</v>
      </c>
      <c r="L360" t="s">
        <v>340</v>
      </c>
      <c r="M360" t="s">
        <v>539</v>
      </c>
      <c r="N360" t="s">
        <v>307</v>
      </c>
      <c r="O360" t="s">
        <v>308</v>
      </c>
      <c r="P360">
        <v>1</v>
      </c>
      <c r="Q360" t="s">
        <v>123</v>
      </c>
      <c r="R360">
        <v>47</v>
      </c>
      <c r="S360" t="s">
        <v>348</v>
      </c>
      <c r="T360" t="s">
        <v>342</v>
      </c>
      <c r="U360" t="s">
        <v>343</v>
      </c>
      <c r="V360">
        <v>6000</v>
      </c>
      <c r="W360" t="s">
        <v>215</v>
      </c>
      <c r="X360" t="s">
        <v>646</v>
      </c>
      <c r="Y360">
        <v>6121</v>
      </c>
      <c r="Z360" t="s">
        <v>344</v>
      </c>
      <c r="AA360">
        <v>0</v>
      </c>
      <c r="AB360" t="s">
        <v>46</v>
      </c>
      <c r="AC360" s="2">
        <v>24500000</v>
      </c>
      <c r="AD360" s="1">
        <v>24500000</v>
      </c>
      <c r="AE360">
        <v>0</v>
      </c>
      <c r="AF360">
        <v>0</v>
      </c>
      <c r="AG360">
        <f t="shared" si="57"/>
        <v>0</v>
      </c>
      <c r="AH360">
        <v>0</v>
      </c>
      <c r="AI360">
        <f t="shared" si="58"/>
        <v>0</v>
      </c>
      <c r="AJ360">
        <v>0</v>
      </c>
      <c r="AK360">
        <f t="shared" si="59"/>
        <v>0</v>
      </c>
      <c r="AL360">
        <v>0</v>
      </c>
      <c r="AM360" s="1">
        <f t="shared" si="60"/>
        <v>24500000</v>
      </c>
      <c r="AN360" s="1"/>
      <c r="AO360" s="1">
        <f t="shared" si="52"/>
        <v>24500000</v>
      </c>
      <c r="AP360">
        <v>0</v>
      </c>
      <c r="AQ360">
        <v>0</v>
      </c>
      <c r="AR360">
        <v>0</v>
      </c>
      <c r="AS360">
        <v>0</v>
      </c>
      <c r="AT360">
        <v>0</v>
      </c>
    </row>
    <row r="361" spans="1:46" hidden="1" x14ac:dyDescent="0.3">
      <c r="A361" t="s">
        <v>1513</v>
      </c>
      <c r="B361" t="str">
        <f t="shared" si="51"/>
        <v>1.1-00-2610_26148033_2661210</v>
      </c>
      <c r="C361" t="s">
        <v>32</v>
      </c>
      <c r="D361" t="s">
        <v>33</v>
      </c>
      <c r="E361">
        <v>1</v>
      </c>
      <c r="F361" t="s">
        <v>525</v>
      </c>
      <c r="G361">
        <v>1.3</v>
      </c>
      <c r="H361" t="s">
        <v>528</v>
      </c>
      <c r="I361" t="s">
        <v>175</v>
      </c>
      <c r="J361" t="s">
        <v>176</v>
      </c>
      <c r="K361" t="s">
        <v>339</v>
      </c>
      <c r="L361" t="s">
        <v>340</v>
      </c>
      <c r="M361" t="s">
        <v>539</v>
      </c>
      <c r="N361" t="s">
        <v>307</v>
      </c>
      <c r="O361" t="s">
        <v>308</v>
      </c>
      <c r="P361">
        <v>1</v>
      </c>
      <c r="Q361" t="s">
        <v>123</v>
      </c>
      <c r="R361">
        <v>48</v>
      </c>
      <c r="S361" t="s">
        <v>349</v>
      </c>
      <c r="T361" t="s">
        <v>342</v>
      </c>
      <c r="U361" t="s">
        <v>343</v>
      </c>
      <c r="V361">
        <v>6000</v>
      </c>
      <c r="W361" t="s">
        <v>215</v>
      </c>
      <c r="X361" t="s">
        <v>646</v>
      </c>
      <c r="Y361">
        <v>6121</v>
      </c>
      <c r="Z361" t="s">
        <v>344</v>
      </c>
      <c r="AA361">
        <v>0</v>
      </c>
      <c r="AB361" t="s">
        <v>46</v>
      </c>
      <c r="AC361" s="2">
        <v>7500000</v>
      </c>
      <c r="AD361">
        <v>0</v>
      </c>
      <c r="AE361">
        <v>0</v>
      </c>
      <c r="AF361">
        <v>0</v>
      </c>
      <c r="AG361">
        <f t="shared" si="57"/>
        <v>0</v>
      </c>
      <c r="AH361">
        <v>0</v>
      </c>
      <c r="AI361">
        <f t="shared" si="58"/>
        <v>0</v>
      </c>
      <c r="AJ361">
        <v>0</v>
      </c>
      <c r="AK361">
        <f t="shared" si="59"/>
        <v>0</v>
      </c>
      <c r="AL361">
        <v>0</v>
      </c>
      <c r="AM361" s="1">
        <f t="shared" si="60"/>
        <v>7500000</v>
      </c>
      <c r="AN361" s="1"/>
      <c r="AO361" s="1">
        <f t="shared" si="52"/>
        <v>7500000</v>
      </c>
      <c r="AP361">
        <v>0</v>
      </c>
      <c r="AQ361" s="1">
        <v>7500000</v>
      </c>
      <c r="AR361">
        <v>0</v>
      </c>
      <c r="AS361">
        <v>0</v>
      </c>
      <c r="AT361" s="1">
        <v>7500000</v>
      </c>
    </row>
    <row r="362" spans="1:46" x14ac:dyDescent="0.3">
      <c r="A362" t="s">
        <v>1514</v>
      </c>
      <c r="B362" t="str">
        <f t="shared" si="51"/>
        <v>2.5-02-2610_26148033_2661210</v>
      </c>
      <c r="C362" t="s">
        <v>465</v>
      </c>
      <c r="D362" t="s">
        <v>466</v>
      </c>
      <c r="E362">
        <v>1</v>
      </c>
      <c r="F362" t="s">
        <v>525</v>
      </c>
      <c r="G362">
        <v>1.3</v>
      </c>
      <c r="H362" t="s">
        <v>528</v>
      </c>
      <c r="I362" t="s">
        <v>175</v>
      </c>
      <c r="J362" t="s">
        <v>176</v>
      </c>
      <c r="K362" t="s">
        <v>339</v>
      </c>
      <c r="L362" t="s">
        <v>340</v>
      </c>
      <c r="M362" t="s">
        <v>539</v>
      </c>
      <c r="N362" t="s">
        <v>307</v>
      </c>
      <c r="O362" t="s">
        <v>308</v>
      </c>
      <c r="P362">
        <v>1</v>
      </c>
      <c r="Q362" t="s">
        <v>123</v>
      </c>
      <c r="R362">
        <v>48</v>
      </c>
      <c r="S362" t="s">
        <v>349</v>
      </c>
      <c r="T362" t="s">
        <v>342</v>
      </c>
      <c r="U362" t="s">
        <v>343</v>
      </c>
      <c r="V362" s="6">
        <v>6000</v>
      </c>
      <c r="W362" s="6" t="s">
        <v>215</v>
      </c>
      <c r="X362" t="s">
        <v>646</v>
      </c>
      <c r="Y362">
        <v>6121</v>
      </c>
      <c r="Z362" t="s">
        <v>344</v>
      </c>
      <c r="AA362">
        <v>0</v>
      </c>
      <c r="AB362" t="s">
        <v>46</v>
      </c>
      <c r="AC362" s="2">
        <v>0</v>
      </c>
      <c r="AD362" s="1">
        <v>3110768.37</v>
      </c>
      <c r="AE362">
        <v>0</v>
      </c>
      <c r="AF362">
        <v>0</v>
      </c>
      <c r="AG362">
        <f t="shared" si="57"/>
        <v>0</v>
      </c>
      <c r="AH362">
        <v>0</v>
      </c>
      <c r="AI362">
        <f t="shared" si="58"/>
        <v>0</v>
      </c>
      <c r="AJ362">
        <v>0</v>
      </c>
      <c r="AK362">
        <f t="shared" si="59"/>
        <v>0</v>
      </c>
      <c r="AL362">
        <v>0</v>
      </c>
      <c r="AM362" s="1">
        <f t="shared" si="60"/>
        <v>0</v>
      </c>
      <c r="AN362" s="1"/>
      <c r="AO362" s="1">
        <f t="shared" si="52"/>
        <v>0</v>
      </c>
      <c r="AP362">
        <v>0</v>
      </c>
      <c r="AQ362">
        <v>0</v>
      </c>
      <c r="AR362">
        <v>0</v>
      </c>
      <c r="AS362" s="1">
        <v>3110768.37</v>
      </c>
      <c r="AT362" s="1">
        <v>-3110768.37</v>
      </c>
    </row>
    <row r="363" spans="1:46" hidden="1" x14ac:dyDescent="0.3">
      <c r="A363" t="s">
        <v>1515</v>
      </c>
      <c r="B363" t="str">
        <f t="shared" si="51"/>
        <v>1.1-00-2610_26146033_2661310</v>
      </c>
      <c r="C363" t="s">
        <v>32</v>
      </c>
      <c r="D363" t="s">
        <v>33</v>
      </c>
      <c r="E363">
        <v>1</v>
      </c>
      <c r="F363" t="s">
        <v>525</v>
      </c>
      <c r="G363">
        <v>1.3</v>
      </c>
      <c r="H363" t="s">
        <v>528</v>
      </c>
      <c r="I363" t="s">
        <v>175</v>
      </c>
      <c r="J363" t="s">
        <v>176</v>
      </c>
      <c r="K363" t="s">
        <v>339</v>
      </c>
      <c r="L363" t="s">
        <v>340</v>
      </c>
      <c r="M363" t="s">
        <v>539</v>
      </c>
      <c r="N363" t="s">
        <v>307</v>
      </c>
      <c r="O363" t="s">
        <v>308</v>
      </c>
      <c r="P363">
        <v>1</v>
      </c>
      <c r="Q363" t="s">
        <v>123</v>
      </c>
      <c r="R363">
        <v>46</v>
      </c>
      <c r="S363" t="s">
        <v>341</v>
      </c>
      <c r="T363" t="s">
        <v>342</v>
      </c>
      <c r="U363" t="s">
        <v>343</v>
      </c>
      <c r="V363">
        <v>6000</v>
      </c>
      <c r="W363" t="s">
        <v>215</v>
      </c>
      <c r="X363" t="s">
        <v>646</v>
      </c>
      <c r="Y363">
        <v>6131</v>
      </c>
      <c r="Z363" t="s">
        <v>345</v>
      </c>
      <c r="AA363">
        <v>0</v>
      </c>
      <c r="AB363" t="s">
        <v>46</v>
      </c>
      <c r="AC363" s="2">
        <v>26624817.600000001</v>
      </c>
      <c r="AD363" s="1">
        <v>26624817</v>
      </c>
      <c r="AE363" s="1">
        <v>26624817.600000001</v>
      </c>
      <c r="AF363" s="1">
        <v>26624817.600000001</v>
      </c>
      <c r="AG363">
        <f t="shared" si="57"/>
        <v>26624817.600000001</v>
      </c>
      <c r="AH363">
        <v>0</v>
      </c>
      <c r="AI363">
        <f t="shared" si="58"/>
        <v>0</v>
      </c>
      <c r="AJ363">
        <v>0</v>
      </c>
      <c r="AK363">
        <f t="shared" si="59"/>
        <v>0</v>
      </c>
      <c r="AL363">
        <v>0</v>
      </c>
      <c r="AM363" s="1">
        <f t="shared" si="60"/>
        <v>0</v>
      </c>
      <c r="AN363" s="1"/>
      <c r="AO363" s="1">
        <f t="shared" si="52"/>
        <v>26624817.600000001</v>
      </c>
      <c r="AP363">
        <v>0</v>
      </c>
      <c r="AQ363">
        <v>0.6</v>
      </c>
      <c r="AR363">
        <v>0</v>
      </c>
      <c r="AS363">
        <v>0</v>
      </c>
      <c r="AT363">
        <v>0.6</v>
      </c>
    </row>
    <row r="364" spans="1:46" s="11" customFormat="1" hidden="1" x14ac:dyDescent="0.3">
      <c r="A364" s="11" t="s">
        <v>1531</v>
      </c>
      <c r="B364" t="str">
        <f t="shared" si="51"/>
        <v>1.1-00-2602_2642002_2658110</v>
      </c>
      <c r="C364" s="11" t="s">
        <v>32</v>
      </c>
      <c r="D364" s="11" t="s">
        <v>33</v>
      </c>
      <c r="E364">
        <v>1</v>
      </c>
      <c r="F364" t="s">
        <v>525</v>
      </c>
      <c r="G364">
        <v>1.3</v>
      </c>
      <c r="H364" t="s">
        <v>528</v>
      </c>
      <c r="I364" t="s">
        <v>175</v>
      </c>
      <c r="J364" t="s">
        <v>176</v>
      </c>
      <c r="K364" t="s">
        <v>36</v>
      </c>
      <c r="L364" t="s">
        <v>37</v>
      </c>
      <c r="M364" t="s">
        <v>539</v>
      </c>
      <c r="N364" t="s">
        <v>187</v>
      </c>
      <c r="O364" t="s">
        <v>188</v>
      </c>
      <c r="P364">
        <v>4</v>
      </c>
      <c r="Q364" t="s">
        <v>78</v>
      </c>
      <c r="R364" s="11">
        <v>2</v>
      </c>
      <c r="S364" s="11" t="s">
        <v>189</v>
      </c>
      <c r="T364" t="s">
        <v>190</v>
      </c>
      <c r="U364" t="s">
        <v>191</v>
      </c>
      <c r="V364">
        <v>5000</v>
      </c>
      <c r="W364" t="s">
        <v>57</v>
      </c>
      <c r="X364" t="s">
        <v>645</v>
      </c>
      <c r="Y364" s="11">
        <v>5811</v>
      </c>
      <c r="Z364" s="11" t="s">
        <v>213</v>
      </c>
      <c r="AA364" s="11">
        <v>0</v>
      </c>
      <c r="AB364" s="11" t="s">
        <v>46</v>
      </c>
      <c r="AC364" s="87">
        <v>0</v>
      </c>
      <c r="AD364" s="88">
        <v>0</v>
      </c>
      <c r="AE364" s="11">
        <v>0</v>
      </c>
      <c r="AF364" s="11">
        <v>0</v>
      </c>
      <c r="AG364" s="11">
        <f t="shared" si="57"/>
        <v>0</v>
      </c>
      <c r="AH364" s="11">
        <v>0</v>
      </c>
      <c r="AI364" s="11">
        <f t="shared" si="58"/>
        <v>0</v>
      </c>
      <c r="AJ364" s="11">
        <v>0</v>
      </c>
      <c r="AK364" s="11">
        <f t="shared" si="59"/>
        <v>0</v>
      </c>
      <c r="AL364" s="11">
        <v>0</v>
      </c>
      <c r="AM364" s="88">
        <f t="shared" si="60"/>
        <v>0</v>
      </c>
      <c r="AN364" s="89">
        <v>32500000</v>
      </c>
      <c r="AO364" s="88">
        <f t="shared" si="52"/>
        <v>32500000</v>
      </c>
      <c r="AP364" s="11">
        <v>0</v>
      </c>
      <c r="AQ364" s="11">
        <v>0</v>
      </c>
      <c r="AR364" s="11">
        <v>0</v>
      </c>
      <c r="AS364" s="11">
        <v>0</v>
      </c>
      <c r="AT364" s="11">
        <v>0</v>
      </c>
    </row>
    <row r="365" spans="1:46" x14ac:dyDescent="0.3">
      <c r="A365" t="s">
        <v>1391</v>
      </c>
      <c r="B365" t="str">
        <f t="shared" si="51"/>
        <v>2.5-02-2608_26327021_2635810</v>
      </c>
      <c r="C365" t="s">
        <v>465</v>
      </c>
      <c r="D365" t="s">
        <v>466</v>
      </c>
      <c r="E365">
        <v>2</v>
      </c>
      <c r="F365" t="s">
        <v>526</v>
      </c>
      <c r="G365">
        <v>2.1</v>
      </c>
      <c r="H365" t="s">
        <v>530</v>
      </c>
      <c r="I365" t="s">
        <v>113</v>
      </c>
      <c r="J365" t="s">
        <v>114</v>
      </c>
      <c r="K365" t="s">
        <v>36</v>
      </c>
      <c r="L365" t="s">
        <v>37</v>
      </c>
      <c r="M365" t="s">
        <v>540</v>
      </c>
      <c r="N365" t="s">
        <v>115</v>
      </c>
      <c r="O365" t="s">
        <v>116</v>
      </c>
      <c r="P365">
        <v>3</v>
      </c>
      <c r="Q365" t="s">
        <v>117</v>
      </c>
      <c r="R365">
        <v>27</v>
      </c>
      <c r="S365" t="s">
        <v>118</v>
      </c>
      <c r="T365" t="s">
        <v>119</v>
      </c>
      <c r="U365" t="s">
        <v>120</v>
      </c>
      <c r="V365" s="6">
        <v>3000</v>
      </c>
      <c r="W365" s="6" t="s">
        <v>53</v>
      </c>
      <c r="X365" t="s">
        <v>629</v>
      </c>
      <c r="Y365">
        <v>3581</v>
      </c>
      <c r="Z365" t="s">
        <v>109</v>
      </c>
      <c r="AA365">
        <v>0</v>
      </c>
      <c r="AB365" t="s">
        <v>46</v>
      </c>
      <c r="AC365" s="2">
        <v>216425740</v>
      </c>
      <c r="AD365" s="1">
        <v>216425740</v>
      </c>
      <c r="AE365" s="1">
        <v>45408519.740000002</v>
      </c>
      <c r="AF365" s="1">
        <v>45408519.740000002</v>
      </c>
      <c r="AG365">
        <f t="shared" si="57"/>
        <v>0</v>
      </c>
      <c r="AH365" s="1">
        <v>45408519.740000002</v>
      </c>
      <c r="AI365">
        <f t="shared" si="58"/>
        <v>26102154.410000004</v>
      </c>
      <c r="AJ365" s="1">
        <v>19306365.329999998</v>
      </c>
      <c r="AK365">
        <f t="shared" si="59"/>
        <v>0</v>
      </c>
      <c r="AL365" s="1">
        <v>19306365.329999998</v>
      </c>
      <c r="AM365" s="1">
        <f t="shared" si="60"/>
        <v>171017220.25999999</v>
      </c>
      <c r="AN365" s="84">
        <v>40000000</v>
      </c>
      <c r="AO365" s="1">
        <f t="shared" si="52"/>
        <v>256425740</v>
      </c>
      <c r="AP365">
        <v>0</v>
      </c>
      <c r="AQ365">
        <v>0</v>
      </c>
      <c r="AR365">
        <v>0</v>
      </c>
      <c r="AS365">
        <v>0</v>
      </c>
      <c r="AT365">
        <v>0</v>
      </c>
    </row>
    <row r="366" spans="1:46" s="11" customFormat="1" hidden="1" x14ac:dyDescent="0.3">
      <c r="A366" s="11" t="s">
        <v>1531</v>
      </c>
      <c r="B366" t="str">
        <f t="shared" si="51"/>
        <v>2.5-01-2610_26148033_26613179</v>
      </c>
      <c r="C366" s="11" t="s">
        <v>482</v>
      </c>
      <c r="D366" s="11" t="s">
        <v>483</v>
      </c>
      <c r="E366">
        <v>1</v>
      </c>
      <c r="F366" t="s">
        <v>525</v>
      </c>
      <c r="G366">
        <v>1.3</v>
      </c>
      <c r="H366" t="s">
        <v>528</v>
      </c>
      <c r="I366" t="s">
        <v>175</v>
      </c>
      <c r="J366" t="s">
        <v>176</v>
      </c>
      <c r="K366" t="s">
        <v>339</v>
      </c>
      <c r="L366" t="s">
        <v>340</v>
      </c>
      <c r="M366" t="s">
        <v>539</v>
      </c>
      <c r="N366" t="s">
        <v>307</v>
      </c>
      <c r="O366" t="s">
        <v>308</v>
      </c>
      <c r="P366">
        <v>1</v>
      </c>
      <c r="Q366" t="s">
        <v>123</v>
      </c>
      <c r="R366" s="11">
        <v>48</v>
      </c>
      <c r="S366" s="11" t="s">
        <v>349</v>
      </c>
      <c r="T366" t="s">
        <v>342</v>
      </c>
      <c r="U366" t="s">
        <v>343</v>
      </c>
      <c r="V366">
        <v>6000</v>
      </c>
      <c r="W366" t="s">
        <v>215</v>
      </c>
      <c r="X366" t="s">
        <v>646</v>
      </c>
      <c r="Y366" s="11">
        <v>6131</v>
      </c>
      <c r="Z366" s="11" t="s">
        <v>345</v>
      </c>
      <c r="AA366" s="11">
        <v>79</v>
      </c>
      <c r="AB366" s="11" t="s">
        <v>501</v>
      </c>
      <c r="AC366" s="87">
        <v>0</v>
      </c>
      <c r="AD366" s="88">
        <v>0</v>
      </c>
      <c r="AE366" s="11">
        <v>0</v>
      </c>
      <c r="AF366" s="11">
        <v>0</v>
      </c>
      <c r="AG366" s="11">
        <v>0</v>
      </c>
      <c r="AH366" s="11">
        <v>0</v>
      </c>
      <c r="AI366" s="11">
        <v>0</v>
      </c>
      <c r="AJ366" s="11">
        <v>0</v>
      </c>
      <c r="AK366" s="11">
        <v>0</v>
      </c>
      <c r="AL366" s="11">
        <v>0</v>
      </c>
      <c r="AM366" s="88">
        <v>0</v>
      </c>
      <c r="AN366" s="89">
        <v>1065939</v>
      </c>
      <c r="AO366" s="88">
        <f t="shared" si="52"/>
        <v>1065939</v>
      </c>
      <c r="AP366" s="11">
        <v>0</v>
      </c>
      <c r="AQ366" s="88">
        <v>0</v>
      </c>
      <c r="AR366" s="11">
        <v>0</v>
      </c>
      <c r="AS366" s="88">
        <v>0</v>
      </c>
      <c r="AT366" s="88">
        <v>0</v>
      </c>
    </row>
    <row r="367" spans="1:46" hidden="1" x14ac:dyDescent="0.3">
      <c r="A367" t="s">
        <v>1518</v>
      </c>
      <c r="B367" t="str">
        <f t="shared" si="51"/>
        <v>2.5-01-2610_26148033_2661310</v>
      </c>
      <c r="C367" t="s">
        <v>482</v>
      </c>
      <c r="D367" t="s">
        <v>483</v>
      </c>
      <c r="E367">
        <v>1</v>
      </c>
      <c r="F367" t="s">
        <v>525</v>
      </c>
      <c r="G367">
        <v>1.3</v>
      </c>
      <c r="H367" t="s">
        <v>528</v>
      </c>
      <c r="I367" t="s">
        <v>175</v>
      </c>
      <c r="J367" t="s">
        <v>176</v>
      </c>
      <c r="K367" t="s">
        <v>339</v>
      </c>
      <c r="L367" t="s">
        <v>340</v>
      </c>
      <c r="M367" t="s">
        <v>539</v>
      </c>
      <c r="N367" t="s">
        <v>307</v>
      </c>
      <c r="O367" t="s">
        <v>308</v>
      </c>
      <c r="P367">
        <v>1</v>
      </c>
      <c r="Q367" t="s">
        <v>123</v>
      </c>
      <c r="R367">
        <v>48</v>
      </c>
      <c r="S367" t="s">
        <v>349</v>
      </c>
      <c r="T367" t="s">
        <v>342</v>
      </c>
      <c r="U367" t="s">
        <v>343</v>
      </c>
      <c r="V367">
        <v>6000</v>
      </c>
      <c r="W367" t="s">
        <v>215</v>
      </c>
      <c r="X367" t="s">
        <v>646</v>
      </c>
      <c r="Y367">
        <v>6131</v>
      </c>
      <c r="Z367" t="s">
        <v>345</v>
      </c>
      <c r="AA367">
        <v>0</v>
      </c>
      <c r="AB367" t="s">
        <v>46</v>
      </c>
      <c r="AC367" s="2">
        <v>37975438.600000001</v>
      </c>
      <c r="AD367" s="1">
        <v>37975439.240000002</v>
      </c>
      <c r="AE367">
        <v>0</v>
      </c>
      <c r="AF367">
        <v>0</v>
      </c>
      <c r="AG367">
        <f>AF367-AH367</f>
        <v>0</v>
      </c>
      <c r="AH367">
        <v>0</v>
      </c>
      <c r="AI367">
        <f t="shared" ref="AI367:AI375" si="61">AH367-AJ367</f>
        <v>0</v>
      </c>
      <c r="AJ367">
        <v>0</v>
      </c>
      <c r="AK367">
        <f t="shared" ref="AK367:AK375" si="62">AJ367-AL367</f>
        <v>0</v>
      </c>
      <c r="AL367">
        <v>0</v>
      </c>
      <c r="AM367" s="1">
        <f>AC367-AE367</f>
        <v>37975438.600000001</v>
      </c>
      <c r="AN367" s="84">
        <v>-1065939</v>
      </c>
      <c r="AO367" s="1">
        <f t="shared" si="52"/>
        <v>36909499.600000001</v>
      </c>
      <c r="AP367">
        <v>0</v>
      </c>
      <c r="AQ367">
        <v>0</v>
      </c>
      <c r="AR367">
        <v>0</v>
      </c>
      <c r="AS367">
        <v>0.64</v>
      </c>
      <c r="AT367">
        <v>-0.64</v>
      </c>
    </row>
    <row r="368" spans="1:46" hidden="1" x14ac:dyDescent="0.3">
      <c r="A368" t="s">
        <v>1519</v>
      </c>
      <c r="B368" t="str">
        <f t="shared" si="51"/>
        <v>1.1-00-2610_26146033_2661510</v>
      </c>
      <c r="C368" t="s">
        <v>32</v>
      </c>
      <c r="D368" t="s">
        <v>33</v>
      </c>
      <c r="E368">
        <v>1</v>
      </c>
      <c r="F368" t="s">
        <v>525</v>
      </c>
      <c r="G368">
        <v>1.3</v>
      </c>
      <c r="H368" t="s">
        <v>528</v>
      </c>
      <c r="I368" t="s">
        <v>175</v>
      </c>
      <c r="J368" t="s">
        <v>176</v>
      </c>
      <c r="K368" t="s">
        <v>339</v>
      </c>
      <c r="L368" t="s">
        <v>340</v>
      </c>
      <c r="M368" t="s">
        <v>539</v>
      </c>
      <c r="N368" t="s">
        <v>307</v>
      </c>
      <c r="O368" t="s">
        <v>308</v>
      </c>
      <c r="P368">
        <v>1</v>
      </c>
      <c r="Q368" t="s">
        <v>123</v>
      </c>
      <c r="R368">
        <v>46</v>
      </c>
      <c r="S368" t="s">
        <v>341</v>
      </c>
      <c r="T368" t="s">
        <v>342</v>
      </c>
      <c r="U368" t="s">
        <v>343</v>
      </c>
      <c r="V368">
        <v>6000</v>
      </c>
      <c r="W368" t="s">
        <v>215</v>
      </c>
      <c r="X368" t="s">
        <v>646</v>
      </c>
      <c r="Y368">
        <v>6151</v>
      </c>
      <c r="Z368" t="s">
        <v>347</v>
      </c>
      <c r="AA368">
        <v>0</v>
      </c>
      <c r="AB368" t="s">
        <v>46</v>
      </c>
      <c r="AC368" s="2">
        <v>270180971.16000003</v>
      </c>
      <c r="AD368" s="1">
        <v>270180971.16000003</v>
      </c>
      <c r="AE368" s="1">
        <v>270180971.16000003</v>
      </c>
      <c r="AF368" s="1">
        <v>270180971.16000003</v>
      </c>
      <c r="AG368">
        <f>AF368-AH368</f>
        <v>255774222.46000004</v>
      </c>
      <c r="AH368" s="1">
        <v>14406748.699999999</v>
      </c>
      <c r="AI368">
        <f t="shared" si="61"/>
        <v>3546332.209999999</v>
      </c>
      <c r="AJ368" s="1">
        <v>10860416.49</v>
      </c>
      <c r="AK368">
        <f t="shared" si="62"/>
        <v>0</v>
      </c>
      <c r="AL368" s="1">
        <v>10860416.49</v>
      </c>
      <c r="AM368" s="1">
        <f>AC368-AE368</f>
        <v>0</v>
      </c>
      <c r="AN368" s="1"/>
      <c r="AO368" s="1">
        <f t="shared" si="52"/>
        <v>270180971.16000003</v>
      </c>
      <c r="AP368">
        <v>0</v>
      </c>
      <c r="AQ368">
        <v>0</v>
      </c>
      <c r="AR368">
        <v>0</v>
      </c>
      <c r="AS368">
        <v>0</v>
      </c>
      <c r="AT368">
        <v>0</v>
      </c>
    </row>
    <row r="369" spans="1:46" hidden="1" x14ac:dyDescent="0.3">
      <c r="A369" t="s">
        <v>1520</v>
      </c>
      <c r="B369" t="str">
        <f t="shared" si="51"/>
        <v>1.1-00-2610_26147033_2661510</v>
      </c>
      <c r="C369" t="s">
        <v>32</v>
      </c>
      <c r="D369" t="s">
        <v>33</v>
      </c>
      <c r="E369">
        <v>1</v>
      </c>
      <c r="F369" t="s">
        <v>525</v>
      </c>
      <c r="G369">
        <v>1.3</v>
      </c>
      <c r="H369" t="s">
        <v>528</v>
      </c>
      <c r="I369" t="s">
        <v>175</v>
      </c>
      <c r="J369" t="s">
        <v>176</v>
      </c>
      <c r="K369" t="s">
        <v>339</v>
      </c>
      <c r="L369" t="s">
        <v>340</v>
      </c>
      <c r="M369" t="s">
        <v>539</v>
      </c>
      <c r="N369" t="s">
        <v>307</v>
      </c>
      <c r="O369" t="s">
        <v>308</v>
      </c>
      <c r="P369">
        <v>1</v>
      </c>
      <c r="Q369" t="s">
        <v>123</v>
      </c>
      <c r="R369">
        <v>47</v>
      </c>
      <c r="S369" t="s">
        <v>348</v>
      </c>
      <c r="T369" t="s">
        <v>342</v>
      </c>
      <c r="U369" t="s">
        <v>343</v>
      </c>
      <c r="V369">
        <v>6000</v>
      </c>
      <c r="W369" t="s">
        <v>215</v>
      </c>
      <c r="X369" t="s">
        <v>646</v>
      </c>
      <c r="Y369">
        <v>6151</v>
      </c>
      <c r="Z369" t="s">
        <v>347</v>
      </c>
      <c r="AA369">
        <v>0</v>
      </c>
      <c r="AB369" t="s">
        <v>46</v>
      </c>
      <c r="AC369" s="2">
        <v>35000000</v>
      </c>
      <c r="AD369" s="1">
        <v>35000000</v>
      </c>
      <c r="AE369">
        <v>0</v>
      </c>
      <c r="AF369">
        <v>0</v>
      </c>
      <c r="AG369">
        <f>AF369-AH369</f>
        <v>0</v>
      </c>
      <c r="AH369">
        <v>0</v>
      </c>
      <c r="AI369">
        <f t="shared" si="61"/>
        <v>0</v>
      </c>
      <c r="AJ369">
        <v>0</v>
      </c>
      <c r="AK369">
        <f t="shared" si="62"/>
        <v>0</v>
      </c>
      <c r="AL369">
        <v>0</v>
      </c>
      <c r="AM369" s="1">
        <f>AC369-AE369</f>
        <v>35000000</v>
      </c>
      <c r="AN369" s="1"/>
      <c r="AO369" s="1">
        <f t="shared" si="52"/>
        <v>35000000</v>
      </c>
      <c r="AP369">
        <v>0</v>
      </c>
      <c r="AQ369">
        <v>0</v>
      </c>
      <c r="AR369">
        <v>0</v>
      </c>
      <c r="AS369">
        <v>0</v>
      </c>
      <c r="AT369">
        <v>0</v>
      </c>
    </row>
    <row r="370" spans="1:46" hidden="1" x14ac:dyDescent="0.3">
      <c r="A370" t="s">
        <v>1531</v>
      </c>
      <c r="B370" t="str">
        <f t="shared" si="51"/>
        <v>1.1-00-2610_26643031_26357132</v>
      </c>
      <c r="C370" t="s">
        <v>32</v>
      </c>
      <c r="D370" t="s">
        <v>33</v>
      </c>
      <c r="E370">
        <v>2</v>
      </c>
      <c r="F370" t="s">
        <v>526</v>
      </c>
      <c r="G370">
        <v>2.2000000000000002</v>
      </c>
      <c r="H370" t="s">
        <v>531</v>
      </c>
      <c r="I370" t="s">
        <v>381</v>
      </c>
      <c r="J370" t="s">
        <v>382</v>
      </c>
      <c r="K370" t="s">
        <v>36</v>
      </c>
      <c r="L370" t="s">
        <v>37</v>
      </c>
      <c r="M370" t="s">
        <v>540</v>
      </c>
      <c r="N370" t="s">
        <v>307</v>
      </c>
      <c r="O370" t="s">
        <v>308</v>
      </c>
      <c r="P370">
        <v>6</v>
      </c>
      <c r="Q370" t="s">
        <v>40</v>
      </c>
      <c r="R370">
        <v>43</v>
      </c>
      <c r="S370" t="s">
        <v>383</v>
      </c>
      <c r="T370" t="s">
        <v>384</v>
      </c>
      <c r="U370" t="s">
        <v>385</v>
      </c>
      <c r="V370" s="6">
        <v>3000</v>
      </c>
      <c r="W370" s="6" t="s">
        <v>53</v>
      </c>
      <c r="X370" t="s">
        <v>629</v>
      </c>
      <c r="Y370">
        <v>3571</v>
      </c>
      <c r="Z370" t="s">
        <v>55</v>
      </c>
      <c r="AA370">
        <v>32</v>
      </c>
      <c r="AB370" t="s">
        <v>505</v>
      </c>
      <c r="AC370" s="2">
        <v>0</v>
      </c>
      <c r="AD370" s="1">
        <v>0</v>
      </c>
      <c r="AE370" s="1">
        <v>0</v>
      </c>
      <c r="AF370" s="1">
        <v>0</v>
      </c>
      <c r="AG370">
        <v>0</v>
      </c>
      <c r="AH370">
        <v>0</v>
      </c>
      <c r="AI370">
        <f t="shared" si="61"/>
        <v>0</v>
      </c>
      <c r="AJ370">
        <v>0</v>
      </c>
      <c r="AK370">
        <f t="shared" si="62"/>
        <v>0</v>
      </c>
      <c r="AL370">
        <v>0</v>
      </c>
      <c r="AM370" s="1">
        <v>0</v>
      </c>
      <c r="AN370" s="84">
        <v>50000000</v>
      </c>
      <c r="AO370" s="1">
        <f t="shared" si="52"/>
        <v>50000000</v>
      </c>
      <c r="AP370">
        <v>0</v>
      </c>
      <c r="AQ370">
        <v>5</v>
      </c>
      <c r="AR370">
        <v>0</v>
      </c>
      <c r="AS370">
        <v>0</v>
      </c>
      <c r="AT370">
        <v>5</v>
      </c>
    </row>
    <row r="371" spans="1:46" hidden="1" x14ac:dyDescent="0.3">
      <c r="A371" t="s">
        <v>1517</v>
      </c>
      <c r="B371" t="str">
        <f t="shared" si="51"/>
        <v>1.1-00-2610_26148033_2661310</v>
      </c>
      <c r="C371" t="s">
        <v>32</v>
      </c>
      <c r="D371" t="s">
        <v>33</v>
      </c>
      <c r="E371">
        <v>1</v>
      </c>
      <c r="F371" t="s">
        <v>525</v>
      </c>
      <c r="G371">
        <v>1.3</v>
      </c>
      <c r="H371" t="s">
        <v>528</v>
      </c>
      <c r="I371" t="s">
        <v>175</v>
      </c>
      <c r="J371" t="s">
        <v>176</v>
      </c>
      <c r="K371" t="s">
        <v>339</v>
      </c>
      <c r="L371" t="s">
        <v>340</v>
      </c>
      <c r="M371" t="s">
        <v>539</v>
      </c>
      <c r="N371" t="s">
        <v>307</v>
      </c>
      <c r="O371" t="s">
        <v>308</v>
      </c>
      <c r="P371">
        <v>1</v>
      </c>
      <c r="Q371" t="s">
        <v>123</v>
      </c>
      <c r="R371">
        <v>48</v>
      </c>
      <c r="S371" t="s">
        <v>349</v>
      </c>
      <c r="T371" t="s">
        <v>342</v>
      </c>
      <c r="U371" t="s">
        <v>343</v>
      </c>
      <c r="V371">
        <v>6000</v>
      </c>
      <c r="W371" t="s">
        <v>215</v>
      </c>
      <c r="X371" t="s">
        <v>646</v>
      </c>
      <c r="Y371">
        <v>6131</v>
      </c>
      <c r="Z371" t="s">
        <v>345</v>
      </c>
      <c r="AA371">
        <v>0</v>
      </c>
      <c r="AB371" t="s">
        <v>46</v>
      </c>
      <c r="AC371" s="2">
        <v>4600000</v>
      </c>
      <c r="AD371" s="1">
        <v>3999999.36</v>
      </c>
      <c r="AE371">
        <v>0</v>
      </c>
      <c r="AF371">
        <v>0</v>
      </c>
      <c r="AG371">
        <f>AF371-AH371</f>
        <v>0</v>
      </c>
      <c r="AH371">
        <v>0</v>
      </c>
      <c r="AI371">
        <f t="shared" si="61"/>
        <v>0</v>
      </c>
      <c r="AJ371">
        <v>0</v>
      </c>
      <c r="AK371">
        <f t="shared" si="62"/>
        <v>0</v>
      </c>
      <c r="AL371">
        <v>0</v>
      </c>
      <c r="AM371" s="1">
        <f t="shared" ref="AM371:AM378" si="63">AC371-AE371</f>
        <v>4600000</v>
      </c>
      <c r="AN371" s="84">
        <f>99388050.3300001-30607511.39+6109168.88</f>
        <v>74889707.820000097</v>
      </c>
      <c r="AO371" s="1">
        <f t="shared" si="52"/>
        <v>79489707.820000097</v>
      </c>
      <c r="AP371">
        <v>0</v>
      </c>
      <c r="AQ371" s="1">
        <v>2000000.64</v>
      </c>
      <c r="AR371">
        <v>0</v>
      </c>
      <c r="AS371" s="1">
        <v>1400000</v>
      </c>
      <c r="AT371" s="1">
        <v>600000.64</v>
      </c>
    </row>
    <row r="372" spans="1:46" hidden="1" x14ac:dyDescent="0.3">
      <c r="A372" t="s">
        <v>1523</v>
      </c>
      <c r="B372" t="str">
        <f t="shared" si="51"/>
        <v>2.5-01-2610_26148033_2661510</v>
      </c>
      <c r="C372" t="s">
        <v>482</v>
      </c>
      <c r="D372" t="s">
        <v>483</v>
      </c>
      <c r="E372">
        <v>1</v>
      </c>
      <c r="F372" t="s">
        <v>525</v>
      </c>
      <c r="G372">
        <v>1.3</v>
      </c>
      <c r="H372" t="s">
        <v>528</v>
      </c>
      <c r="I372" t="s">
        <v>175</v>
      </c>
      <c r="J372" t="s">
        <v>176</v>
      </c>
      <c r="K372" t="s">
        <v>339</v>
      </c>
      <c r="L372" t="s">
        <v>340</v>
      </c>
      <c r="M372" t="s">
        <v>539</v>
      </c>
      <c r="N372" t="s">
        <v>307</v>
      </c>
      <c r="O372" t="s">
        <v>308</v>
      </c>
      <c r="P372">
        <v>1</v>
      </c>
      <c r="Q372" t="s">
        <v>123</v>
      </c>
      <c r="R372">
        <v>48</v>
      </c>
      <c r="S372" t="s">
        <v>349</v>
      </c>
      <c r="T372" t="s">
        <v>342</v>
      </c>
      <c r="U372" t="s">
        <v>343</v>
      </c>
      <c r="V372">
        <v>6000</v>
      </c>
      <c r="W372" t="s">
        <v>215</v>
      </c>
      <c r="X372" t="s">
        <v>646</v>
      </c>
      <c r="Y372">
        <v>6151</v>
      </c>
      <c r="Z372" t="s">
        <v>347</v>
      </c>
      <c r="AA372">
        <v>0</v>
      </c>
      <c r="AB372" t="s">
        <v>46</v>
      </c>
      <c r="AC372" s="2">
        <v>66730231.399999999</v>
      </c>
      <c r="AD372" s="1">
        <v>66730226.520000003</v>
      </c>
      <c r="AE372">
        <v>0</v>
      </c>
      <c r="AF372">
        <v>0</v>
      </c>
      <c r="AG372">
        <f>AF372-AH372</f>
        <v>0</v>
      </c>
      <c r="AH372">
        <v>0</v>
      </c>
      <c r="AI372">
        <f t="shared" si="61"/>
        <v>0</v>
      </c>
      <c r="AJ372">
        <v>0</v>
      </c>
      <c r="AK372">
        <f t="shared" si="62"/>
        <v>0</v>
      </c>
      <c r="AL372">
        <v>0</v>
      </c>
      <c r="AM372" s="1">
        <f t="shared" si="63"/>
        <v>66730231.399999999</v>
      </c>
      <c r="AN372" s="1"/>
      <c r="AO372" s="1">
        <f t="shared" si="52"/>
        <v>66730231.399999999</v>
      </c>
      <c r="AP372">
        <v>0</v>
      </c>
      <c r="AQ372">
        <v>4.88</v>
      </c>
      <c r="AR372">
        <v>0</v>
      </c>
      <c r="AS372">
        <v>0</v>
      </c>
      <c r="AT372">
        <v>4.88</v>
      </c>
    </row>
    <row r="373" spans="1:46" hidden="1" x14ac:dyDescent="0.3">
      <c r="A373" t="s">
        <v>1524</v>
      </c>
      <c r="B373" t="str">
        <f t="shared" si="51"/>
        <v>1.1-00-2604_2646005_26632110</v>
      </c>
      <c r="C373" t="s">
        <v>32</v>
      </c>
      <c r="D373" t="s">
        <v>33</v>
      </c>
      <c r="E373">
        <v>1</v>
      </c>
      <c r="F373" t="s">
        <v>525</v>
      </c>
      <c r="G373">
        <v>1.3</v>
      </c>
      <c r="H373" t="s">
        <v>528</v>
      </c>
      <c r="I373" t="s">
        <v>175</v>
      </c>
      <c r="J373" t="s">
        <v>176</v>
      </c>
      <c r="K373" t="s">
        <v>36</v>
      </c>
      <c r="L373" t="s">
        <v>37</v>
      </c>
      <c r="M373" t="s">
        <v>539</v>
      </c>
      <c r="N373" t="s">
        <v>192</v>
      </c>
      <c r="O373" t="s">
        <v>193</v>
      </c>
      <c r="P373">
        <v>4</v>
      </c>
      <c r="Q373" t="s">
        <v>78</v>
      </c>
      <c r="R373">
        <v>6</v>
      </c>
      <c r="S373" t="s">
        <v>198</v>
      </c>
      <c r="T373" t="s">
        <v>199</v>
      </c>
      <c r="U373" t="s">
        <v>200</v>
      </c>
      <c r="V373">
        <v>6000</v>
      </c>
      <c r="W373" t="s">
        <v>215</v>
      </c>
      <c r="X373" t="s">
        <v>647</v>
      </c>
      <c r="Y373">
        <v>6321</v>
      </c>
      <c r="Z373" t="s">
        <v>216</v>
      </c>
      <c r="AA373">
        <v>10</v>
      </c>
      <c r="AB373" t="s">
        <v>208</v>
      </c>
      <c r="AC373" s="2">
        <v>95100000</v>
      </c>
      <c r="AD373" s="1">
        <v>95100000</v>
      </c>
      <c r="AE373" s="1">
        <v>14103313.02</v>
      </c>
      <c r="AF373" s="1">
        <v>14103313.02</v>
      </c>
      <c r="AG373">
        <f>AF373-AH373</f>
        <v>0</v>
      </c>
      <c r="AH373" s="1">
        <v>14103313.02</v>
      </c>
      <c r="AI373">
        <f t="shared" si="61"/>
        <v>0</v>
      </c>
      <c r="AJ373" s="1">
        <v>14103313.02</v>
      </c>
      <c r="AK373">
        <f t="shared" si="62"/>
        <v>0</v>
      </c>
      <c r="AL373" s="1">
        <v>14103313.02</v>
      </c>
      <c r="AM373" s="1">
        <f t="shared" si="63"/>
        <v>80996686.980000004</v>
      </c>
      <c r="AN373" s="1"/>
      <c r="AO373" s="1">
        <f t="shared" si="52"/>
        <v>95100000</v>
      </c>
      <c r="AP373">
        <v>0</v>
      </c>
      <c r="AQ373">
        <v>0</v>
      </c>
      <c r="AR373">
        <v>0</v>
      </c>
      <c r="AS373">
        <v>0</v>
      </c>
      <c r="AT373">
        <v>0</v>
      </c>
    </row>
    <row r="374" spans="1:46" hidden="1" x14ac:dyDescent="0.3">
      <c r="A374" t="s">
        <v>1525</v>
      </c>
      <c r="B374" t="str">
        <f t="shared" si="51"/>
        <v>1.1-00-2604_2646005_26632111</v>
      </c>
      <c r="C374" t="s">
        <v>32</v>
      </c>
      <c r="D374" t="s">
        <v>33</v>
      </c>
      <c r="E374">
        <v>1</v>
      </c>
      <c r="F374" t="s">
        <v>525</v>
      </c>
      <c r="G374">
        <v>1.3</v>
      </c>
      <c r="H374" t="s">
        <v>528</v>
      </c>
      <c r="I374" t="s">
        <v>175</v>
      </c>
      <c r="J374" t="s">
        <v>176</v>
      </c>
      <c r="K374" t="s">
        <v>36</v>
      </c>
      <c r="L374" t="s">
        <v>37</v>
      </c>
      <c r="M374" t="s">
        <v>539</v>
      </c>
      <c r="N374" t="s">
        <v>192</v>
      </c>
      <c r="O374" t="s">
        <v>193</v>
      </c>
      <c r="P374">
        <v>4</v>
      </c>
      <c r="Q374" t="s">
        <v>78</v>
      </c>
      <c r="R374">
        <v>6</v>
      </c>
      <c r="S374" t="s">
        <v>198</v>
      </c>
      <c r="T374" t="s">
        <v>199</v>
      </c>
      <c r="U374" t="s">
        <v>200</v>
      </c>
      <c r="V374">
        <v>6000</v>
      </c>
      <c r="W374" t="s">
        <v>215</v>
      </c>
      <c r="X374" t="s">
        <v>647</v>
      </c>
      <c r="Y374">
        <v>6321</v>
      </c>
      <c r="Z374" t="s">
        <v>216</v>
      </c>
      <c r="AA374">
        <v>11</v>
      </c>
      <c r="AB374" t="s">
        <v>217</v>
      </c>
      <c r="AC374" s="2">
        <v>23580360</v>
      </c>
      <c r="AD374" s="1">
        <v>23580360</v>
      </c>
      <c r="AE374" s="1">
        <v>3930060</v>
      </c>
      <c r="AF374" s="1">
        <v>3930060</v>
      </c>
      <c r="AG374">
        <f>AF374-AH374</f>
        <v>0</v>
      </c>
      <c r="AH374" s="1">
        <v>3930060</v>
      </c>
      <c r="AI374">
        <f t="shared" si="61"/>
        <v>0</v>
      </c>
      <c r="AJ374" s="1">
        <v>3930060</v>
      </c>
      <c r="AK374">
        <f t="shared" si="62"/>
        <v>0</v>
      </c>
      <c r="AL374" s="1">
        <v>3930060</v>
      </c>
      <c r="AM374" s="1">
        <f t="shared" si="63"/>
        <v>19650300</v>
      </c>
      <c r="AN374" s="1"/>
      <c r="AO374" s="1">
        <f t="shared" si="52"/>
        <v>23580360</v>
      </c>
      <c r="AP374">
        <v>0</v>
      </c>
      <c r="AQ374">
        <v>0</v>
      </c>
      <c r="AR374">
        <v>0</v>
      </c>
      <c r="AS374">
        <v>0</v>
      </c>
      <c r="AT374">
        <v>0</v>
      </c>
    </row>
    <row r="375" spans="1:46" hidden="1" x14ac:dyDescent="0.3">
      <c r="A375" t="s">
        <v>1318</v>
      </c>
      <c r="B375" t="str">
        <f t="shared" si="51"/>
        <v>1.1-00-2610_26643031_2631110</v>
      </c>
      <c r="C375" t="s">
        <v>32</v>
      </c>
      <c r="D375" t="s">
        <v>33</v>
      </c>
      <c r="E375">
        <v>2</v>
      </c>
      <c r="F375" t="s">
        <v>526</v>
      </c>
      <c r="G375">
        <v>2.2000000000000002</v>
      </c>
      <c r="H375" t="s">
        <v>531</v>
      </c>
      <c r="I375" t="s">
        <v>381</v>
      </c>
      <c r="J375" t="s">
        <v>382</v>
      </c>
      <c r="K375" t="s">
        <v>36</v>
      </c>
      <c r="L375" t="s">
        <v>37</v>
      </c>
      <c r="M375" t="s">
        <v>540</v>
      </c>
      <c r="N375" t="s">
        <v>307</v>
      </c>
      <c r="O375" t="s">
        <v>308</v>
      </c>
      <c r="P375">
        <v>6</v>
      </c>
      <c r="Q375" t="s">
        <v>40</v>
      </c>
      <c r="R375">
        <v>43</v>
      </c>
      <c r="S375" t="s">
        <v>383</v>
      </c>
      <c r="T375" t="s">
        <v>384</v>
      </c>
      <c r="U375" t="s">
        <v>385</v>
      </c>
      <c r="V375">
        <v>3000</v>
      </c>
      <c r="W375" t="s">
        <v>53</v>
      </c>
      <c r="X375" t="s">
        <v>626</v>
      </c>
      <c r="Y375">
        <v>3111</v>
      </c>
      <c r="Z375" t="s">
        <v>235</v>
      </c>
      <c r="AA375">
        <v>0</v>
      </c>
      <c r="AB375" t="s">
        <v>46</v>
      </c>
      <c r="AC375" s="2">
        <v>43803489.280000001</v>
      </c>
      <c r="AD375" s="1">
        <v>43803497.159999996</v>
      </c>
      <c r="AE375" s="1">
        <v>40814490</v>
      </c>
      <c r="AF375" s="1">
        <v>40814490</v>
      </c>
      <c r="AG375">
        <f>AF375-AH375</f>
        <v>0</v>
      </c>
      <c r="AH375" s="1">
        <v>40814490</v>
      </c>
      <c r="AI375">
        <f t="shared" si="61"/>
        <v>0</v>
      </c>
      <c r="AJ375" s="1">
        <v>40814490</v>
      </c>
      <c r="AK375">
        <f t="shared" si="62"/>
        <v>0</v>
      </c>
      <c r="AL375" s="1">
        <v>40814490</v>
      </c>
      <c r="AM375" s="1">
        <f t="shared" si="63"/>
        <v>2988999.2800000012</v>
      </c>
      <c r="AN375" s="84">
        <v>201121269.78</v>
      </c>
      <c r="AO375" s="1">
        <f t="shared" si="52"/>
        <v>244924759.06</v>
      </c>
      <c r="AP375">
        <v>0</v>
      </c>
      <c r="AQ375">
        <v>0</v>
      </c>
      <c r="AR375">
        <v>0</v>
      </c>
      <c r="AS375">
        <v>7.88</v>
      </c>
      <c r="AT375">
        <v>-7.88</v>
      </c>
    </row>
    <row r="376" spans="1:46" hidden="1" x14ac:dyDescent="0.3">
      <c r="A376" t="s">
        <v>1527</v>
      </c>
      <c r="B376" t="str">
        <f t="shared" ref="B376:B381" si="64">CONCATENATE(C376,N376,P376,R376,T376,Y376,AA376)</f>
        <v>2.6-01-2605_26113008_26171170</v>
      </c>
      <c r="C376" t="s">
        <v>516</v>
      </c>
      <c r="D376" t="s">
        <v>517</v>
      </c>
      <c r="E376">
        <v>1</v>
      </c>
      <c r="F376" t="s">
        <v>525</v>
      </c>
      <c r="G376">
        <v>1.3</v>
      </c>
      <c r="H376" t="s">
        <v>528</v>
      </c>
      <c r="I376" t="s">
        <v>175</v>
      </c>
      <c r="J376" t="s">
        <v>176</v>
      </c>
      <c r="K376" t="s">
        <v>350</v>
      </c>
      <c r="L376" t="s">
        <v>351</v>
      </c>
      <c r="M376" t="s">
        <v>540</v>
      </c>
      <c r="N376" t="s">
        <v>224</v>
      </c>
      <c r="O376" t="s">
        <v>225</v>
      </c>
      <c r="P376">
        <v>1</v>
      </c>
      <c r="Q376" t="s">
        <v>123</v>
      </c>
      <c r="R376">
        <v>13</v>
      </c>
      <c r="S376" t="s">
        <v>352</v>
      </c>
      <c r="T376" t="s">
        <v>353</v>
      </c>
      <c r="U376" t="s">
        <v>354</v>
      </c>
      <c r="V376">
        <v>1000</v>
      </c>
      <c r="W376" t="s">
        <v>355</v>
      </c>
      <c r="X376" t="s">
        <v>649</v>
      </c>
      <c r="Y376">
        <v>1711</v>
      </c>
      <c r="Z376" t="s">
        <v>518</v>
      </c>
      <c r="AA376">
        <v>70</v>
      </c>
      <c r="AB376" t="s">
        <v>519</v>
      </c>
      <c r="AC376" s="2">
        <v>0</v>
      </c>
      <c r="AD376" s="1">
        <v>0</v>
      </c>
      <c r="AE376">
        <v>0</v>
      </c>
      <c r="AF376">
        <v>0</v>
      </c>
      <c r="AG376">
        <v>0</v>
      </c>
      <c r="AH376">
        <v>0</v>
      </c>
      <c r="AI376">
        <v>0</v>
      </c>
      <c r="AJ376">
        <v>0</v>
      </c>
      <c r="AK376">
        <v>0</v>
      </c>
      <c r="AL376">
        <v>0</v>
      </c>
      <c r="AM376" s="1">
        <f t="shared" si="63"/>
        <v>0</v>
      </c>
      <c r="AN376" s="84">
        <v>23000000</v>
      </c>
      <c r="AO376" s="84">
        <f t="shared" ref="AO376:AO381" si="65">AC376+AN376</f>
        <v>23000000</v>
      </c>
    </row>
    <row r="377" spans="1:46" hidden="1" x14ac:dyDescent="0.3">
      <c r="A377" t="s">
        <v>1528</v>
      </c>
      <c r="B377" t="str">
        <f t="shared" si="64"/>
        <v>2.6-01-2605_26113008_26171171</v>
      </c>
      <c r="C377" t="s">
        <v>516</v>
      </c>
      <c r="D377" t="s">
        <v>517</v>
      </c>
      <c r="E377">
        <v>1</v>
      </c>
      <c r="F377" t="s">
        <v>525</v>
      </c>
      <c r="G377">
        <v>1.3</v>
      </c>
      <c r="H377" t="s">
        <v>528</v>
      </c>
      <c r="I377" t="s">
        <v>175</v>
      </c>
      <c r="J377" t="s">
        <v>176</v>
      </c>
      <c r="K377" t="s">
        <v>350</v>
      </c>
      <c r="L377" t="s">
        <v>351</v>
      </c>
      <c r="M377" t="s">
        <v>540</v>
      </c>
      <c r="N377" t="s">
        <v>224</v>
      </c>
      <c r="O377" t="s">
        <v>225</v>
      </c>
      <c r="P377">
        <v>1</v>
      </c>
      <c r="Q377" t="s">
        <v>123</v>
      </c>
      <c r="R377">
        <v>13</v>
      </c>
      <c r="S377" t="s">
        <v>352</v>
      </c>
      <c r="T377" t="s">
        <v>353</v>
      </c>
      <c r="U377" t="s">
        <v>354</v>
      </c>
      <c r="V377">
        <v>1000</v>
      </c>
      <c r="W377" t="s">
        <v>355</v>
      </c>
      <c r="X377" t="s">
        <v>649</v>
      </c>
      <c r="Y377">
        <v>1711</v>
      </c>
      <c r="Z377" t="s">
        <v>518</v>
      </c>
      <c r="AA377">
        <v>71</v>
      </c>
      <c r="AB377" t="s">
        <v>520</v>
      </c>
      <c r="AC377" s="2">
        <v>0</v>
      </c>
      <c r="AD377" s="1">
        <v>0</v>
      </c>
      <c r="AE377">
        <v>0</v>
      </c>
      <c r="AF377">
        <v>0</v>
      </c>
      <c r="AG377">
        <v>0</v>
      </c>
      <c r="AH377">
        <v>0</v>
      </c>
      <c r="AI377">
        <v>0</v>
      </c>
      <c r="AJ377">
        <v>0</v>
      </c>
      <c r="AK377">
        <v>0</v>
      </c>
      <c r="AL377">
        <v>0</v>
      </c>
      <c r="AM377" s="1">
        <f t="shared" si="63"/>
        <v>0</v>
      </c>
      <c r="AN377" s="84">
        <v>2688400</v>
      </c>
      <c r="AO377" s="84">
        <f t="shared" si="65"/>
        <v>2688400</v>
      </c>
    </row>
    <row r="378" spans="1:46" x14ac:dyDescent="0.3">
      <c r="A378" t="s">
        <v>1522</v>
      </c>
      <c r="B378" t="str">
        <f t="shared" si="64"/>
        <v>2.5-02-2610_26148033_2661510</v>
      </c>
      <c r="C378" t="s">
        <v>465</v>
      </c>
      <c r="D378" t="s">
        <v>466</v>
      </c>
      <c r="E378">
        <v>1</v>
      </c>
      <c r="F378" t="s">
        <v>525</v>
      </c>
      <c r="G378">
        <v>1.3</v>
      </c>
      <c r="H378" t="s">
        <v>528</v>
      </c>
      <c r="I378" t="s">
        <v>175</v>
      </c>
      <c r="J378" t="s">
        <v>176</v>
      </c>
      <c r="K378" t="s">
        <v>339</v>
      </c>
      <c r="L378" t="s">
        <v>340</v>
      </c>
      <c r="M378" t="s">
        <v>539</v>
      </c>
      <c r="N378" t="s">
        <v>307</v>
      </c>
      <c r="O378" t="s">
        <v>308</v>
      </c>
      <c r="P378">
        <v>1</v>
      </c>
      <c r="Q378" t="s">
        <v>123</v>
      </c>
      <c r="R378">
        <v>48</v>
      </c>
      <c r="S378" t="s">
        <v>349</v>
      </c>
      <c r="T378" t="s">
        <v>342</v>
      </c>
      <c r="U378" t="s">
        <v>343</v>
      </c>
      <c r="V378" s="6">
        <v>6000</v>
      </c>
      <c r="W378" s="6" t="s">
        <v>215</v>
      </c>
      <c r="X378" t="s">
        <v>646</v>
      </c>
      <c r="Y378">
        <v>6151</v>
      </c>
      <c r="Z378" t="s">
        <v>347</v>
      </c>
      <c r="AA378">
        <v>0</v>
      </c>
      <c r="AB378" t="s">
        <v>46</v>
      </c>
      <c r="AC378" s="2">
        <v>3110768.37</v>
      </c>
      <c r="AD378">
        <v>0</v>
      </c>
      <c r="AE378">
        <v>0</v>
      </c>
      <c r="AF378">
        <v>0</v>
      </c>
      <c r="AG378">
        <f>AF378-AH378</f>
        <v>0</v>
      </c>
      <c r="AH378">
        <v>0</v>
      </c>
      <c r="AI378">
        <f>AH378-AJ378</f>
        <v>0</v>
      </c>
      <c r="AJ378">
        <v>0</v>
      </c>
      <c r="AK378">
        <f>AJ378-AL378</f>
        <v>0</v>
      </c>
      <c r="AL378">
        <v>0</v>
      </c>
      <c r="AM378" s="1">
        <f t="shared" si="63"/>
        <v>3110768.37</v>
      </c>
      <c r="AN378" s="84">
        <f>188295511.3+30607511.39-6109168.88</f>
        <v>212793853.81</v>
      </c>
      <c r="AO378" s="1">
        <f t="shared" si="65"/>
        <v>215904622.18000001</v>
      </c>
      <c r="AP378">
        <v>0</v>
      </c>
      <c r="AQ378" s="1">
        <v>3110768.37</v>
      </c>
      <c r="AR378">
        <v>0</v>
      </c>
      <c r="AS378">
        <v>0</v>
      </c>
      <c r="AT378" s="1">
        <v>3110768.37</v>
      </c>
    </row>
    <row r="379" spans="1:46" hidden="1" x14ac:dyDescent="0.3">
      <c r="A379" t="s">
        <v>1531</v>
      </c>
      <c r="B379" t="str">
        <f t="shared" si="64"/>
        <v>1.5-01-2604_2648006_2691110</v>
      </c>
      <c r="C379" t="s">
        <v>484</v>
      </c>
      <c r="D379" t="s">
        <v>485</v>
      </c>
      <c r="E379">
        <v>1</v>
      </c>
      <c r="F379" t="s">
        <v>525</v>
      </c>
      <c r="G379">
        <v>1.3</v>
      </c>
      <c r="H379" t="s">
        <v>528</v>
      </c>
      <c r="I379" t="s">
        <v>175</v>
      </c>
      <c r="J379" t="s">
        <v>176</v>
      </c>
      <c r="K379" t="s">
        <v>36</v>
      </c>
      <c r="L379" t="s">
        <v>37</v>
      </c>
      <c r="M379" t="s">
        <v>538</v>
      </c>
      <c r="N379" t="s">
        <v>192</v>
      </c>
      <c r="O379" t="s">
        <v>193</v>
      </c>
      <c r="P379">
        <v>4</v>
      </c>
      <c r="Q379" t="s">
        <v>78</v>
      </c>
      <c r="R379">
        <v>8</v>
      </c>
      <c r="S379" t="s">
        <v>221</v>
      </c>
      <c r="T379" t="s">
        <v>222</v>
      </c>
      <c r="U379" t="s">
        <v>223</v>
      </c>
      <c r="V379" s="6">
        <v>9000</v>
      </c>
      <c r="W379" s="6" t="s">
        <v>472</v>
      </c>
      <c r="X379" t="s">
        <v>650</v>
      </c>
      <c r="Y379">
        <v>9111</v>
      </c>
      <c r="Z379" t="s">
        <v>473</v>
      </c>
      <c r="AA379">
        <v>0</v>
      </c>
      <c r="AB379" t="s">
        <v>46</v>
      </c>
      <c r="AC379" s="2">
        <v>0</v>
      </c>
      <c r="AD379" s="1"/>
      <c r="AM379" s="1"/>
      <c r="AN379" s="84">
        <v>20846425</v>
      </c>
      <c r="AO379" s="1">
        <f t="shared" si="65"/>
        <v>20846425</v>
      </c>
    </row>
    <row r="380" spans="1:46" hidden="1" x14ac:dyDescent="0.3">
      <c r="A380" t="s">
        <v>1531</v>
      </c>
      <c r="B380" t="str">
        <f t="shared" si="64"/>
        <v>1.5-01-2604_2648006_2692110</v>
      </c>
      <c r="C380" t="s">
        <v>484</v>
      </c>
      <c r="D380" t="s">
        <v>485</v>
      </c>
      <c r="E380">
        <v>1</v>
      </c>
      <c r="F380" t="s">
        <v>525</v>
      </c>
      <c r="G380">
        <v>1.3</v>
      </c>
      <c r="H380" t="s">
        <v>528</v>
      </c>
      <c r="I380" t="s">
        <v>175</v>
      </c>
      <c r="J380" t="s">
        <v>176</v>
      </c>
      <c r="K380" t="s">
        <v>36</v>
      </c>
      <c r="L380" t="s">
        <v>37</v>
      </c>
      <c r="M380" t="s">
        <v>538</v>
      </c>
      <c r="N380" t="s">
        <v>192</v>
      </c>
      <c r="O380" t="s">
        <v>193</v>
      </c>
      <c r="P380">
        <v>4</v>
      </c>
      <c r="Q380" t="s">
        <v>78</v>
      </c>
      <c r="R380">
        <v>8</v>
      </c>
      <c r="S380" t="s">
        <v>221</v>
      </c>
      <c r="T380" t="s">
        <v>222</v>
      </c>
      <c r="U380" t="s">
        <v>223</v>
      </c>
      <c r="V380" s="6">
        <v>9000</v>
      </c>
      <c r="W380" s="6" t="s">
        <v>472</v>
      </c>
      <c r="X380" t="s">
        <v>651</v>
      </c>
      <c r="Y380">
        <v>9211</v>
      </c>
      <c r="Z380" t="s">
        <v>474</v>
      </c>
      <c r="AA380">
        <v>0</v>
      </c>
      <c r="AB380" t="s">
        <v>46</v>
      </c>
      <c r="AC380" s="2">
        <v>0</v>
      </c>
      <c r="AD380" s="1"/>
      <c r="AM380" s="1"/>
      <c r="AN380" s="84">
        <v>9761086.3900000006</v>
      </c>
      <c r="AO380" s="1">
        <f t="shared" si="65"/>
        <v>9761086.3900000006</v>
      </c>
    </row>
    <row r="381" spans="1:46" hidden="1" x14ac:dyDescent="0.3">
      <c r="A381" t="s">
        <v>1521</v>
      </c>
      <c r="B381" t="str">
        <f t="shared" si="64"/>
        <v>1.1-00-2610_26148033_2661510</v>
      </c>
      <c r="C381" t="s">
        <v>32</v>
      </c>
      <c r="D381" t="s">
        <v>33</v>
      </c>
      <c r="E381">
        <v>1</v>
      </c>
      <c r="F381" t="s">
        <v>525</v>
      </c>
      <c r="G381">
        <v>1.3</v>
      </c>
      <c r="H381" t="s">
        <v>528</v>
      </c>
      <c r="I381" t="s">
        <v>175</v>
      </c>
      <c r="J381" t="s">
        <v>176</v>
      </c>
      <c r="K381" t="s">
        <v>339</v>
      </c>
      <c r="L381" t="s">
        <v>340</v>
      </c>
      <c r="M381" t="s">
        <v>539</v>
      </c>
      <c r="N381" t="s">
        <v>307</v>
      </c>
      <c r="O381" t="s">
        <v>308</v>
      </c>
      <c r="P381">
        <v>1</v>
      </c>
      <c r="Q381" t="s">
        <v>123</v>
      </c>
      <c r="R381">
        <v>48</v>
      </c>
      <c r="S381" t="s">
        <v>349</v>
      </c>
      <c r="T381" t="s">
        <v>342</v>
      </c>
      <c r="U381" t="s">
        <v>343</v>
      </c>
      <c r="V381">
        <v>6000</v>
      </c>
      <c r="W381" t="s">
        <v>215</v>
      </c>
      <c r="X381" t="s">
        <v>646</v>
      </c>
      <c r="Y381">
        <v>6151</v>
      </c>
      <c r="Z381" t="s">
        <v>347</v>
      </c>
      <c r="AA381">
        <v>0</v>
      </c>
      <c r="AB381" t="s">
        <v>46</v>
      </c>
      <c r="AC381" s="2">
        <v>37900000</v>
      </c>
      <c r="AD381" s="1">
        <v>46000004.880000003</v>
      </c>
      <c r="AE381" s="1">
        <v>15471074.189999999</v>
      </c>
      <c r="AF381" s="1">
        <v>15471074.189999999</v>
      </c>
      <c r="AG381">
        <f>AF381-AH381</f>
        <v>10829751.93</v>
      </c>
      <c r="AH381" s="1">
        <v>4641322.26</v>
      </c>
      <c r="AI381">
        <f>AH381-AJ381</f>
        <v>4641322.26</v>
      </c>
      <c r="AJ381">
        <v>0</v>
      </c>
      <c r="AK381">
        <f>AJ381-AL381</f>
        <v>0</v>
      </c>
      <c r="AL381">
        <v>0</v>
      </c>
      <c r="AM381" s="1">
        <f>AC381-AE381</f>
        <v>22428925.810000002</v>
      </c>
      <c r="AN381" s="84">
        <v>300000000</v>
      </c>
      <c r="AO381" s="1">
        <f t="shared" si="65"/>
        <v>337900000</v>
      </c>
      <c r="AP381">
        <v>0</v>
      </c>
      <c r="AQ381">
        <v>0</v>
      </c>
      <c r="AR381">
        <v>0</v>
      </c>
      <c r="AS381" s="1">
        <v>8100004.8799999999</v>
      </c>
      <c r="AT381" s="1">
        <v>-8100004.8799999999</v>
      </c>
    </row>
    <row r="382" spans="1:46" hidden="1" x14ac:dyDescent="0.3">
      <c r="B382" t="str">
        <f t="shared" ref="B382:B385" si="66">CONCATENATE(C382,N382,P382,R382,T382,Y382,AA382)</f>
        <v/>
      </c>
      <c r="AC382" s="2">
        <f t="shared" ref="AC382:AN382" si="67">SUM(AC2:AC381)</f>
        <v>5008000000</v>
      </c>
      <c r="AD382" s="2">
        <f t="shared" si="67"/>
        <v>5008000000</v>
      </c>
      <c r="AE382" s="2">
        <f t="shared" si="67"/>
        <v>1376974670.0299997</v>
      </c>
      <c r="AF382" s="2">
        <f t="shared" si="67"/>
        <v>1273430902.8699999</v>
      </c>
      <c r="AG382" s="2">
        <f t="shared" si="67"/>
        <v>864072538.80999994</v>
      </c>
      <c r="AH382" s="2">
        <f t="shared" si="67"/>
        <v>409358364.05999994</v>
      </c>
      <c r="AI382" s="2">
        <f t="shared" si="67"/>
        <v>74833129.980000019</v>
      </c>
      <c r="AJ382" s="2">
        <f t="shared" si="67"/>
        <v>334525234.07999992</v>
      </c>
      <c r="AK382" s="2">
        <f t="shared" si="67"/>
        <v>-40063592.649999999</v>
      </c>
      <c r="AL382" s="2">
        <f t="shared" si="67"/>
        <v>374588826.72999996</v>
      </c>
      <c r="AM382" s="2">
        <f t="shared" si="67"/>
        <v>3627822894.769999</v>
      </c>
      <c r="AN382" s="2">
        <f t="shared" si="67"/>
        <v>953676672.33000004</v>
      </c>
      <c r="AO382" s="1">
        <f t="shared" ref="AO382" si="68">AC382+AN382</f>
        <v>5961676672.3299999</v>
      </c>
    </row>
    <row r="383" spans="1:46" hidden="1" x14ac:dyDescent="0.3">
      <c r="B383" t="str">
        <f t="shared" si="66"/>
        <v/>
      </c>
      <c r="AC383" s="2">
        <f>SUBTOTAL(9,AC358:AC372)</f>
        <v>216425740</v>
      </c>
      <c r="AD383" s="2">
        <f>SUBTOTAL(9,AD2:AD377)</f>
        <v>723159667.4000001</v>
      </c>
      <c r="AE383" s="2">
        <f t="shared" ref="AE383:AM383" si="69">SUBTOTAL(9,AE358:AE372)</f>
        <v>45408519.740000002</v>
      </c>
      <c r="AF383" s="2">
        <f t="shared" si="69"/>
        <v>45408519.740000002</v>
      </c>
      <c r="AG383" s="2">
        <f t="shared" si="69"/>
        <v>0</v>
      </c>
      <c r="AH383" s="2">
        <f t="shared" si="69"/>
        <v>45408519.740000002</v>
      </c>
      <c r="AI383" s="2">
        <f t="shared" si="69"/>
        <v>26102154.410000004</v>
      </c>
      <c r="AJ383" s="2">
        <f t="shared" si="69"/>
        <v>19306365.329999998</v>
      </c>
      <c r="AK383" s="2">
        <f t="shared" si="69"/>
        <v>0</v>
      </c>
      <c r="AL383" s="2">
        <f t="shared" si="69"/>
        <v>19306365.329999998</v>
      </c>
      <c r="AM383" s="2">
        <f t="shared" si="69"/>
        <v>171017220.25999999</v>
      </c>
      <c r="AN383" s="2">
        <f>SUBTOTAL(9,AN358:AN372)</f>
        <v>40000000</v>
      </c>
      <c r="AO383" s="2">
        <f>SUBTOTAL(9,AO358:AO372)</f>
        <v>256425740</v>
      </c>
    </row>
    <row r="384" spans="1:46" hidden="1" x14ac:dyDescent="0.3">
      <c r="B384" t="str">
        <f t="shared" si="66"/>
        <v/>
      </c>
      <c r="AM384" s="1"/>
      <c r="AN384" s="1"/>
      <c r="AO384" s="2">
        <v>1288271345</v>
      </c>
    </row>
    <row r="385" spans="2:41" hidden="1" x14ac:dyDescent="0.3">
      <c r="B385" t="str">
        <f t="shared" si="66"/>
        <v/>
      </c>
      <c r="AN385" s="2"/>
      <c r="AO385" s="1">
        <f>SUBTOTAL(9,AO358:AO374)</f>
        <v>256425740</v>
      </c>
    </row>
    <row r="386" spans="2:41" x14ac:dyDescent="0.3">
      <c r="AF386" s="2"/>
      <c r="AN386">
        <f>SUBTOTAL(9,AN56:AN378)</f>
        <v>63486729</v>
      </c>
      <c r="AO386" s="1">
        <f>SUBTOTAL(9,AO358:AO372)</f>
        <v>256425740</v>
      </c>
    </row>
    <row r="387" spans="2:41" x14ac:dyDescent="0.3">
      <c r="AF387" s="2"/>
      <c r="AO387" s="10"/>
    </row>
    <row r="388" spans="2:41" x14ac:dyDescent="0.3">
      <c r="AF388" s="2"/>
      <c r="AN388" s="85"/>
    </row>
    <row r="389" spans="2:41" x14ac:dyDescent="0.3">
      <c r="AE389" s="2"/>
      <c r="AF389" s="10"/>
      <c r="AN389" s="1"/>
    </row>
    <row r="390" spans="2:41" x14ac:dyDescent="0.3">
      <c r="AE390" s="2"/>
      <c r="AN390" s="1"/>
    </row>
    <row r="391" spans="2:41" x14ac:dyDescent="0.3">
      <c r="AE391" s="2"/>
    </row>
    <row r="392" spans="2:41" x14ac:dyDescent="0.3">
      <c r="AE392" s="10"/>
      <c r="AN392" s="2"/>
    </row>
    <row r="393" spans="2:41" x14ac:dyDescent="0.3">
      <c r="AF393" s="2"/>
      <c r="AN393" s="2"/>
      <c r="AO393" s="10"/>
    </row>
    <row r="394" spans="2:41" x14ac:dyDescent="0.3">
      <c r="AF394" s="2"/>
      <c r="AN394" s="2"/>
    </row>
    <row r="395" spans="2:41" x14ac:dyDescent="0.3">
      <c r="AF395" s="10"/>
    </row>
    <row r="396" spans="2:41" x14ac:dyDescent="0.3">
      <c r="AN396" s="2"/>
    </row>
    <row r="397" spans="2:41" x14ac:dyDescent="0.3">
      <c r="AN397" s="1"/>
    </row>
    <row r="398" spans="2:41" x14ac:dyDescent="0.3">
      <c r="AN398" s="85"/>
    </row>
    <row r="400" spans="2:41" x14ac:dyDescent="0.3">
      <c r="AN400" s="10"/>
    </row>
  </sheetData>
  <autoFilter ref="A1:AT385" xr:uid="{00000000-0001-0000-0000-000000000000}">
    <filterColumn colId="3">
      <filters>
        <filter val="FONDO DE APORTACIÓN AL FORTALECIMIENTO MUNICIPAL 2026 (FORTAMUN)"/>
      </filters>
    </filterColumn>
  </autoFilter>
  <sortState xmlns:xlrd2="http://schemas.microsoft.com/office/spreadsheetml/2017/richdata2" ref="C2:AT381">
    <sortCondition ref="Y6:Y381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4698E-CCCD-4C05-86BB-09EFDEA63BD3}">
  <dimension ref="A1:AF360"/>
  <sheetViews>
    <sheetView topLeftCell="K323" workbookViewId="0"/>
  </sheetViews>
  <sheetFormatPr baseColWidth="10" defaultRowHeight="14.4" x14ac:dyDescent="0.3"/>
  <cols>
    <col min="1" max="1" width="28.88671875" bestFit="1" customWidth="1"/>
  </cols>
  <sheetData>
    <row r="1" spans="1:32" x14ac:dyDescent="0.3">
      <c r="A1" s="11" t="s">
        <v>1169</v>
      </c>
      <c r="B1" s="11" t="s">
        <v>0</v>
      </c>
      <c r="C1" s="11" t="s">
        <v>1</v>
      </c>
      <c r="D1" s="11" t="s">
        <v>2</v>
      </c>
      <c r="E1" s="11" t="s">
        <v>3</v>
      </c>
      <c r="F1" s="11" t="s">
        <v>4</v>
      </c>
      <c r="G1" s="11" t="s">
        <v>5</v>
      </c>
      <c r="H1" s="11" t="s">
        <v>6</v>
      </c>
      <c r="I1" s="11" t="s">
        <v>7</v>
      </c>
      <c r="J1" s="11" t="s">
        <v>8</v>
      </c>
      <c r="K1" s="11" t="s">
        <v>9</v>
      </c>
      <c r="L1" s="11" t="s">
        <v>10</v>
      </c>
      <c r="M1" s="11" t="s">
        <v>11</v>
      </c>
      <c r="N1" s="11" t="s">
        <v>12</v>
      </c>
      <c r="O1" s="11" t="s">
        <v>13</v>
      </c>
      <c r="P1" s="11" t="s">
        <v>14</v>
      </c>
      <c r="Q1" s="11" t="s">
        <v>15</v>
      </c>
      <c r="R1" s="11" t="s">
        <v>16</v>
      </c>
      <c r="S1" s="11" t="s">
        <v>17</v>
      </c>
      <c r="T1" s="11" t="s">
        <v>18</v>
      </c>
      <c r="U1" s="11" t="s">
        <v>19</v>
      </c>
      <c r="V1" s="11" t="s">
        <v>20</v>
      </c>
      <c r="W1" s="11" t="s">
        <v>21</v>
      </c>
      <c r="X1" s="11" t="s">
        <v>22</v>
      </c>
      <c r="Y1" s="11" t="s">
        <v>23</v>
      </c>
      <c r="Z1" s="11" t="s">
        <v>491</v>
      </c>
      <c r="AA1" s="11" t="s">
        <v>24</v>
      </c>
      <c r="AB1" s="11" t="s">
        <v>490</v>
      </c>
      <c r="AC1" s="11" t="s">
        <v>25</v>
      </c>
      <c r="AD1" s="11" t="s">
        <v>489</v>
      </c>
      <c r="AE1" s="11" t="s">
        <v>26</v>
      </c>
      <c r="AF1" s="11" t="s">
        <v>488</v>
      </c>
    </row>
    <row r="2" spans="1:32" x14ac:dyDescent="0.3">
      <c r="A2" t="str">
        <f>CONCATENATE(B2,H2,J2,L2,N2,R2,T2)</f>
        <v>2.5-02-2607_26623017_26325122</v>
      </c>
      <c r="B2" t="s">
        <v>465</v>
      </c>
      <c r="C2" t="s">
        <v>466</v>
      </c>
      <c r="D2" t="s">
        <v>34</v>
      </c>
      <c r="E2" t="s">
        <v>35</v>
      </c>
      <c r="F2" t="s">
        <v>36</v>
      </c>
      <c r="G2" t="s">
        <v>37</v>
      </c>
      <c r="H2" t="s">
        <v>38</v>
      </c>
      <c r="I2" t="s">
        <v>39</v>
      </c>
      <c r="J2">
        <v>6</v>
      </c>
      <c r="K2" t="s">
        <v>40</v>
      </c>
      <c r="L2">
        <v>23</v>
      </c>
      <c r="M2" t="s">
        <v>41</v>
      </c>
      <c r="N2" t="s">
        <v>42</v>
      </c>
      <c r="O2" t="s">
        <v>43</v>
      </c>
      <c r="P2">
        <v>3000</v>
      </c>
      <c r="Q2" t="s">
        <v>53</v>
      </c>
      <c r="R2">
        <v>3251</v>
      </c>
      <c r="S2" t="s">
        <v>467</v>
      </c>
      <c r="T2">
        <v>22</v>
      </c>
      <c r="U2" t="s">
        <v>468</v>
      </c>
      <c r="V2">
        <v>7000000</v>
      </c>
      <c r="W2">
        <v>7000000</v>
      </c>
      <c r="X2">
        <v>6963053.1200000001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36946.879999999888</v>
      </c>
    </row>
    <row r="3" spans="1:32" x14ac:dyDescent="0.3">
      <c r="A3" t="str">
        <f t="shared" ref="A3:A66" si="0">CONCATENATE(B3,H3,J3,L3,N3,R3,T3)</f>
        <v>2.5-02-2612_26466038_26317164</v>
      </c>
      <c r="B3" t="s">
        <v>465</v>
      </c>
      <c r="C3" t="s">
        <v>466</v>
      </c>
      <c r="D3" t="s">
        <v>72</v>
      </c>
      <c r="E3" t="s">
        <v>73</v>
      </c>
      <c r="F3" t="s">
        <v>74</v>
      </c>
      <c r="G3" t="s">
        <v>75</v>
      </c>
      <c r="H3" t="s">
        <v>76</v>
      </c>
      <c r="I3" t="s">
        <v>77</v>
      </c>
      <c r="J3">
        <v>4</v>
      </c>
      <c r="K3" t="s">
        <v>78</v>
      </c>
      <c r="L3">
        <v>66</v>
      </c>
      <c r="M3" t="s">
        <v>79</v>
      </c>
      <c r="N3" t="s">
        <v>80</v>
      </c>
      <c r="O3" t="s">
        <v>81</v>
      </c>
      <c r="P3">
        <v>3000</v>
      </c>
      <c r="Q3" t="s">
        <v>53</v>
      </c>
      <c r="R3">
        <v>3171</v>
      </c>
      <c r="S3" t="s">
        <v>87</v>
      </c>
      <c r="T3">
        <v>64</v>
      </c>
      <c r="U3" t="s">
        <v>88</v>
      </c>
      <c r="V3">
        <v>40000000</v>
      </c>
      <c r="W3">
        <v>40000002.280000001</v>
      </c>
      <c r="X3">
        <v>23851715.170000002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16148284.829999998</v>
      </c>
    </row>
    <row r="4" spans="1:32" x14ac:dyDescent="0.3">
      <c r="A4" t="str">
        <f t="shared" si="0"/>
        <v>2.5-02-2608_26327021_2635810</v>
      </c>
      <c r="B4" t="s">
        <v>465</v>
      </c>
      <c r="C4" t="s">
        <v>466</v>
      </c>
      <c r="D4" t="s">
        <v>113</v>
      </c>
      <c r="E4" t="s">
        <v>114</v>
      </c>
      <c r="F4" t="s">
        <v>36</v>
      </c>
      <c r="G4" t="s">
        <v>37</v>
      </c>
      <c r="H4" t="s">
        <v>115</v>
      </c>
      <c r="I4" t="s">
        <v>116</v>
      </c>
      <c r="J4">
        <v>3</v>
      </c>
      <c r="K4" t="s">
        <v>117</v>
      </c>
      <c r="L4">
        <v>27</v>
      </c>
      <c r="M4" t="s">
        <v>118</v>
      </c>
      <c r="N4" t="s">
        <v>119</v>
      </c>
      <c r="O4" t="s">
        <v>120</v>
      </c>
      <c r="P4">
        <v>3000</v>
      </c>
      <c r="Q4" t="s">
        <v>53</v>
      </c>
      <c r="R4">
        <v>3581</v>
      </c>
      <c r="S4" t="s">
        <v>109</v>
      </c>
      <c r="T4">
        <v>0</v>
      </c>
      <c r="U4" t="s">
        <v>46</v>
      </c>
      <c r="V4">
        <v>216425740</v>
      </c>
      <c r="W4">
        <v>216425740</v>
      </c>
      <c r="X4">
        <v>45408519.740000002</v>
      </c>
      <c r="Y4">
        <v>45408519.740000002</v>
      </c>
      <c r="Z4">
        <v>0</v>
      </c>
      <c r="AA4">
        <v>45408519.740000002</v>
      </c>
      <c r="AB4">
        <v>26102154.410000004</v>
      </c>
      <c r="AC4">
        <v>19306365.329999998</v>
      </c>
      <c r="AD4">
        <v>0</v>
      </c>
      <c r="AE4">
        <v>19306365.329999998</v>
      </c>
      <c r="AF4">
        <v>171017220.25999999</v>
      </c>
    </row>
    <row r="5" spans="1:32" x14ac:dyDescent="0.3">
      <c r="A5" t="str">
        <f t="shared" si="0"/>
        <v>2.5-02-2607_26120015_2628310</v>
      </c>
      <c r="B5" t="s">
        <v>465</v>
      </c>
      <c r="C5" t="s">
        <v>466</v>
      </c>
      <c r="D5" t="s">
        <v>121</v>
      </c>
      <c r="E5" t="s">
        <v>122</v>
      </c>
      <c r="F5" t="s">
        <v>36</v>
      </c>
      <c r="G5" t="s">
        <v>37</v>
      </c>
      <c r="H5" t="s">
        <v>38</v>
      </c>
      <c r="I5" t="s">
        <v>39</v>
      </c>
      <c r="J5">
        <v>1</v>
      </c>
      <c r="K5" t="s">
        <v>123</v>
      </c>
      <c r="L5">
        <v>20</v>
      </c>
      <c r="M5" t="s">
        <v>124</v>
      </c>
      <c r="N5" t="s">
        <v>125</v>
      </c>
      <c r="O5" t="s">
        <v>126</v>
      </c>
      <c r="P5">
        <v>2000</v>
      </c>
      <c r="Q5" t="s">
        <v>44</v>
      </c>
      <c r="R5">
        <v>2831</v>
      </c>
      <c r="S5" t="s">
        <v>469</v>
      </c>
      <c r="T5">
        <v>0</v>
      </c>
      <c r="U5" t="s">
        <v>46</v>
      </c>
      <c r="V5">
        <v>7200000</v>
      </c>
      <c r="W5">
        <v>7200000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7200000</v>
      </c>
    </row>
    <row r="6" spans="1:32" x14ac:dyDescent="0.3">
      <c r="A6" t="str">
        <f t="shared" si="0"/>
        <v>2.5-02-2607_26120015_2633410</v>
      </c>
      <c r="B6" t="s">
        <v>465</v>
      </c>
      <c r="C6" t="s">
        <v>466</v>
      </c>
      <c r="D6" t="s">
        <v>121</v>
      </c>
      <c r="E6" t="s">
        <v>122</v>
      </c>
      <c r="F6" t="s">
        <v>36</v>
      </c>
      <c r="G6" t="s">
        <v>37</v>
      </c>
      <c r="H6" t="s">
        <v>38</v>
      </c>
      <c r="I6" t="s">
        <v>39</v>
      </c>
      <c r="J6">
        <v>1</v>
      </c>
      <c r="K6" t="s">
        <v>123</v>
      </c>
      <c r="L6">
        <v>20</v>
      </c>
      <c r="M6" t="s">
        <v>124</v>
      </c>
      <c r="N6" t="s">
        <v>125</v>
      </c>
      <c r="O6" t="s">
        <v>126</v>
      </c>
      <c r="P6">
        <v>3000</v>
      </c>
      <c r="Q6" t="s">
        <v>53</v>
      </c>
      <c r="R6">
        <v>3341</v>
      </c>
      <c r="S6" t="s">
        <v>238</v>
      </c>
      <c r="T6">
        <v>0</v>
      </c>
      <c r="U6" t="s">
        <v>46</v>
      </c>
      <c r="V6">
        <v>3000000</v>
      </c>
      <c r="W6">
        <v>3000000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3000000</v>
      </c>
    </row>
    <row r="7" spans="1:32" x14ac:dyDescent="0.3">
      <c r="A7" t="str">
        <f t="shared" si="0"/>
        <v>2.5-02-2607_26121015_26549123</v>
      </c>
      <c r="B7" t="s">
        <v>465</v>
      </c>
      <c r="C7" t="s">
        <v>466</v>
      </c>
      <c r="D7" t="s">
        <v>121</v>
      </c>
      <c r="E7" t="s">
        <v>122</v>
      </c>
      <c r="F7" t="s">
        <v>36</v>
      </c>
      <c r="G7" t="s">
        <v>37</v>
      </c>
      <c r="H7" t="s">
        <v>38</v>
      </c>
      <c r="I7" t="s">
        <v>39</v>
      </c>
      <c r="J7">
        <v>1</v>
      </c>
      <c r="K7" t="s">
        <v>123</v>
      </c>
      <c r="L7">
        <v>21</v>
      </c>
      <c r="M7" t="s">
        <v>127</v>
      </c>
      <c r="N7" t="s">
        <v>125</v>
      </c>
      <c r="O7" t="s">
        <v>126</v>
      </c>
      <c r="P7">
        <v>5000</v>
      </c>
      <c r="Q7" t="s">
        <v>57</v>
      </c>
      <c r="R7">
        <v>5491</v>
      </c>
      <c r="S7" t="s">
        <v>470</v>
      </c>
      <c r="T7">
        <v>23</v>
      </c>
      <c r="U7" t="s">
        <v>471</v>
      </c>
      <c r="V7">
        <v>3000000</v>
      </c>
      <c r="W7">
        <v>3000000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3000000</v>
      </c>
    </row>
    <row r="8" spans="1:32" x14ac:dyDescent="0.3">
      <c r="A8" t="str">
        <f t="shared" si="0"/>
        <v>2.5-02-2604_2648006_2691110</v>
      </c>
      <c r="B8" t="s">
        <v>465</v>
      </c>
      <c r="C8" t="s">
        <v>466</v>
      </c>
      <c r="D8" t="s">
        <v>175</v>
      </c>
      <c r="E8" t="s">
        <v>176</v>
      </c>
      <c r="F8" t="s">
        <v>36</v>
      </c>
      <c r="G8" t="s">
        <v>37</v>
      </c>
      <c r="H8" t="s">
        <v>192</v>
      </c>
      <c r="I8" t="s">
        <v>193</v>
      </c>
      <c r="J8">
        <v>4</v>
      </c>
      <c r="K8" t="s">
        <v>78</v>
      </c>
      <c r="L8">
        <v>8</v>
      </c>
      <c r="M8" t="s">
        <v>221</v>
      </c>
      <c r="N8" t="s">
        <v>222</v>
      </c>
      <c r="O8" t="s">
        <v>223</v>
      </c>
      <c r="P8">
        <v>9000</v>
      </c>
      <c r="Q8" t="s">
        <v>472</v>
      </c>
      <c r="R8">
        <v>9111</v>
      </c>
      <c r="S8" t="s">
        <v>473</v>
      </c>
      <c r="T8">
        <v>0</v>
      </c>
      <c r="U8" t="s">
        <v>46</v>
      </c>
      <c r="V8">
        <v>24713862.890000001</v>
      </c>
      <c r="W8">
        <v>24713862.890000001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24713862.890000001</v>
      </c>
    </row>
    <row r="9" spans="1:32" x14ac:dyDescent="0.3">
      <c r="A9" t="str">
        <f t="shared" si="0"/>
        <v>2.5-02-2604_2648006_2692110</v>
      </c>
      <c r="B9" t="s">
        <v>465</v>
      </c>
      <c r="C9" t="s">
        <v>466</v>
      </c>
      <c r="D9" t="s">
        <v>175</v>
      </c>
      <c r="E9" t="s">
        <v>176</v>
      </c>
      <c r="F9" t="s">
        <v>36</v>
      </c>
      <c r="G9" t="s">
        <v>37</v>
      </c>
      <c r="H9" t="s">
        <v>192</v>
      </c>
      <c r="I9" t="s">
        <v>193</v>
      </c>
      <c r="J9">
        <v>4</v>
      </c>
      <c r="K9" t="s">
        <v>78</v>
      </c>
      <c r="L9">
        <v>8</v>
      </c>
      <c r="M9" t="s">
        <v>221</v>
      </c>
      <c r="N9" t="s">
        <v>222</v>
      </c>
      <c r="O9" t="s">
        <v>223</v>
      </c>
      <c r="P9">
        <v>9000</v>
      </c>
      <c r="Q9" t="s">
        <v>472</v>
      </c>
      <c r="R9">
        <v>9211</v>
      </c>
      <c r="S9" t="s">
        <v>474</v>
      </c>
      <c r="T9">
        <v>0</v>
      </c>
      <c r="U9" t="s">
        <v>46</v>
      </c>
      <c r="V9">
        <v>11000000</v>
      </c>
      <c r="W9">
        <v>11000000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11000000</v>
      </c>
    </row>
    <row r="10" spans="1:32" x14ac:dyDescent="0.3">
      <c r="A10" t="str">
        <f t="shared" si="0"/>
        <v>2.5-02-2605_26110007_2626110</v>
      </c>
      <c r="B10" t="s">
        <v>465</v>
      </c>
      <c r="C10" t="s">
        <v>466</v>
      </c>
      <c r="D10" t="s">
        <v>175</v>
      </c>
      <c r="E10" t="s">
        <v>176</v>
      </c>
      <c r="F10" t="s">
        <v>36</v>
      </c>
      <c r="G10" t="s">
        <v>37</v>
      </c>
      <c r="H10" t="s">
        <v>224</v>
      </c>
      <c r="I10" t="s">
        <v>225</v>
      </c>
      <c r="J10">
        <v>1</v>
      </c>
      <c r="K10" t="s">
        <v>123</v>
      </c>
      <c r="L10">
        <v>10</v>
      </c>
      <c r="M10" t="s">
        <v>352</v>
      </c>
      <c r="N10" t="s">
        <v>227</v>
      </c>
      <c r="O10" t="s">
        <v>228</v>
      </c>
      <c r="P10">
        <v>2000</v>
      </c>
      <c r="Q10" t="s">
        <v>44</v>
      </c>
      <c r="R10">
        <v>2611</v>
      </c>
      <c r="S10" t="s">
        <v>233</v>
      </c>
      <c r="T10">
        <v>0</v>
      </c>
      <c r="U10" t="s">
        <v>46</v>
      </c>
      <c r="V10">
        <v>20300000</v>
      </c>
      <c r="W10">
        <v>20300000</v>
      </c>
      <c r="X10">
        <v>7721464.0300000003</v>
      </c>
      <c r="Y10">
        <v>4684437.21</v>
      </c>
      <c r="Z10">
        <v>3037026.8200000003</v>
      </c>
      <c r="AA10">
        <v>1647410.39</v>
      </c>
      <c r="AB10">
        <v>0</v>
      </c>
      <c r="AC10">
        <v>1647410.39</v>
      </c>
      <c r="AD10">
        <v>0</v>
      </c>
      <c r="AE10">
        <v>1647410.39</v>
      </c>
      <c r="AF10">
        <v>12578535.969999999</v>
      </c>
    </row>
    <row r="11" spans="1:32" x14ac:dyDescent="0.3">
      <c r="A11" t="str">
        <f t="shared" si="0"/>
        <v>2.5-02-2605_26110007_2632510</v>
      </c>
      <c r="B11" t="s">
        <v>465</v>
      </c>
      <c r="C11" t="s">
        <v>466</v>
      </c>
      <c r="D11" t="s">
        <v>175</v>
      </c>
      <c r="E11" t="s">
        <v>176</v>
      </c>
      <c r="F11" t="s">
        <v>36</v>
      </c>
      <c r="G11" t="s">
        <v>37</v>
      </c>
      <c r="H11" t="s">
        <v>224</v>
      </c>
      <c r="I11" t="s">
        <v>225</v>
      </c>
      <c r="J11">
        <v>1</v>
      </c>
      <c r="K11" t="s">
        <v>123</v>
      </c>
      <c r="L11">
        <v>10</v>
      </c>
      <c r="M11" t="s">
        <v>352</v>
      </c>
      <c r="N11" t="s">
        <v>227</v>
      </c>
      <c r="O11" t="s">
        <v>228</v>
      </c>
      <c r="P11">
        <v>3000</v>
      </c>
      <c r="Q11" t="s">
        <v>53</v>
      </c>
      <c r="R11">
        <v>3251</v>
      </c>
      <c r="S11" t="s">
        <v>467</v>
      </c>
      <c r="T11">
        <v>0</v>
      </c>
      <c r="U11" t="s">
        <v>46</v>
      </c>
      <c r="V11">
        <v>68958396.959999993</v>
      </c>
      <c r="W11">
        <v>68958396.959999993</v>
      </c>
      <c r="X11">
        <v>68958396.859999999</v>
      </c>
      <c r="Y11">
        <v>68958396.859999999</v>
      </c>
      <c r="Z11">
        <v>63211863.780000001</v>
      </c>
      <c r="AA11">
        <v>5746533.0800000001</v>
      </c>
      <c r="AB11">
        <v>0</v>
      </c>
      <c r="AC11">
        <v>5746533.0800000001</v>
      </c>
      <c r="AD11">
        <v>0</v>
      </c>
      <c r="AE11">
        <v>5746533.0800000001</v>
      </c>
      <c r="AF11">
        <v>9.9999994039535522E-2</v>
      </c>
    </row>
    <row r="12" spans="1:32" x14ac:dyDescent="0.3">
      <c r="A12" t="str">
        <f t="shared" si="0"/>
        <v>2.5-02-2605_2649007_2632510</v>
      </c>
      <c r="B12" t="s">
        <v>465</v>
      </c>
      <c r="C12" t="s">
        <v>466</v>
      </c>
      <c r="D12" t="s">
        <v>175</v>
      </c>
      <c r="E12" t="s">
        <v>176</v>
      </c>
      <c r="F12" t="s">
        <v>36</v>
      </c>
      <c r="G12" t="s">
        <v>37</v>
      </c>
      <c r="H12" t="s">
        <v>224</v>
      </c>
      <c r="I12" t="s">
        <v>225</v>
      </c>
      <c r="J12">
        <v>4</v>
      </c>
      <c r="K12" t="s">
        <v>78</v>
      </c>
      <c r="L12">
        <v>9</v>
      </c>
      <c r="M12" t="s">
        <v>226</v>
      </c>
      <c r="N12" t="s">
        <v>227</v>
      </c>
      <c r="O12" t="s">
        <v>228</v>
      </c>
      <c r="P12">
        <v>3000</v>
      </c>
      <c r="Q12" t="s">
        <v>53</v>
      </c>
      <c r="R12">
        <v>3251</v>
      </c>
      <c r="S12" t="s">
        <v>467</v>
      </c>
      <c r="T12">
        <v>0</v>
      </c>
      <c r="U12" t="s">
        <v>46</v>
      </c>
      <c r="V12">
        <v>44329640</v>
      </c>
      <c r="W12">
        <v>44329640</v>
      </c>
      <c r="X12">
        <v>45808851.789999999</v>
      </c>
      <c r="Y12">
        <v>44680411.82</v>
      </c>
      <c r="Z12">
        <v>37233676.5</v>
      </c>
      <c r="AA12">
        <v>7446735.3200000003</v>
      </c>
      <c r="AB12">
        <v>3723367.66</v>
      </c>
      <c r="AC12">
        <v>3723367.66</v>
      </c>
      <c r="AD12">
        <v>0</v>
      </c>
      <c r="AE12">
        <v>3723367.66</v>
      </c>
      <c r="AF12">
        <v>-1479211.7899999991</v>
      </c>
    </row>
    <row r="13" spans="1:32" x14ac:dyDescent="0.3">
      <c r="A13" t="str">
        <f t="shared" si="0"/>
        <v>2.5-02-2610_26148033_2661210</v>
      </c>
      <c r="B13" t="s">
        <v>465</v>
      </c>
      <c r="C13" t="s">
        <v>466</v>
      </c>
      <c r="D13" t="s">
        <v>175</v>
      </c>
      <c r="E13" t="s">
        <v>176</v>
      </c>
      <c r="F13" t="s">
        <v>339</v>
      </c>
      <c r="G13" t="s">
        <v>340</v>
      </c>
      <c r="H13" t="s">
        <v>307</v>
      </c>
      <c r="I13" t="s">
        <v>308</v>
      </c>
      <c r="J13">
        <v>1</v>
      </c>
      <c r="K13" t="s">
        <v>123</v>
      </c>
      <c r="L13">
        <v>48</v>
      </c>
      <c r="M13" t="s">
        <v>349</v>
      </c>
      <c r="N13" t="s">
        <v>342</v>
      </c>
      <c r="O13" t="s">
        <v>343</v>
      </c>
      <c r="P13">
        <v>6000</v>
      </c>
      <c r="Q13" t="s">
        <v>215</v>
      </c>
      <c r="R13">
        <v>6121</v>
      </c>
      <c r="S13" t="s">
        <v>344</v>
      </c>
      <c r="T13">
        <v>0</v>
      </c>
      <c r="U13" t="s">
        <v>46</v>
      </c>
      <c r="V13">
        <v>0</v>
      </c>
      <c r="W13">
        <v>3110768.37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</row>
    <row r="14" spans="1:32" x14ac:dyDescent="0.3">
      <c r="A14" t="str">
        <f t="shared" si="0"/>
        <v>2.5-02-2610_26148033_2661510</v>
      </c>
      <c r="B14" t="s">
        <v>465</v>
      </c>
      <c r="C14" t="s">
        <v>466</v>
      </c>
      <c r="D14" t="s">
        <v>175</v>
      </c>
      <c r="E14" t="s">
        <v>176</v>
      </c>
      <c r="F14" t="s">
        <v>339</v>
      </c>
      <c r="G14" t="s">
        <v>340</v>
      </c>
      <c r="H14" t="s">
        <v>307</v>
      </c>
      <c r="I14" t="s">
        <v>308</v>
      </c>
      <c r="J14">
        <v>1</v>
      </c>
      <c r="K14" t="s">
        <v>123</v>
      </c>
      <c r="L14">
        <v>48</v>
      </c>
      <c r="M14" t="s">
        <v>349</v>
      </c>
      <c r="N14" t="s">
        <v>342</v>
      </c>
      <c r="O14" t="s">
        <v>343</v>
      </c>
      <c r="P14">
        <v>6000</v>
      </c>
      <c r="Q14" t="s">
        <v>215</v>
      </c>
      <c r="R14">
        <v>6151</v>
      </c>
      <c r="S14" t="s">
        <v>347</v>
      </c>
      <c r="T14">
        <v>0</v>
      </c>
      <c r="U14" t="s">
        <v>46</v>
      </c>
      <c r="V14">
        <v>3110768.37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3110768.37</v>
      </c>
    </row>
    <row r="15" spans="1:32" x14ac:dyDescent="0.3">
      <c r="A15" t="str">
        <f t="shared" si="0"/>
        <v>2.5-02-2610_26643031_2631110</v>
      </c>
      <c r="B15" t="s">
        <v>465</v>
      </c>
      <c r="C15" t="s">
        <v>466</v>
      </c>
      <c r="D15" t="s">
        <v>381</v>
      </c>
      <c r="E15" t="s">
        <v>382</v>
      </c>
      <c r="F15" t="s">
        <v>36</v>
      </c>
      <c r="G15" t="s">
        <v>37</v>
      </c>
      <c r="H15" t="s">
        <v>307</v>
      </c>
      <c r="I15" t="s">
        <v>308</v>
      </c>
      <c r="J15">
        <v>6</v>
      </c>
      <c r="K15" t="s">
        <v>40</v>
      </c>
      <c r="L15">
        <v>43</v>
      </c>
      <c r="M15" t="s">
        <v>383</v>
      </c>
      <c r="N15" t="s">
        <v>384</v>
      </c>
      <c r="O15" t="s">
        <v>385</v>
      </c>
      <c r="P15">
        <v>3000</v>
      </c>
      <c r="Q15" t="s">
        <v>53</v>
      </c>
      <c r="R15">
        <v>3111</v>
      </c>
      <c r="S15" t="s">
        <v>235</v>
      </c>
      <c r="T15">
        <v>0</v>
      </c>
      <c r="U15" t="s">
        <v>46</v>
      </c>
      <c r="V15">
        <v>164121269.78</v>
      </c>
      <c r="W15">
        <v>164121261.90000001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164121269.78</v>
      </c>
    </row>
    <row r="16" spans="1:32" x14ac:dyDescent="0.3">
      <c r="A16" t="str">
        <f t="shared" si="0"/>
        <v>2.5-02-2610_26643031_26357132</v>
      </c>
      <c r="B16" t="s">
        <v>465</v>
      </c>
      <c r="C16" t="s">
        <v>466</v>
      </c>
      <c r="D16" t="s">
        <v>381</v>
      </c>
      <c r="E16" t="s">
        <v>382</v>
      </c>
      <c r="F16" t="s">
        <v>36</v>
      </c>
      <c r="G16" t="s">
        <v>37</v>
      </c>
      <c r="H16" t="s">
        <v>307</v>
      </c>
      <c r="I16" t="s">
        <v>308</v>
      </c>
      <c r="J16">
        <v>6</v>
      </c>
      <c r="K16" t="s">
        <v>40</v>
      </c>
      <c r="L16">
        <v>43</v>
      </c>
      <c r="M16" t="s">
        <v>383</v>
      </c>
      <c r="N16" t="s">
        <v>384</v>
      </c>
      <c r="O16" t="s">
        <v>385</v>
      </c>
      <c r="P16">
        <v>3000</v>
      </c>
      <c r="Q16" t="s">
        <v>53</v>
      </c>
      <c r="R16">
        <v>3571</v>
      </c>
      <c r="S16" t="s">
        <v>55</v>
      </c>
      <c r="T16">
        <v>32</v>
      </c>
      <c r="U16" t="s">
        <v>389</v>
      </c>
      <c r="V16">
        <v>50000000</v>
      </c>
      <c r="W16">
        <v>49999995</v>
      </c>
      <c r="X16">
        <v>343070.69</v>
      </c>
      <c r="Y16">
        <v>343070.69</v>
      </c>
      <c r="Z16">
        <v>0</v>
      </c>
      <c r="AA16">
        <v>343070.69</v>
      </c>
      <c r="AB16">
        <v>343070.69</v>
      </c>
      <c r="AC16">
        <v>0</v>
      </c>
      <c r="AD16">
        <v>0</v>
      </c>
      <c r="AE16">
        <v>0</v>
      </c>
      <c r="AF16">
        <v>49656929.310000002</v>
      </c>
    </row>
    <row r="17" spans="1:32" x14ac:dyDescent="0.3">
      <c r="A17" t="str">
        <f t="shared" si="0"/>
        <v>2.5-02-2608_26326020_2631110</v>
      </c>
      <c r="B17" t="s">
        <v>465</v>
      </c>
      <c r="C17" t="s">
        <v>466</v>
      </c>
      <c r="D17" t="s">
        <v>404</v>
      </c>
      <c r="E17" t="s">
        <v>405</v>
      </c>
      <c r="F17" t="s">
        <v>36</v>
      </c>
      <c r="G17" t="s">
        <v>37</v>
      </c>
      <c r="H17" t="s">
        <v>115</v>
      </c>
      <c r="I17" t="s">
        <v>116</v>
      </c>
      <c r="J17">
        <v>3</v>
      </c>
      <c r="K17" t="s">
        <v>117</v>
      </c>
      <c r="L17">
        <v>26</v>
      </c>
      <c r="M17" t="s">
        <v>406</v>
      </c>
      <c r="N17" t="s">
        <v>407</v>
      </c>
      <c r="O17" t="s">
        <v>408</v>
      </c>
      <c r="P17">
        <v>3000</v>
      </c>
      <c r="Q17" t="s">
        <v>53</v>
      </c>
      <c r="R17">
        <v>3111</v>
      </c>
      <c r="S17" t="s">
        <v>235</v>
      </c>
      <c r="T17">
        <v>0</v>
      </c>
      <c r="U17" t="s">
        <v>46</v>
      </c>
      <c r="V17">
        <v>60000000</v>
      </c>
      <c r="W17">
        <v>60000000</v>
      </c>
      <c r="X17">
        <v>10944067</v>
      </c>
      <c r="Y17">
        <v>10944067</v>
      </c>
      <c r="Z17">
        <v>0</v>
      </c>
      <c r="AA17">
        <v>10944067</v>
      </c>
      <c r="AB17">
        <v>0</v>
      </c>
      <c r="AC17">
        <v>10944067</v>
      </c>
      <c r="AD17">
        <v>0</v>
      </c>
      <c r="AE17">
        <v>10944067</v>
      </c>
      <c r="AF17">
        <v>49055933</v>
      </c>
    </row>
    <row r="18" spans="1:32" x14ac:dyDescent="0.3">
      <c r="A18" t="str">
        <f t="shared" si="0"/>
        <v>1.1-00-2607_26623017_2622310</v>
      </c>
      <c r="B18" t="s">
        <v>32</v>
      </c>
      <c r="C18" t="s">
        <v>33</v>
      </c>
      <c r="D18" t="s">
        <v>34</v>
      </c>
      <c r="E18" t="s">
        <v>35</v>
      </c>
      <c r="F18" t="s">
        <v>36</v>
      </c>
      <c r="G18" t="s">
        <v>37</v>
      </c>
      <c r="H18" t="s">
        <v>38</v>
      </c>
      <c r="I18" t="s">
        <v>39</v>
      </c>
      <c r="J18">
        <v>6</v>
      </c>
      <c r="K18" t="s">
        <v>40</v>
      </c>
      <c r="L18">
        <v>23</v>
      </c>
      <c r="M18" t="s">
        <v>41</v>
      </c>
      <c r="N18" t="s">
        <v>42</v>
      </c>
      <c r="O18" t="s">
        <v>43</v>
      </c>
      <c r="P18">
        <v>2000</v>
      </c>
      <c r="Q18" t="s">
        <v>44</v>
      </c>
      <c r="R18">
        <v>2231</v>
      </c>
      <c r="S18" t="s">
        <v>45</v>
      </c>
      <c r="T18">
        <v>0</v>
      </c>
      <c r="U18" t="s">
        <v>46</v>
      </c>
      <c r="V18">
        <v>5000</v>
      </c>
      <c r="W18">
        <v>5000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5000</v>
      </c>
    </row>
    <row r="19" spans="1:32" x14ac:dyDescent="0.3">
      <c r="A19" t="str">
        <f t="shared" si="0"/>
        <v>1.1-00-2607_26623017_2625310</v>
      </c>
      <c r="B19" t="s">
        <v>32</v>
      </c>
      <c r="C19" t="s">
        <v>33</v>
      </c>
      <c r="D19" t="s">
        <v>34</v>
      </c>
      <c r="E19" t="s">
        <v>35</v>
      </c>
      <c r="F19" t="s">
        <v>36</v>
      </c>
      <c r="G19" t="s">
        <v>37</v>
      </c>
      <c r="H19" t="s">
        <v>38</v>
      </c>
      <c r="I19" t="s">
        <v>39</v>
      </c>
      <c r="J19">
        <v>6</v>
      </c>
      <c r="K19" t="s">
        <v>40</v>
      </c>
      <c r="L19">
        <v>23</v>
      </c>
      <c r="M19" t="s">
        <v>41</v>
      </c>
      <c r="N19" t="s">
        <v>42</v>
      </c>
      <c r="O19" t="s">
        <v>43</v>
      </c>
      <c r="P19">
        <v>2000</v>
      </c>
      <c r="Q19" t="s">
        <v>44</v>
      </c>
      <c r="R19">
        <v>2531</v>
      </c>
      <c r="S19" t="s">
        <v>47</v>
      </c>
      <c r="T19">
        <v>0</v>
      </c>
      <c r="U19" t="s">
        <v>46</v>
      </c>
      <c r="V19">
        <v>40000</v>
      </c>
      <c r="W19">
        <v>40000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40000</v>
      </c>
    </row>
    <row r="20" spans="1:32" x14ac:dyDescent="0.3">
      <c r="A20" t="str">
        <f t="shared" si="0"/>
        <v>1.1-00-2607_26623017_2625410</v>
      </c>
      <c r="B20" t="s">
        <v>32</v>
      </c>
      <c r="C20" t="s">
        <v>33</v>
      </c>
      <c r="D20" t="s">
        <v>34</v>
      </c>
      <c r="E20" t="s">
        <v>35</v>
      </c>
      <c r="F20" t="s">
        <v>36</v>
      </c>
      <c r="G20" t="s">
        <v>37</v>
      </c>
      <c r="H20" t="s">
        <v>38</v>
      </c>
      <c r="I20" t="s">
        <v>39</v>
      </c>
      <c r="J20">
        <v>6</v>
      </c>
      <c r="K20" t="s">
        <v>40</v>
      </c>
      <c r="L20">
        <v>23</v>
      </c>
      <c r="M20" t="s">
        <v>41</v>
      </c>
      <c r="N20" t="s">
        <v>42</v>
      </c>
      <c r="O20" t="s">
        <v>43</v>
      </c>
      <c r="P20">
        <v>2000</v>
      </c>
      <c r="Q20" t="s">
        <v>44</v>
      </c>
      <c r="R20">
        <v>2541</v>
      </c>
      <c r="S20" t="s">
        <v>48</v>
      </c>
      <c r="T20">
        <v>0</v>
      </c>
      <c r="U20" t="s">
        <v>46</v>
      </c>
      <c r="V20">
        <v>40000</v>
      </c>
      <c r="W20">
        <v>40000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40000</v>
      </c>
    </row>
    <row r="21" spans="1:32" x14ac:dyDescent="0.3">
      <c r="A21" t="str">
        <f t="shared" si="0"/>
        <v>1.1-00-2607_26623017_2627110</v>
      </c>
      <c r="B21" t="s">
        <v>32</v>
      </c>
      <c r="C21" t="s">
        <v>33</v>
      </c>
      <c r="D21" t="s">
        <v>34</v>
      </c>
      <c r="E21" t="s">
        <v>35</v>
      </c>
      <c r="F21" t="s">
        <v>36</v>
      </c>
      <c r="G21" t="s">
        <v>37</v>
      </c>
      <c r="H21" t="s">
        <v>38</v>
      </c>
      <c r="I21" t="s">
        <v>39</v>
      </c>
      <c r="J21">
        <v>6</v>
      </c>
      <c r="K21" t="s">
        <v>40</v>
      </c>
      <c r="L21">
        <v>23</v>
      </c>
      <c r="M21" t="s">
        <v>41</v>
      </c>
      <c r="N21" t="s">
        <v>42</v>
      </c>
      <c r="O21" t="s">
        <v>43</v>
      </c>
      <c r="P21">
        <v>2000</v>
      </c>
      <c r="Q21" t="s">
        <v>44</v>
      </c>
      <c r="R21">
        <v>2711</v>
      </c>
      <c r="S21" t="s">
        <v>49</v>
      </c>
      <c r="T21">
        <v>0</v>
      </c>
      <c r="U21" t="s">
        <v>46</v>
      </c>
      <c r="V21">
        <v>3700000</v>
      </c>
      <c r="W21">
        <v>3700000</v>
      </c>
      <c r="X21">
        <v>2091365.73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1608634.27</v>
      </c>
    </row>
    <row r="22" spans="1:32" x14ac:dyDescent="0.3">
      <c r="A22" t="str">
        <f t="shared" si="0"/>
        <v>1.1-00-2607_26623017_2627210</v>
      </c>
      <c r="B22" t="s">
        <v>32</v>
      </c>
      <c r="C22" t="s">
        <v>33</v>
      </c>
      <c r="D22" t="s">
        <v>34</v>
      </c>
      <c r="E22" t="s">
        <v>35</v>
      </c>
      <c r="F22" t="s">
        <v>36</v>
      </c>
      <c r="G22" t="s">
        <v>37</v>
      </c>
      <c r="H22" t="s">
        <v>38</v>
      </c>
      <c r="I22" t="s">
        <v>39</v>
      </c>
      <c r="J22">
        <v>6</v>
      </c>
      <c r="K22" t="s">
        <v>40</v>
      </c>
      <c r="L22">
        <v>23</v>
      </c>
      <c r="M22" t="s">
        <v>41</v>
      </c>
      <c r="N22" t="s">
        <v>42</v>
      </c>
      <c r="O22" t="s">
        <v>43</v>
      </c>
      <c r="P22">
        <v>2000</v>
      </c>
      <c r="Q22" t="s">
        <v>44</v>
      </c>
      <c r="R22">
        <v>2721</v>
      </c>
      <c r="S22" t="s">
        <v>50</v>
      </c>
      <c r="T22">
        <v>0</v>
      </c>
      <c r="U22" t="s">
        <v>46</v>
      </c>
      <c r="V22">
        <v>2400000</v>
      </c>
      <c r="W22">
        <v>2400000</v>
      </c>
      <c r="X22">
        <v>2395994.67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4005.3300000000745</v>
      </c>
    </row>
    <row r="23" spans="1:32" x14ac:dyDescent="0.3">
      <c r="A23" t="str">
        <f t="shared" si="0"/>
        <v>1.1-00-2607_26623017_2629110</v>
      </c>
      <c r="B23" t="s">
        <v>32</v>
      </c>
      <c r="C23" t="s">
        <v>33</v>
      </c>
      <c r="D23" t="s">
        <v>34</v>
      </c>
      <c r="E23" t="s">
        <v>35</v>
      </c>
      <c r="F23" t="s">
        <v>36</v>
      </c>
      <c r="G23" t="s">
        <v>37</v>
      </c>
      <c r="H23" t="s">
        <v>38</v>
      </c>
      <c r="I23" t="s">
        <v>39</v>
      </c>
      <c r="J23">
        <v>6</v>
      </c>
      <c r="K23" t="s">
        <v>40</v>
      </c>
      <c r="L23">
        <v>23</v>
      </c>
      <c r="M23" t="s">
        <v>41</v>
      </c>
      <c r="N23" t="s">
        <v>42</v>
      </c>
      <c r="O23" t="s">
        <v>43</v>
      </c>
      <c r="P23">
        <v>2000</v>
      </c>
      <c r="Q23" t="s">
        <v>44</v>
      </c>
      <c r="R23">
        <v>2911</v>
      </c>
      <c r="S23" t="s">
        <v>51</v>
      </c>
      <c r="T23">
        <v>0</v>
      </c>
      <c r="U23" t="s">
        <v>46</v>
      </c>
      <c r="V23">
        <v>50000</v>
      </c>
      <c r="W23">
        <v>50000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50000</v>
      </c>
    </row>
    <row r="24" spans="1:32" x14ac:dyDescent="0.3">
      <c r="A24" t="str">
        <f t="shared" si="0"/>
        <v>1.1-00-2607_26623017_2629610</v>
      </c>
      <c r="B24" t="s">
        <v>32</v>
      </c>
      <c r="C24" t="s">
        <v>33</v>
      </c>
      <c r="D24" t="s">
        <v>34</v>
      </c>
      <c r="E24" t="s">
        <v>35</v>
      </c>
      <c r="F24" t="s">
        <v>36</v>
      </c>
      <c r="G24" t="s">
        <v>37</v>
      </c>
      <c r="H24" t="s">
        <v>38</v>
      </c>
      <c r="I24" t="s">
        <v>39</v>
      </c>
      <c r="J24">
        <v>6</v>
      </c>
      <c r="K24" t="s">
        <v>40</v>
      </c>
      <c r="L24">
        <v>23</v>
      </c>
      <c r="M24" t="s">
        <v>41</v>
      </c>
      <c r="N24" t="s">
        <v>42</v>
      </c>
      <c r="O24" t="s">
        <v>43</v>
      </c>
      <c r="P24">
        <v>2000</v>
      </c>
      <c r="Q24" t="s">
        <v>44</v>
      </c>
      <c r="R24">
        <v>2961</v>
      </c>
      <c r="S24" t="s">
        <v>52</v>
      </c>
      <c r="T24">
        <v>0</v>
      </c>
      <c r="U24" t="s">
        <v>46</v>
      </c>
      <c r="V24">
        <v>25000</v>
      </c>
      <c r="W24">
        <v>25000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25000</v>
      </c>
    </row>
    <row r="25" spans="1:32" x14ac:dyDescent="0.3">
      <c r="A25" t="str">
        <f t="shared" si="0"/>
        <v>1.1-00-2607_26623017_2635210</v>
      </c>
      <c r="B25" t="s">
        <v>32</v>
      </c>
      <c r="C25" t="s">
        <v>33</v>
      </c>
      <c r="D25" t="s">
        <v>34</v>
      </c>
      <c r="E25" t="s">
        <v>35</v>
      </c>
      <c r="F25" t="s">
        <v>36</v>
      </c>
      <c r="G25" t="s">
        <v>37</v>
      </c>
      <c r="H25" t="s">
        <v>38</v>
      </c>
      <c r="I25" t="s">
        <v>39</v>
      </c>
      <c r="J25">
        <v>6</v>
      </c>
      <c r="K25" t="s">
        <v>40</v>
      </c>
      <c r="L25">
        <v>23</v>
      </c>
      <c r="M25" t="s">
        <v>41</v>
      </c>
      <c r="N25" t="s">
        <v>42</v>
      </c>
      <c r="O25" t="s">
        <v>43</v>
      </c>
      <c r="P25">
        <v>3000</v>
      </c>
      <c r="Q25" t="s">
        <v>53</v>
      </c>
      <c r="R25">
        <v>3521</v>
      </c>
      <c r="S25" t="s">
        <v>54</v>
      </c>
      <c r="T25">
        <v>0</v>
      </c>
      <c r="U25" t="s">
        <v>46</v>
      </c>
      <c r="V25">
        <v>15000</v>
      </c>
      <c r="W25">
        <v>15000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15000</v>
      </c>
    </row>
    <row r="26" spans="1:32" x14ac:dyDescent="0.3">
      <c r="A26" t="str">
        <f t="shared" si="0"/>
        <v>1.1-00-2607_26623017_2635710</v>
      </c>
      <c r="B26" t="s">
        <v>32</v>
      </c>
      <c r="C26" t="s">
        <v>33</v>
      </c>
      <c r="D26" t="s">
        <v>34</v>
      </c>
      <c r="E26" t="s">
        <v>35</v>
      </c>
      <c r="F26" t="s">
        <v>36</v>
      </c>
      <c r="G26" t="s">
        <v>37</v>
      </c>
      <c r="H26" t="s">
        <v>38</v>
      </c>
      <c r="I26" t="s">
        <v>39</v>
      </c>
      <c r="J26">
        <v>6</v>
      </c>
      <c r="K26" t="s">
        <v>40</v>
      </c>
      <c r="L26">
        <v>23</v>
      </c>
      <c r="M26" t="s">
        <v>41</v>
      </c>
      <c r="N26" t="s">
        <v>42</v>
      </c>
      <c r="O26" t="s">
        <v>43</v>
      </c>
      <c r="P26">
        <v>3000</v>
      </c>
      <c r="Q26" t="s">
        <v>53</v>
      </c>
      <c r="R26">
        <v>3571</v>
      </c>
      <c r="S26" t="s">
        <v>55</v>
      </c>
      <c r="T26">
        <v>0</v>
      </c>
      <c r="U26" t="s">
        <v>46</v>
      </c>
      <c r="V26">
        <v>100000</v>
      </c>
      <c r="W26">
        <v>100000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100000</v>
      </c>
    </row>
    <row r="27" spans="1:32" x14ac:dyDescent="0.3">
      <c r="A27" t="str">
        <f t="shared" si="0"/>
        <v>1.1-00-2607_26623017_2638210</v>
      </c>
      <c r="B27" t="s">
        <v>32</v>
      </c>
      <c r="C27" t="s">
        <v>33</v>
      </c>
      <c r="D27" t="s">
        <v>34</v>
      </c>
      <c r="E27" t="s">
        <v>35</v>
      </c>
      <c r="F27" t="s">
        <v>36</v>
      </c>
      <c r="G27" t="s">
        <v>37</v>
      </c>
      <c r="H27" t="s">
        <v>38</v>
      </c>
      <c r="I27" t="s">
        <v>39</v>
      </c>
      <c r="J27">
        <v>6</v>
      </c>
      <c r="K27" t="s">
        <v>40</v>
      </c>
      <c r="L27">
        <v>23</v>
      </c>
      <c r="M27" t="s">
        <v>41</v>
      </c>
      <c r="N27" t="s">
        <v>42</v>
      </c>
      <c r="O27" t="s">
        <v>43</v>
      </c>
      <c r="P27">
        <v>3000</v>
      </c>
      <c r="Q27" t="s">
        <v>53</v>
      </c>
      <c r="R27">
        <v>3821</v>
      </c>
      <c r="S27" t="s">
        <v>56</v>
      </c>
      <c r="T27">
        <v>0</v>
      </c>
      <c r="U27" t="s">
        <v>46</v>
      </c>
      <c r="V27">
        <v>250000</v>
      </c>
      <c r="W27">
        <v>250000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250000</v>
      </c>
    </row>
    <row r="28" spans="1:32" x14ac:dyDescent="0.3">
      <c r="A28" t="str">
        <f t="shared" si="0"/>
        <v>1.1-00-2607_26623017_2656510</v>
      </c>
      <c r="B28" t="s">
        <v>32</v>
      </c>
      <c r="C28" t="s">
        <v>33</v>
      </c>
      <c r="D28" t="s">
        <v>34</v>
      </c>
      <c r="E28" t="s">
        <v>35</v>
      </c>
      <c r="F28" t="s">
        <v>36</v>
      </c>
      <c r="G28" t="s">
        <v>37</v>
      </c>
      <c r="H28" t="s">
        <v>38</v>
      </c>
      <c r="I28" t="s">
        <v>39</v>
      </c>
      <c r="J28">
        <v>6</v>
      </c>
      <c r="K28" t="s">
        <v>40</v>
      </c>
      <c r="L28">
        <v>23</v>
      </c>
      <c r="M28" t="s">
        <v>41</v>
      </c>
      <c r="N28" t="s">
        <v>42</v>
      </c>
      <c r="O28" t="s">
        <v>43</v>
      </c>
      <c r="P28">
        <v>5000</v>
      </c>
      <c r="Q28" t="s">
        <v>57</v>
      </c>
      <c r="R28">
        <v>5651</v>
      </c>
      <c r="S28" t="s">
        <v>58</v>
      </c>
      <c r="T28">
        <v>0</v>
      </c>
      <c r="U28" t="s">
        <v>46</v>
      </c>
      <c r="V28">
        <v>800000</v>
      </c>
      <c r="W28">
        <v>800000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800000</v>
      </c>
    </row>
    <row r="29" spans="1:32" x14ac:dyDescent="0.3">
      <c r="A29" t="str">
        <f t="shared" si="0"/>
        <v>1.1-00-2607_26623017_2656910</v>
      </c>
      <c r="B29" t="s">
        <v>32</v>
      </c>
      <c r="C29" t="s">
        <v>33</v>
      </c>
      <c r="D29" t="s">
        <v>34</v>
      </c>
      <c r="E29" t="s">
        <v>35</v>
      </c>
      <c r="F29" t="s">
        <v>36</v>
      </c>
      <c r="G29" t="s">
        <v>37</v>
      </c>
      <c r="H29" t="s">
        <v>38</v>
      </c>
      <c r="I29" t="s">
        <v>39</v>
      </c>
      <c r="J29">
        <v>6</v>
      </c>
      <c r="K29" t="s">
        <v>40</v>
      </c>
      <c r="L29">
        <v>23</v>
      </c>
      <c r="M29" t="s">
        <v>41</v>
      </c>
      <c r="N29" t="s">
        <v>42</v>
      </c>
      <c r="O29" t="s">
        <v>43</v>
      </c>
      <c r="P29">
        <v>5000</v>
      </c>
      <c r="Q29" t="s">
        <v>57</v>
      </c>
      <c r="R29">
        <v>5691</v>
      </c>
      <c r="S29" t="s">
        <v>59</v>
      </c>
      <c r="T29">
        <v>0</v>
      </c>
      <c r="U29" t="s">
        <v>46</v>
      </c>
      <c r="V29">
        <v>2000000</v>
      </c>
      <c r="W29">
        <v>2000000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2000000</v>
      </c>
    </row>
    <row r="30" spans="1:32" x14ac:dyDescent="0.3">
      <c r="A30" t="str">
        <f t="shared" si="0"/>
        <v>1.1-00-2603_2664003_2621110</v>
      </c>
      <c r="B30" t="s">
        <v>32</v>
      </c>
      <c r="C30" t="s">
        <v>33</v>
      </c>
      <c r="D30" t="s">
        <v>60</v>
      </c>
      <c r="E30" t="s">
        <v>61</v>
      </c>
      <c r="F30" t="s">
        <v>36</v>
      </c>
      <c r="G30" t="s">
        <v>37</v>
      </c>
      <c r="H30" t="s">
        <v>62</v>
      </c>
      <c r="I30" t="s">
        <v>63</v>
      </c>
      <c r="J30">
        <v>6</v>
      </c>
      <c r="K30" t="s">
        <v>40</v>
      </c>
      <c r="L30">
        <v>4</v>
      </c>
      <c r="M30" t="s">
        <v>64</v>
      </c>
      <c r="N30" t="s">
        <v>65</v>
      </c>
      <c r="O30" t="s">
        <v>66</v>
      </c>
      <c r="P30">
        <v>2000</v>
      </c>
      <c r="Q30" t="s">
        <v>44</v>
      </c>
      <c r="R30">
        <v>2111</v>
      </c>
      <c r="S30" t="s">
        <v>67</v>
      </c>
      <c r="T30">
        <v>0</v>
      </c>
      <c r="U30" t="s">
        <v>46</v>
      </c>
      <c r="V30">
        <v>20000</v>
      </c>
      <c r="W30">
        <v>20000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20000</v>
      </c>
    </row>
    <row r="31" spans="1:32" x14ac:dyDescent="0.3">
      <c r="A31" t="str">
        <f t="shared" si="0"/>
        <v>1.1-00-2603_2664003_2622110</v>
      </c>
      <c r="B31" t="s">
        <v>32</v>
      </c>
      <c r="C31" t="s">
        <v>33</v>
      </c>
      <c r="D31" t="s">
        <v>60</v>
      </c>
      <c r="E31" t="s">
        <v>61</v>
      </c>
      <c r="F31" t="s">
        <v>36</v>
      </c>
      <c r="G31" t="s">
        <v>37</v>
      </c>
      <c r="H31" t="s">
        <v>62</v>
      </c>
      <c r="I31" t="s">
        <v>63</v>
      </c>
      <c r="J31">
        <v>6</v>
      </c>
      <c r="K31" t="s">
        <v>40</v>
      </c>
      <c r="L31">
        <v>4</v>
      </c>
      <c r="M31" t="s">
        <v>64</v>
      </c>
      <c r="N31" t="s">
        <v>65</v>
      </c>
      <c r="O31" t="s">
        <v>66</v>
      </c>
      <c r="P31">
        <v>2000</v>
      </c>
      <c r="Q31" t="s">
        <v>44</v>
      </c>
      <c r="R31">
        <v>2211</v>
      </c>
      <c r="S31" t="s">
        <v>68</v>
      </c>
      <c r="T31">
        <v>0</v>
      </c>
      <c r="U31" t="s">
        <v>46</v>
      </c>
      <c r="V31">
        <v>10000</v>
      </c>
      <c r="W31">
        <v>10000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10000</v>
      </c>
    </row>
    <row r="32" spans="1:32" x14ac:dyDescent="0.3">
      <c r="A32" t="str">
        <f t="shared" si="0"/>
        <v>1.1-00-2603_2664003_2633110</v>
      </c>
      <c r="B32" t="s">
        <v>32</v>
      </c>
      <c r="C32" t="s">
        <v>33</v>
      </c>
      <c r="D32" t="s">
        <v>60</v>
      </c>
      <c r="E32" t="s">
        <v>61</v>
      </c>
      <c r="F32" t="s">
        <v>36</v>
      </c>
      <c r="G32" t="s">
        <v>37</v>
      </c>
      <c r="H32" t="s">
        <v>62</v>
      </c>
      <c r="I32" t="s">
        <v>63</v>
      </c>
      <c r="J32">
        <v>6</v>
      </c>
      <c r="K32" t="s">
        <v>40</v>
      </c>
      <c r="L32">
        <v>4</v>
      </c>
      <c r="M32" t="s">
        <v>64</v>
      </c>
      <c r="N32" t="s">
        <v>65</v>
      </c>
      <c r="O32" t="s">
        <v>66</v>
      </c>
      <c r="P32">
        <v>3000</v>
      </c>
      <c r="Q32" t="s">
        <v>53</v>
      </c>
      <c r="R32">
        <v>3311</v>
      </c>
      <c r="S32" t="s">
        <v>69</v>
      </c>
      <c r="T32">
        <v>0</v>
      </c>
      <c r="U32" t="s">
        <v>46</v>
      </c>
      <c r="V32">
        <v>3200000</v>
      </c>
      <c r="W32">
        <v>3200000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3200000</v>
      </c>
    </row>
    <row r="33" spans="1:32" x14ac:dyDescent="0.3">
      <c r="A33" t="str">
        <f t="shared" si="0"/>
        <v>1.1-00-2603_2664003_2634110</v>
      </c>
      <c r="B33" t="s">
        <v>32</v>
      </c>
      <c r="C33" t="s">
        <v>33</v>
      </c>
      <c r="D33" t="s">
        <v>60</v>
      </c>
      <c r="E33" t="s">
        <v>61</v>
      </c>
      <c r="F33" t="s">
        <v>36</v>
      </c>
      <c r="G33" t="s">
        <v>37</v>
      </c>
      <c r="H33" t="s">
        <v>62</v>
      </c>
      <c r="I33" t="s">
        <v>63</v>
      </c>
      <c r="J33">
        <v>6</v>
      </c>
      <c r="K33" t="s">
        <v>40</v>
      </c>
      <c r="L33">
        <v>4</v>
      </c>
      <c r="M33" t="s">
        <v>64</v>
      </c>
      <c r="N33" t="s">
        <v>65</v>
      </c>
      <c r="O33" t="s">
        <v>66</v>
      </c>
      <c r="P33">
        <v>3000</v>
      </c>
      <c r="Q33" t="s">
        <v>53</v>
      </c>
      <c r="R33">
        <v>3411</v>
      </c>
      <c r="S33" t="s">
        <v>70</v>
      </c>
      <c r="T33">
        <v>0</v>
      </c>
      <c r="U33" t="s">
        <v>46</v>
      </c>
      <c r="V33">
        <v>50000</v>
      </c>
      <c r="W33">
        <v>50000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50000</v>
      </c>
    </row>
    <row r="34" spans="1:32" x14ac:dyDescent="0.3">
      <c r="A34" t="str">
        <f t="shared" si="0"/>
        <v>1.1-00-2603_2664003_2634410</v>
      </c>
      <c r="B34" t="s">
        <v>32</v>
      </c>
      <c r="C34" t="s">
        <v>33</v>
      </c>
      <c r="D34" t="s">
        <v>60</v>
      </c>
      <c r="E34" t="s">
        <v>61</v>
      </c>
      <c r="F34" t="s">
        <v>36</v>
      </c>
      <c r="G34" t="s">
        <v>37</v>
      </c>
      <c r="H34" t="s">
        <v>62</v>
      </c>
      <c r="I34" t="s">
        <v>63</v>
      </c>
      <c r="J34">
        <v>6</v>
      </c>
      <c r="K34" t="s">
        <v>40</v>
      </c>
      <c r="L34">
        <v>4</v>
      </c>
      <c r="M34" t="s">
        <v>64</v>
      </c>
      <c r="N34" t="s">
        <v>65</v>
      </c>
      <c r="O34" t="s">
        <v>66</v>
      </c>
      <c r="P34">
        <v>3000</v>
      </c>
      <c r="Q34" t="s">
        <v>53</v>
      </c>
      <c r="R34">
        <v>3441</v>
      </c>
      <c r="S34" t="s">
        <v>71</v>
      </c>
      <c r="T34">
        <v>0</v>
      </c>
      <c r="U34" t="s">
        <v>46</v>
      </c>
      <c r="V34">
        <v>5000</v>
      </c>
      <c r="W34">
        <v>5000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5000</v>
      </c>
    </row>
    <row r="35" spans="1:32" x14ac:dyDescent="0.3">
      <c r="A35" t="str">
        <f t="shared" si="0"/>
        <v>1.1-00-2612_26466038_2621410</v>
      </c>
      <c r="B35" t="s">
        <v>32</v>
      </c>
      <c r="C35" t="s">
        <v>33</v>
      </c>
      <c r="D35" t="s">
        <v>72</v>
      </c>
      <c r="E35" t="s">
        <v>73</v>
      </c>
      <c r="F35" t="s">
        <v>74</v>
      </c>
      <c r="G35" t="s">
        <v>75</v>
      </c>
      <c r="H35" t="s">
        <v>76</v>
      </c>
      <c r="I35" t="s">
        <v>77</v>
      </c>
      <c r="J35">
        <v>4</v>
      </c>
      <c r="K35" t="s">
        <v>78</v>
      </c>
      <c r="L35">
        <v>66</v>
      </c>
      <c r="M35" t="s">
        <v>79</v>
      </c>
      <c r="N35" t="s">
        <v>80</v>
      </c>
      <c r="O35" t="s">
        <v>81</v>
      </c>
      <c r="P35">
        <v>2000</v>
      </c>
      <c r="Q35" t="s">
        <v>44</v>
      </c>
      <c r="R35">
        <v>2141</v>
      </c>
      <c r="S35" t="s">
        <v>82</v>
      </c>
      <c r="T35">
        <v>0</v>
      </c>
      <c r="U35" t="s">
        <v>46</v>
      </c>
      <c r="V35">
        <v>30000</v>
      </c>
      <c r="W35">
        <v>30000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30000</v>
      </c>
    </row>
    <row r="36" spans="1:32" x14ac:dyDescent="0.3">
      <c r="A36" t="str">
        <f t="shared" si="0"/>
        <v>1.1-00-2612_26466038_2624610</v>
      </c>
      <c r="B36" t="s">
        <v>32</v>
      </c>
      <c r="C36" t="s">
        <v>33</v>
      </c>
      <c r="D36" t="s">
        <v>72</v>
      </c>
      <c r="E36" t="s">
        <v>73</v>
      </c>
      <c r="F36" t="s">
        <v>74</v>
      </c>
      <c r="G36" t="s">
        <v>75</v>
      </c>
      <c r="H36" t="s">
        <v>76</v>
      </c>
      <c r="I36" t="s">
        <v>77</v>
      </c>
      <c r="J36">
        <v>4</v>
      </c>
      <c r="K36" t="s">
        <v>78</v>
      </c>
      <c r="L36">
        <v>66</v>
      </c>
      <c r="M36" t="s">
        <v>79</v>
      </c>
      <c r="N36" t="s">
        <v>80</v>
      </c>
      <c r="O36" t="s">
        <v>81</v>
      </c>
      <c r="P36">
        <v>2000</v>
      </c>
      <c r="Q36" t="s">
        <v>44</v>
      </c>
      <c r="R36">
        <v>2461</v>
      </c>
      <c r="S36" t="s">
        <v>83</v>
      </c>
      <c r="T36">
        <v>0</v>
      </c>
      <c r="U36" t="s">
        <v>46</v>
      </c>
      <c r="V36">
        <v>100000</v>
      </c>
      <c r="W36">
        <v>100000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100000</v>
      </c>
    </row>
    <row r="37" spans="1:32" x14ac:dyDescent="0.3">
      <c r="A37" t="str">
        <f t="shared" si="0"/>
        <v>1.1-00-2612_26466038_2629410</v>
      </c>
      <c r="B37" t="s">
        <v>32</v>
      </c>
      <c r="C37" t="s">
        <v>33</v>
      </c>
      <c r="D37" t="s">
        <v>72</v>
      </c>
      <c r="E37" t="s">
        <v>73</v>
      </c>
      <c r="F37" t="s">
        <v>74</v>
      </c>
      <c r="G37" t="s">
        <v>75</v>
      </c>
      <c r="H37" t="s">
        <v>76</v>
      </c>
      <c r="I37" t="s">
        <v>77</v>
      </c>
      <c r="J37">
        <v>4</v>
      </c>
      <c r="K37" t="s">
        <v>78</v>
      </c>
      <c r="L37">
        <v>66</v>
      </c>
      <c r="M37" t="s">
        <v>79</v>
      </c>
      <c r="N37" t="s">
        <v>80</v>
      </c>
      <c r="O37" t="s">
        <v>81</v>
      </c>
      <c r="P37">
        <v>2000</v>
      </c>
      <c r="Q37" t="s">
        <v>44</v>
      </c>
      <c r="R37">
        <v>2941</v>
      </c>
      <c r="S37" t="s">
        <v>84</v>
      </c>
      <c r="T37">
        <v>0</v>
      </c>
      <c r="U37" t="s">
        <v>46</v>
      </c>
      <c r="V37">
        <v>500000</v>
      </c>
      <c r="W37">
        <v>500000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500000</v>
      </c>
    </row>
    <row r="38" spans="1:32" x14ac:dyDescent="0.3">
      <c r="A38" t="str">
        <f t="shared" si="0"/>
        <v>1.1-00-2612_26466038_2631410</v>
      </c>
      <c r="B38" t="s">
        <v>32</v>
      </c>
      <c r="C38" t="s">
        <v>33</v>
      </c>
      <c r="D38" t="s">
        <v>72</v>
      </c>
      <c r="E38" t="s">
        <v>73</v>
      </c>
      <c r="F38" t="s">
        <v>74</v>
      </c>
      <c r="G38" t="s">
        <v>75</v>
      </c>
      <c r="H38" t="s">
        <v>76</v>
      </c>
      <c r="I38" t="s">
        <v>77</v>
      </c>
      <c r="J38">
        <v>4</v>
      </c>
      <c r="K38" t="s">
        <v>78</v>
      </c>
      <c r="L38">
        <v>66</v>
      </c>
      <c r="M38" t="s">
        <v>79</v>
      </c>
      <c r="N38" t="s">
        <v>80</v>
      </c>
      <c r="O38" t="s">
        <v>81</v>
      </c>
      <c r="P38">
        <v>3000</v>
      </c>
      <c r="Q38" t="s">
        <v>53</v>
      </c>
      <c r="R38">
        <v>3141</v>
      </c>
      <c r="S38" t="s">
        <v>85</v>
      </c>
      <c r="T38">
        <v>0</v>
      </c>
      <c r="U38" t="s">
        <v>46</v>
      </c>
      <c r="V38">
        <v>120000</v>
      </c>
      <c r="W38">
        <v>120000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120000</v>
      </c>
    </row>
    <row r="39" spans="1:32" x14ac:dyDescent="0.3">
      <c r="A39" t="str">
        <f t="shared" si="0"/>
        <v>1.1-00-2612_26466038_2631610</v>
      </c>
      <c r="B39" t="s">
        <v>32</v>
      </c>
      <c r="C39" t="s">
        <v>33</v>
      </c>
      <c r="D39" t="s">
        <v>72</v>
      </c>
      <c r="E39" t="s">
        <v>73</v>
      </c>
      <c r="F39" t="s">
        <v>74</v>
      </c>
      <c r="G39" t="s">
        <v>75</v>
      </c>
      <c r="H39" t="s">
        <v>76</v>
      </c>
      <c r="I39" t="s">
        <v>77</v>
      </c>
      <c r="J39">
        <v>4</v>
      </c>
      <c r="K39" t="s">
        <v>78</v>
      </c>
      <c r="L39">
        <v>66</v>
      </c>
      <c r="M39" t="s">
        <v>79</v>
      </c>
      <c r="N39" t="s">
        <v>80</v>
      </c>
      <c r="O39" t="s">
        <v>81</v>
      </c>
      <c r="P39">
        <v>3000</v>
      </c>
      <c r="Q39" t="s">
        <v>53</v>
      </c>
      <c r="R39">
        <v>3161</v>
      </c>
      <c r="S39" t="s">
        <v>86</v>
      </c>
      <c r="T39">
        <v>0</v>
      </c>
      <c r="U39" t="s">
        <v>46</v>
      </c>
      <c r="V39">
        <v>1150000</v>
      </c>
      <c r="W39">
        <v>1150000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1150000</v>
      </c>
    </row>
    <row r="40" spans="1:32" x14ac:dyDescent="0.3">
      <c r="A40" t="str">
        <f t="shared" si="0"/>
        <v>1.1-00-2612_26466038_26317161</v>
      </c>
      <c r="B40" t="s">
        <v>32</v>
      </c>
      <c r="C40" t="s">
        <v>33</v>
      </c>
      <c r="D40" t="s">
        <v>72</v>
      </c>
      <c r="E40" t="s">
        <v>73</v>
      </c>
      <c r="F40" t="s">
        <v>74</v>
      </c>
      <c r="G40" t="s">
        <v>75</v>
      </c>
      <c r="H40" t="s">
        <v>76</v>
      </c>
      <c r="I40" t="s">
        <v>77</v>
      </c>
      <c r="J40">
        <v>4</v>
      </c>
      <c r="K40" t="s">
        <v>78</v>
      </c>
      <c r="L40">
        <v>66</v>
      </c>
      <c r="M40" t="s">
        <v>79</v>
      </c>
      <c r="N40" t="s">
        <v>80</v>
      </c>
      <c r="O40" t="s">
        <v>81</v>
      </c>
      <c r="P40">
        <v>3000</v>
      </c>
      <c r="Q40" t="s">
        <v>53</v>
      </c>
      <c r="R40">
        <v>3171</v>
      </c>
      <c r="S40" t="s">
        <v>87</v>
      </c>
      <c r="T40">
        <v>61</v>
      </c>
      <c r="U40" t="s">
        <v>88</v>
      </c>
      <c r="V40">
        <v>6000000</v>
      </c>
      <c r="W40">
        <v>5999997.7199999997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6000000</v>
      </c>
    </row>
    <row r="41" spans="1:32" x14ac:dyDescent="0.3">
      <c r="A41" t="str">
        <f t="shared" si="0"/>
        <v>1.1-00-2612_26466038_26323160</v>
      </c>
      <c r="B41" t="s">
        <v>32</v>
      </c>
      <c r="C41" t="s">
        <v>33</v>
      </c>
      <c r="D41" t="s">
        <v>72</v>
      </c>
      <c r="E41" t="s">
        <v>73</v>
      </c>
      <c r="F41" t="s">
        <v>74</v>
      </c>
      <c r="G41" t="s">
        <v>75</v>
      </c>
      <c r="H41" t="s">
        <v>76</v>
      </c>
      <c r="I41" t="s">
        <v>77</v>
      </c>
      <c r="J41">
        <v>4</v>
      </c>
      <c r="K41" t="s">
        <v>78</v>
      </c>
      <c r="L41">
        <v>66</v>
      </c>
      <c r="M41" t="s">
        <v>79</v>
      </c>
      <c r="N41" t="s">
        <v>80</v>
      </c>
      <c r="O41" t="s">
        <v>81</v>
      </c>
      <c r="P41">
        <v>3000</v>
      </c>
      <c r="Q41" t="s">
        <v>53</v>
      </c>
      <c r="R41">
        <v>3231</v>
      </c>
      <c r="S41" t="s">
        <v>89</v>
      </c>
      <c r="T41">
        <v>60</v>
      </c>
      <c r="U41" t="s">
        <v>90</v>
      </c>
      <c r="V41">
        <v>37000000</v>
      </c>
      <c r="W41">
        <v>37000001.960000001</v>
      </c>
      <c r="X41">
        <v>19479204.859999999</v>
      </c>
      <c r="Y41">
        <v>19479204.859999999</v>
      </c>
      <c r="Z41">
        <v>12986136.579999998</v>
      </c>
      <c r="AA41">
        <v>6493068.2800000003</v>
      </c>
      <c r="AB41">
        <v>0</v>
      </c>
      <c r="AC41">
        <v>6493068.2800000003</v>
      </c>
      <c r="AD41">
        <v>0</v>
      </c>
      <c r="AE41">
        <v>6493068.2800000003</v>
      </c>
      <c r="AF41">
        <v>17520795.140000001</v>
      </c>
    </row>
    <row r="42" spans="1:32" x14ac:dyDescent="0.3">
      <c r="A42" t="str">
        <f t="shared" si="0"/>
        <v>1.1-00-2612_26466038_26323162</v>
      </c>
      <c r="B42" t="s">
        <v>32</v>
      </c>
      <c r="C42" t="s">
        <v>33</v>
      </c>
      <c r="D42" t="s">
        <v>72</v>
      </c>
      <c r="E42" t="s">
        <v>73</v>
      </c>
      <c r="F42" t="s">
        <v>74</v>
      </c>
      <c r="G42" t="s">
        <v>75</v>
      </c>
      <c r="H42" t="s">
        <v>76</v>
      </c>
      <c r="I42" t="s">
        <v>77</v>
      </c>
      <c r="J42">
        <v>4</v>
      </c>
      <c r="K42" t="s">
        <v>78</v>
      </c>
      <c r="L42">
        <v>66</v>
      </c>
      <c r="M42" t="s">
        <v>79</v>
      </c>
      <c r="N42" t="s">
        <v>80</v>
      </c>
      <c r="O42" t="s">
        <v>81</v>
      </c>
      <c r="P42">
        <v>3000</v>
      </c>
      <c r="Q42" t="s">
        <v>53</v>
      </c>
      <c r="R42">
        <v>3231</v>
      </c>
      <c r="S42" t="s">
        <v>89</v>
      </c>
      <c r="T42">
        <v>62</v>
      </c>
      <c r="U42" t="s">
        <v>91</v>
      </c>
      <c r="V42">
        <v>4200000</v>
      </c>
      <c r="W42">
        <v>4199998.04</v>
      </c>
      <c r="X42">
        <v>4199999.87</v>
      </c>
      <c r="Y42">
        <v>4199999.87</v>
      </c>
      <c r="Z42">
        <v>4199999.87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0.12999999988824129</v>
      </c>
    </row>
    <row r="43" spans="1:32" x14ac:dyDescent="0.3">
      <c r="A43" t="str">
        <f t="shared" si="0"/>
        <v>1.1-00-2612_26466038_2633310</v>
      </c>
      <c r="B43" t="s">
        <v>32</v>
      </c>
      <c r="C43" t="s">
        <v>33</v>
      </c>
      <c r="D43" t="s">
        <v>72</v>
      </c>
      <c r="E43" t="s">
        <v>73</v>
      </c>
      <c r="F43" t="s">
        <v>74</v>
      </c>
      <c r="G43" t="s">
        <v>75</v>
      </c>
      <c r="H43" t="s">
        <v>76</v>
      </c>
      <c r="I43" t="s">
        <v>77</v>
      </c>
      <c r="J43">
        <v>4</v>
      </c>
      <c r="K43" t="s">
        <v>78</v>
      </c>
      <c r="L43">
        <v>66</v>
      </c>
      <c r="M43" t="s">
        <v>79</v>
      </c>
      <c r="N43" t="s">
        <v>80</v>
      </c>
      <c r="O43" t="s">
        <v>81</v>
      </c>
      <c r="P43">
        <v>3000</v>
      </c>
      <c r="Q43" t="s">
        <v>53</v>
      </c>
      <c r="R43">
        <v>3331</v>
      </c>
      <c r="S43" t="s">
        <v>92</v>
      </c>
      <c r="T43">
        <v>0</v>
      </c>
      <c r="U43" t="s">
        <v>46</v>
      </c>
      <c r="V43">
        <v>5150000</v>
      </c>
      <c r="W43">
        <v>5150000</v>
      </c>
      <c r="X43">
        <v>2000000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3150000</v>
      </c>
    </row>
    <row r="44" spans="1:32" x14ac:dyDescent="0.3">
      <c r="A44" t="str">
        <f t="shared" si="0"/>
        <v>1.1-00-2612_26466038_2633910</v>
      </c>
      <c r="B44" t="s">
        <v>32</v>
      </c>
      <c r="C44" t="s">
        <v>33</v>
      </c>
      <c r="D44" t="s">
        <v>72</v>
      </c>
      <c r="E44" t="s">
        <v>73</v>
      </c>
      <c r="F44" t="s">
        <v>74</v>
      </c>
      <c r="G44" t="s">
        <v>75</v>
      </c>
      <c r="H44" t="s">
        <v>76</v>
      </c>
      <c r="I44" t="s">
        <v>77</v>
      </c>
      <c r="J44">
        <v>4</v>
      </c>
      <c r="K44" t="s">
        <v>78</v>
      </c>
      <c r="L44">
        <v>66</v>
      </c>
      <c r="M44" t="s">
        <v>79</v>
      </c>
      <c r="N44" t="s">
        <v>80</v>
      </c>
      <c r="O44" t="s">
        <v>81</v>
      </c>
      <c r="P44">
        <v>3000</v>
      </c>
      <c r="Q44" t="s">
        <v>53</v>
      </c>
      <c r="R44">
        <v>3391</v>
      </c>
      <c r="S44" t="s">
        <v>93</v>
      </c>
      <c r="T44">
        <v>0</v>
      </c>
      <c r="U44" t="s">
        <v>46</v>
      </c>
      <c r="V44">
        <v>1800000</v>
      </c>
      <c r="W44">
        <v>1800000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1800000</v>
      </c>
    </row>
    <row r="45" spans="1:32" x14ac:dyDescent="0.3">
      <c r="A45" t="str">
        <f t="shared" si="0"/>
        <v>1.1-00-2612_26466038_2635210</v>
      </c>
      <c r="B45" t="s">
        <v>32</v>
      </c>
      <c r="C45" t="s">
        <v>33</v>
      </c>
      <c r="D45" t="s">
        <v>72</v>
      </c>
      <c r="E45" t="s">
        <v>73</v>
      </c>
      <c r="F45" t="s">
        <v>74</v>
      </c>
      <c r="G45" t="s">
        <v>75</v>
      </c>
      <c r="H45" t="s">
        <v>76</v>
      </c>
      <c r="I45" t="s">
        <v>77</v>
      </c>
      <c r="J45">
        <v>4</v>
      </c>
      <c r="K45" t="s">
        <v>78</v>
      </c>
      <c r="L45">
        <v>66</v>
      </c>
      <c r="M45" t="s">
        <v>79</v>
      </c>
      <c r="N45" t="s">
        <v>80</v>
      </c>
      <c r="O45" t="s">
        <v>81</v>
      </c>
      <c r="P45">
        <v>3000</v>
      </c>
      <c r="Q45" t="s">
        <v>53</v>
      </c>
      <c r="R45">
        <v>3521</v>
      </c>
      <c r="S45" t="s">
        <v>54</v>
      </c>
      <c r="T45">
        <v>0</v>
      </c>
      <c r="U45" t="s">
        <v>46</v>
      </c>
      <c r="V45">
        <v>30000</v>
      </c>
      <c r="W45">
        <v>30000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30000</v>
      </c>
    </row>
    <row r="46" spans="1:32" x14ac:dyDescent="0.3">
      <c r="A46" t="str">
        <f t="shared" si="0"/>
        <v>1.1-00-2612_26466038_2635310</v>
      </c>
      <c r="B46" t="s">
        <v>32</v>
      </c>
      <c r="C46" t="s">
        <v>33</v>
      </c>
      <c r="D46" t="s">
        <v>72</v>
      </c>
      <c r="E46" t="s">
        <v>73</v>
      </c>
      <c r="F46" t="s">
        <v>74</v>
      </c>
      <c r="G46" t="s">
        <v>75</v>
      </c>
      <c r="H46" t="s">
        <v>76</v>
      </c>
      <c r="I46" t="s">
        <v>77</v>
      </c>
      <c r="J46">
        <v>4</v>
      </c>
      <c r="K46" t="s">
        <v>78</v>
      </c>
      <c r="L46">
        <v>66</v>
      </c>
      <c r="M46" t="s">
        <v>79</v>
      </c>
      <c r="N46" t="s">
        <v>80</v>
      </c>
      <c r="O46" t="s">
        <v>81</v>
      </c>
      <c r="P46">
        <v>3000</v>
      </c>
      <c r="Q46" t="s">
        <v>53</v>
      </c>
      <c r="R46">
        <v>3531</v>
      </c>
      <c r="S46" t="s">
        <v>94</v>
      </c>
      <c r="T46">
        <v>0</v>
      </c>
      <c r="U46" t="s">
        <v>46</v>
      </c>
      <c r="V46">
        <v>1500000</v>
      </c>
      <c r="W46">
        <v>1500000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1500000</v>
      </c>
    </row>
    <row r="47" spans="1:32" x14ac:dyDescent="0.3">
      <c r="A47" t="str">
        <f t="shared" si="0"/>
        <v>1.1-00-2612_26466038_2652110</v>
      </c>
      <c r="B47" t="s">
        <v>32</v>
      </c>
      <c r="C47" t="s">
        <v>33</v>
      </c>
      <c r="D47" t="s">
        <v>72</v>
      </c>
      <c r="E47" t="s">
        <v>73</v>
      </c>
      <c r="F47" t="s">
        <v>74</v>
      </c>
      <c r="G47" t="s">
        <v>75</v>
      </c>
      <c r="H47" t="s">
        <v>76</v>
      </c>
      <c r="I47" t="s">
        <v>77</v>
      </c>
      <c r="J47">
        <v>4</v>
      </c>
      <c r="K47" t="s">
        <v>78</v>
      </c>
      <c r="L47">
        <v>66</v>
      </c>
      <c r="M47" t="s">
        <v>79</v>
      </c>
      <c r="N47" t="s">
        <v>80</v>
      </c>
      <c r="O47" t="s">
        <v>81</v>
      </c>
      <c r="P47">
        <v>5000</v>
      </c>
      <c r="Q47" t="s">
        <v>57</v>
      </c>
      <c r="R47">
        <v>5211</v>
      </c>
      <c r="S47" t="s">
        <v>95</v>
      </c>
      <c r="T47">
        <v>0</v>
      </c>
      <c r="U47" t="s">
        <v>46</v>
      </c>
      <c r="V47">
        <v>100000</v>
      </c>
      <c r="W47">
        <v>100000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100000</v>
      </c>
    </row>
    <row r="48" spans="1:32" x14ac:dyDescent="0.3">
      <c r="A48" t="str">
        <f t="shared" si="0"/>
        <v>1.1-00-2612_26466038_2656510</v>
      </c>
      <c r="B48" t="s">
        <v>32</v>
      </c>
      <c r="C48" t="s">
        <v>33</v>
      </c>
      <c r="D48" t="s">
        <v>72</v>
      </c>
      <c r="E48" t="s">
        <v>73</v>
      </c>
      <c r="F48" t="s">
        <v>74</v>
      </c>
      <c r="G48" t="s">
        <v>75</v>
      </c>
      <c r="H48" t="s">
        <v>76</v>
      </c>
      <c r="I48" t="s">
        <v>77</v>
      </c>
      <c r="J48">
        <v>4</v>
      </c>
      <c r="K48" t="s">
        <v>78</v>
      </c>
      <c r="L48">
        <v>66</v>
      </c>
      <c r="M48" t="s">
        <v>79</v>
      </c>
      <c r="N48" t="s">
        <v>80</v>
      </c>
      <c r="O48" t="s">
        <v>81</v>
      </c>
      <c r="P48">
        <v>5000</v>
      </c>
      <c r="Q48" t="s">
        <v>57</v>
      </c>
      <c r="R48">
        <v>5651</v>
      </c>
      <c r="S48" t="s">
        <v>58</v>
      </c>
      <c r="T48">
        <v>0</v>
      </c>
      <c r="U48" t="s">
        <v>46</v>
      </c>
      <c r="V48">
        <v>1500000</v>
      </c>
      <c r="W48">
        <v>1500000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1500000</v>
      </c>
    </row>
    <row r="49" spans="1:32" x14ac:dyDescent="0.3">
      <c r="A49" t="str">
        <f t="shared" si="0"/>
        <v>1.1-00-2612_26466038_26569159</v>
      </c>
      <c r="B49" t="s">
        <v>32</v>
      </c>
      <c r="C49" t="s">
        <v>33</v>
      </c>
      <c r="D49" t="s">
        <v>72</v>
      </c>
      <c r="E49" t="s">
        <v>73</v>
      </c>
      <c r="F49" t="s">
        <v>74</v>
      </c>
      <c r="G49" t="s">
        <v>75</v>
      </c>
      <c r="H49" t="s">
        <v>76</v>
      </c>
      <c r="I49" t="s">
        <v>77</v>
      </c>
      <c r="J49">
        <v>4</v>
      </c>
      <c r="K49" t="s">
        <v>78</v>
      </c>
      <c r="L49">
        <v>66</v>
      </c>
      <c r="M49" t="s">
        <v>79</v>
      </c>
      <c r="N49" t="s">
        <v>80</v>
      </c>
      <c r="O49" t="s">
        <v>81</v>
      </c>
      <c r="P49">
        <v>5000</v>
      </c>
      <c r="Q49" t="s">
        <v>57</v>
      </c>
      <c r="R49">
        <v>5691</v>
      </c>
      <c r="S49" t="s">
        <v>59</v>
      </c>
      <c r="T49">
        <v>59</v>
      </c>
      <c r="U49" t="s">
        <v>96</v>
      </c>
      <c r="V49">
        <v>145000000</v>
      </c>
      <c r="W49">
        <v>145000000</v>
      </c>
      <c r="X49">
        <v>144999999.77000001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0.22999998927116394</v>
      </c>
    </row>
    <row r="50" spans="1:32" x14ac:dyDescent="0.3">
      <c r="A50" t="str">
        <f t="shared" si="0"/>
        <v>1.1-00-2612_26466038_2659110</v>
      </c>
      <c r="B50" t="s">
        <v>32</v>
      </c>
      <c r="C50" t="s">
        <v>33</v>
      </c>
      <c r="D50" t="s">
        <v>72</v>
      </c>
      <c r="E50" t="s">
        <v>73</v>
      </c>
      <c r="F50" t="s">
        <v>74</v>
      </c>
      <c r="G50" t="s">
        <v>75</v>
      </c>
      <c r="H50" t="s">
        <v>76</v>
      </c>
      <c r="I50" t="s">
        <v>77</v>
      </c>
      <c r="J50">
        <v>4</v>
      </c>
      <c r="K50" t="s">
        <v>78</v>
      </c>
      <c r="L50">
        <v>66</v>
      </c>
      <c r="M50" t="s">
        <v>79</v>
      </c>
      <c r="N50" t="s">
        <v>80</v>
      </c>
      <c r="O50" t="s">
        <v>81</v>
      </c>
      <c r="P50">
        <v>5000</v>
      </c>
      <c r="Q50" t="s">
        <v>57</v>
      </c>
      <c r="R50">
        <v>5911</v>
      </c>
      <c r="S50" t="s">
        <v>97</v>
      </c>
      <c r="T50">
        <v>0</v>
      </c>
      <c r="U50" t="s">
        <v>46</v>
      </c>
      <c r="V50">
        <v>9650000</v>
      </c>
      <c r="W50">
        <v>9650001.7599999998</v>
      </c>
      <c r="X50">
        <v>2756933.34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6893066.6600000001</v>
      </c>
    </row>
    <row r="51" spans="1:32" x14ac:dyDescent="0.3">
      <c r="A51" t="str">
        <f t="shared" si="0"/>
        <v>1.1-00-2612_26466038_26591163</v>
      </c>
      <c r="B51" t="s">
        <v>32</v>
      </c>
      <c r="C51" t="s">
        <v>33</v>
      </c>
      <c r="D51" t="s">
        <v>72</v>
      </c>
      <c r="E51" t="s">
        <v>73</v>
      </c>
      <c r="F51" t="s">
        <v>74</v>
      </c>
      <c r="G51" t="s">
        <v>75</v>
      </c>
      <c r="H51" t="s">
        <v>76</v>
      </c>
      <c r="I51" t="s">
        <v>77</v>
      </c>
      <c r="J51">
        <v>4</v>
      </c>
      <c r="K51" t="s">
        <v>78</v>
      </c>
      <c r="L51">
        <v>66</v>
      </c>
      <c r="M51" t="s">
        <v>79</v>
      </c>
      <c r="N51" t="s">
        <v>80</v>
      </c>
      <c r="O51" t="s">
        <v>81</v>
      </c>
      <c r="P51">
        <v>5000</v>
      </c>
      <c r="Q51" t="s">
        <v>57</v>
      </c>
      <c r="R51">
        <v>5911</v>
      </c>
      <c r="S51" t="s">
        <v>97</v>
      </c>
      <c r="T51">
        <v>63</v>
      </c>
      <c r="U51" t="s">
        <v>98</v>
      </c>
      <c r="V51">
        <v>1400000</v>
      </c>
      <c r="W51">
        <v>1399998.24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1400000</v>
      </c>
    </row>
    <row r="52" spans="1:32" x14ac:dyDescent="0.3">
      <c r="A52" t="str">
        <f t="shared" si="0"/>
        <v>1.1-00-2612_26466038_2659710</v>
      </c>
      <c r="B52" t="s">
        <v>32</v>
      </c>
      <c r="C52" t="s">
        <v>33</v>
      </c>
      <c r="D52" t="s">
        <v>72</v>
      </c>
      <c r="E52" t="s">
        <v>73</v>
      </c>
      <c r="F52" t="s">
        <v>74</v>
      </c>
      <c r="G52" t="s">
        <v>75</v>
      </c>
      <c r="H52" t="s">
        <v>76</v>
      </c>
      <c r="I52" t="s">
        <v>77</v>
      </c>
      <c r="J52">
        <v>4</v>
      </c>
      <c r="K52" t="s">
        <v>78</v>
      </c>
      <c r="L52">
        <v>66</v>
      </c>
      <c r="M52" t="s">
        <v>79</v>
      </c>
      <c r="N52" t="s">
        <v>80</v>
      </c>
      <c r="O52" t="s">
        <v>81</v>
      </c>
      <c r="P52">
        <v>5000</v>
      </c>
      <c r="Q52" t="s">
        <v>57</v>
      </c>
      <c r="R52">
        <v>5971</v>
      </c>
      <c r="S52" t="s">
        <v>99</v>
      </c>
      <c r="T52">
        <v>0</v>
      </c>
      <c r="U52" t="s">
        <v>46</v>
      </c>
      <c r="V52">
        <v>10000000</v>
      </c>
      <c r="W52">
        <v>10000000</v>
      </c>
      <c r="X52">
        <v>522000</v>
      </c>
      <c r="Y52">
        <v>522000</v>
      </c>
      <c r="Z52">
        <v>522000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9478000</v>
      </c>
    </row>
    <row r="53" spans="1:32" x14ac:dyDescent="0.3">
      <c r="A53" t="str">
        <f t="shared" si="0"/>
        <v>1.1-00-2607_26224018_2621610</v>
      </c>
      <c r="B53" t="s">
        <v>32</v>
      </c>
      <c r="C53" t="s">
        <v>33</v>
      </c>
      <c r="D53" t="s">
        <v>100</v>
      </c>
      <c r="E53" t="s">
        <v>101</v>
      </c>
      <c r="F53" t="s">
        <v>36</v>
      </c>
      <c r="G53" t="s">
        <v>37</v>
      </c>
      <c r="H53" t="s">
        <v>38</v>
      </c>
      <c r="I53" t="s">
        <v>39</v>
      </c>
      <c r="J53">
        <v>2</v>
      </c>
      <c r="K53" t="s">
        <v>102</v>
      </c>
      <c r="L53">
        <v>24</v>
      </c>
      <c r="M53" t="s">
        <v>103</v>
      </c>
      <c r="N53" t="s">
        <v>104</v>
      </c>
      <c r="O53" t="s">
        <v>105</v>
      </c>
      <c r="P53">
        <v>2000</v>
      </c>
      <c r="Q53" t="s">
        <v>44</v>
      </c>
      <c r="R53">
        <v>2161</v>
      </c>
      <c r="S53" t="s">
        <v>106</v>
      </c>
      <c r="T53">
        <v>0</v>
      </c>
      <c r="U53" t="s">
        <v>46</v>
      </c>
      <c r="V53">
        <v>400000</v>
      </c>
      <c r="W53">
        <v>400000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400000</v>
      </c>
    </row>
    <row r="54" spans="1:32" x14ac:dyDescent="0.3">
      <c r="A54" t="str">
        <f t="shared" si="0"/>
        <v>1.1-00-2607_26224018_2625210</v>
      </c>
      <c r="B54" t="s">
        <v>32</v>
      </c>
      <c r="C54" t="s">
        <v>33</v>
      </c>
      <c r="D54" t="s">
        <v>100</v>
      </c>
      <c r="E54" t="s">
        <v>101</v>
      </c>
      <c r="F54" t="s">
        <v>36</v>
      </c>
      <c r="G54" t="s">
        <v>37</v>
      </c>
      <c r="H54" t="s">
        <v>38</v>
      </c>
      <c r="I54" t="s">
        <v>39</v>
      </c>
      <c r="J54">
        <v>2</v>
      </c>
      <c r="K54" t="s">
        <v>102</v>
      </c>
      <c r="L54">
        <v>24</v>
      </c>
      <c r="M54" t="s">
        <v>103</v>
      </c>
      <c r="N54" t="s">
        <v>104</v>
      </c>
      <c r="O54" t="s">
        <v>105</v>
      </c>
      <c r="P54">
        <v>2000</v>
      </c>
      <c r="Q54" t="s">
        <v>44</v>
      </c>
      <c r="R54">
        <v>2521</v>
      </c>
      <c r="S54" t="s">
        <v>107</v>
      </c>
      <c r="T54">
        <v>0</v>
      </c>
      <c r="U54" t="s">
        <v>46</v>
      </c>
      <c r="V54">
        <v>900000</v>
      </c>
      <c r="W54">
        <v>900000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900000</v>
      </c>
    </row>
    <row r="55" spans="1:32" x14ac:dyDescent="0.3">
      <c r="A55" t="str">
        <f t="shared" si="0"/>
        <v>1.1-00-2607_26224018_2625310</v>
      </c>
      <c r="B55" t="s">
        <v>32</v>
      </c>
      <c r="C55" t="s">
        <v>33</v>
      </c>
      <c r="D55" t="s">
        <v>100</v>
      </c>
      <c r="E55" t="s">
        <v>101</v>
      </c>
      <c r="F55" t="s">
        <v>36</v>
      </c>
      <c r="G55" t="s">
        <v>37</v>
      </c>
      <c r="H55" t="s">
        <v>38</v>
      </c>
      <c r="I55" t="s">
        <v>39</v>
      </c>
      <c r="J55">
        <v>2</v>
      </c>
      <c r="K55" t="s">
        <v>102</v>
      </c>
      <c r="L55">
        <v>24</v>
      </c>
      <c r="M55" t="s">
        <v>103</v>
      </c>
      <c r="N55" t="s">
        <v>104</v>
      </c>
      <c r="O55" t="s">
        <v>105</v>
      </c>
      <c r="P55">
        <v>2000</v>
      </c>
      <c r="Q55" t="s">
        <v>44</v>
      </c>
      <c r="R55">
        <v>2531</v>
      </c>
      <c r="S55" t="s">
        <v>47</v>
      </c>
      <c r="T55">
        <v>0</v>
      </c>
      <c r="U55" t="s">
        <v>46</v>
      </c>
      <c r="V55">
        <v>5000000</v>
      </c>
      <c r="W55">
        <v>5000000</v>
      </c>
      <c r="X55">
        <v>787949.67</v>
      </c>
      <c r="Y55">
        <v>787949.67</v>
      </c>
      <c r="Z55">
        <v>787949.67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4212050.33</v>
      </c>
    </row>
    <row r="56" spans="1:32" x14ac:dyDescent="0.3">
      <c r="A56" t="str">
        <f t="shared" si="0"/>
        <v>1.1-00-2607_26224018_2625410</v>
      </c>
      <c r="B56" t="s">
        <v>32</v>
      </c>
      <c r="C56" t="s">
        <v>33</v>
      </c>
      <c r="D56" t="s">
        <v>100</v>
      </c>
      <c r="E56" t="s">
        <v>101</v>
      </c>
      <c r="F56" t="s">
        <v>36</v>
      </c>
      <c r="G56" t="s">
        <v>37</v>
      </c>
      <c r="H56" t="s">
        <v>38</v>
      </c>
      <c r="I56" t="s">
        <v>39</v>
      </c>
      <c r="J56">
        <v>2</v>
      </c>
      <c r="K56" t="s">
        <v>102</v>
      </c>
      <c r="L56">
        <v>24</v>
      </c>
      <c r="M56" t="s">
        <v>103</v>
      </c>
      <c r="N56" t="s">
        <v>104</v>
      </c>
      <c r="O56" t="s">
        <v>105</v>
      </c>
      <c r="P56">
        <v>2000</v>
      </c>
      <c r="Q56" t="s">
        <v>44</v>
      </c>
      <c r="R56">
        <v>2541</v>
      </c>
      <c r="S56" t="s">
        <v>48</v>
      </c>
      <c r="T56">
        <v>0</v>
      </c>
      <c r="U56" t="s">
        <v>46</v>
      </c>
      <c r="V56">
        <v>5200000</v>
      </c>
      <c r="W56">
        <v>5200000</v>
      </c>
      <c r="X56">
        <v>2573897.85</v>
      </c>
      <c r="Y56">
        <v>2369332.59</v>
      </c>
      <c r="Z56">
        <v>1911165.5399999998</v>
      </c>
      <c r="AA56">
        <v>458167.05</v>
      </c>
      <c r="AB56">
        <v>458167.05</v>
      </c>
      <c r="AC56">
        <v>0</v>
      </c>
      <c r="AD56">
        <v>0</v>
      </c>
      <c r="AE56">
        <v>0</v>
      </c>
      <c r="AF56">
        <v>2626102.15</v>
      </c>
    </row>
    <row r="57" spans="1:32" x14ac:dyDescent="0.3">
      <c r="A57" t="str">
        <f t="shared" si="0"/>
        <v>1.1-00-2607_26224018_2627110</v>
      </c>
      <c r="B57" t="s">
        <v>32</v>
      </c>
      <c r="C57" t="s">
        <v>33</v>
      </c>
      <c r="D57" t="s">
        <v>100</v>
      </c>
      <c r="E57" t="s">
        <v>101</v>
      </c>
      <c r="F57" t="s">
        <v>36</v>
      </c>
      <c r="G57" t="s">
        <v>37</v>
      </c>
      <c r="H57" t="s">
        <v>38</v>
      </c>
      <c r="I57" t="s">
        <v>39</v>
      </c>
      <c r="J57">
        <v>2</v>
      </c>
      <c r="K57" t="s">
        <v>102</v>
      </c>
      <c r="L57">
        <v>24</v>
      </c>
      <c r="M57" t="s">
        <v>103</v>
      </c>
      <c r="N57" t="s">
        <v>104</v>
      </c>
      <c r="O57" t="s">
        <v>105</v>
      </c>
      <c r="P57">
        <v>2000</v>
      </c>
      <c r="Q57" t="s">
        <v>44</v>
      </c>
      <c r="R57">
        <v>2711</v>
      </c>
      <c r="S57" t="s">
        <v>49</v>
      </c>
      <c r="T57">
        <v>0</v>
      </c>
      <c r="U57" t="s">
        <v>46</v>
      </c>
      <c r="V57">
        <v>500000</v>
      </c>
      <c r="W57">
        <v>500000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500000</v>
      </c>
    </row>
    <row r="58" spans="1:32" x14ac:dyDescent="0.3">
      <c r="A58" t="str">
        <f t="shared" si="0"/>
        <v>1.1-00-2607_26224018_2627210</v>
      </c>
      <c r="B58" t="s">
        <v>32</v>
      </c>
      <c r="C58" t="s">
        <v>33</v>
      </c>
      <c r="D58" t="s">
        <v>100</v>
      </c>
      <c r="E58" t="s">
        <v>101</v>
      </c>
      <c r="F58" t="s">
        <v>36</v>
      </c>
      <c r="G58" t="s">
        <v>37</v>
      </c>
      <c r="H58" t="s">
        <v>38</v>
      </c>
      <c r="I58" t="s">
        <v>39</v>
      </c>
      <c r="J58">
        <v>2</v>
      </c>
      <c r="K58" t="s">
        <v>102</v>
      </c>
      <c r="L58">
        <v>24</v>
      </c>
      <c r="M58" t="s">
        <v>103</v>
      </c>
      <c r="N58" t="s">
        <v>104</v>
      </c>
      <c r="O58" t="s">
        <v>105</v>
      </c>
      <c r="P58">
        <v>2000</v>
      </c>
      <c r="Q58" t="s">
        <v>44</v>
      </c>
      <c r="R58">
        <v>2721</v>
      </c>
      <c r="S58" t="s">
        <v>50</v>
      </c>
      <c r="T58">
        <v>0</v>
      </c>
      <c r="U58" t="s">
        <v>46</v>
      </c>
      <c r="V58">
        <v>250000</v>
      </c>
      <c r="W58">
        <v>250000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250000</v>
      </c>
    </row>
    <row r="59" spans="1:32" x14ac:dyDescent="0.3">
      <c r="A59" t="str">
        <f t="shared" si="0"/>
        <v>1.1-00-2607_26224018_2633910</v>
      </c>
      <c r="B59" t="s">
        <v>32</v>
      </c>
      <c r="C59" t="s">
        <v>33</v>
      </c>
      <c r="D59" t="s">
        <v>100</v>
      </c>
      <c r="E59" t="s">
        <v>101</v>
      </c>
      <c r="F59" t="s">
        <v>36</v>
      </c>
      <c r="G59" t="s">
        <v>37</v>
      </c>
      <c r="H59" t="s">
        <v>38</v>
      </c>
      <c r="I59" t="s">
        <v>39</v>
      </c>
      <c r="J59">
        <v>2</v>
      </c>
      <c r="K59" t="s">
        <v>102</v>
      </c>
      <c r="L59">
        <v>24</v>
      </c>
      <c r="M59" t="s">
        <v>103</v>
      </c>
      <c r="N59" t="s">
        <v>104</v>
      </c>
      <c r="O59" t="s">
        <v>105</v>
      </c>
      <c r="P59">
        <v>3000</v>
      </c>
      <c r="Q59" t="s">
        <v>53</v>
      </c>
      <c r="R59">
        <v>3391</v>
      </c>
      <c r="S59" t="s">
        <v>93</v>
      </c>
      <c r="T59">
        <v>0</v>
      </c>
      <c r="U59" t="s">
        <v>46</v>
      </c>
      <c r="V59">
        <v>10000000</v>
      </c>
      <c r="W59">
        <v>10000000</v>
      </c>
      <c r="X59">
        <v>1717733.8</v>
      </c>
      <c r="Y59">
        <v>371393.72</v>
      </c>
      <c r="Z59">
        <v>371393.72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8282266.2000000002</v>
      </c>
    </row>
    <row r="60" spans="1:32" x14ac:dyDescent="0.3">
      <c r="A60" t="str">
        <f t="shared" si="0"/>
        <v>1.1-00-2607_26224018_2635410</v>
      </c>
      <c r="B60" t="s">
        <v>32</v>
      </c>
      <c r="C60" t="s">
        <v>33</v>
      </c>
      <c r="D60" t="s">
        <v>100</v>
      </c>
      <c r="E60" t="s">
        <v>101</v>
      </c>
      <c r="F60" t="s">
        <v>36</v>
      </c>
      <c r="G60" t="s">
        <v>37</v>
      </c>
      <c r="H60" t="s">
        <v>38</v>
      </c>
      <c r="I60" t="s">
        <v>39</v>
      </c>
      <c r="J60">
        <v>2</v>
      </c>
      <c r="K60" t="s">
        <v>102</v>
      </c>
      <c r="L60">
        <v>24</v>
      </c>
      <c r="M60" t="s">
        <v>103</v>
      </c>
      <c r="N60" t="s">
        <v>104</v>
      </c>
      <c r="O60" t="s">
        <v>105</v>
      </c>
      <c r="P60">
        <v>3000</v>
      </c>
      <c r="Q60" t="s">
        <v>53</v>
      </c>
      <c r="R60">
        <v>3541</v>
      </c>
      <c r="S60" t="s">
        <v>108</v>
      </c>
      <c r="T60">
        <v>0</v>
      </c>
      <c r="U60" t="s">
        <v>46</v>
      </c>
      <c r="V60">
        <v>685000</v>
      </c>
      <c r="W60">
        <v>700000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685000</v>
      </c>
    </row>
    <row r="61" spans="1:32" x14ac:dyDescent="0.3">
      <c r="A61" t="str">
        <f t="shared" si="0"/>
        <v>1.1-00-2607_26224018_2635810</v>
      </c>
      <c r="B61" t="s">
        <v>32</v>
      </c>
      <c r="C61" t="s">
        <v>33</v>
      </c>
      <c r="D61" t="s">
        <v>100</v>
      </c>
      <c r="E61" t="s">
        <v>101</v>
      </c>
      <c r="F61" t="s">
        <v>36</v>
      </c>
      <c r="G61" t="s">
        <v>37</v>
      </c>
      <c r="H61" t="s">
        <v>38</v>
      </c>
      <c r="I61" t="s">
        <v>39</v>
      </c>
      <c r="J61">
        <v>2</v>
      </c>
      <c r="K61" t="s">
        <v>102</v>
      </c>
      <c r="L61">
        <v>24</v>
      </c>
      <c r="M61" t="s">
        <v>103</v>
      </c>
      <c r="N61" t="s">
        <v>104</v>
      </c>
      <c r="O61" t="s">
        <v>105</v>
      </c>
      <c r="P61">
        <v>3000</v>
      </c>
      <c r="Q61" t="s">
        <v>53</v>
      </c>
      <c r="R61">
        <v>3581</v>
      </c>
      <c r="S61" t="s">
        <v>109</v>
      </c>
      <c r="T61">
        <v>0</v>
      </c>
      <c r="U61" t="s">
        <v>46</v>
      </c>
      <c r="V61">
        <v>1217000</v>
      </c>
      <c r="W61">
        <v>1202000</v>
      </c>
      <c r="X61">
        <v>1214735.2</v>
      </c>
      <c r="Y61">
        <v>1214735.2</v>
      </c>
      <c r="Z61">
        <v>1074925.95</v>
      </c>
      <c r="AA61">
        <v>139809.25</v>
      </c>
      <c r="AB61">
        <v>139809.25</v>
      </c>
      <c r="AC61">
        <v>0</v>
      </c>
      <c r="AD61">
        <v>0</v>
      </c>
      <c r="AE61">
        <v>0</v>
      </c>
      <c r="AF61">
        <v>2264.8000000000466</v>
      </c>
    </row>
    <row r="62" spans="1:32" x14ac:dyDescent="0.3">
      <c r="A62" t="str">
        <f t="shared" si="0"/>
        <v>1.1-00-2607_26224018_2653110</v>
      </c>
      <c r="B62" t="s">
        <v>32</v>
      </c>
      <c r="C62" t="s">
        <v>33</v>
      </c>
      <c r="D62" t="s">
        <v>100</v>
      </c>
      <c r="E62" t="s">
        <v>101</v>
      </c>
      <c r="F62" t="s">
        <v>36</v>
      </c>
      <c r="G62" t="s">
        <v>37</v>
      </c>
      <c r="H62" t="s">
        <v>38</v>
      </c>
      <c r="I62" t="s">
        <v>39</v>
      </c>
      <c r="J62">
        <v>2</v>
      </c>
      <c r="K62" t="s">
        <v>102</v>
      </c>
      <c r="L62">
        <v>24</v>
      </c>
      <c r="M62" t="s">
        <v>103</v>
      </c>
      <c r="N62" t="s">
        <v>104</v>
      </c>
      <c r="O62" t="s">
        <v>105</v>
      </c>
      <c r="P62">
        <v>5000</v>
      </c>
      <c r="Q62" t="s">
        <v>57</v>
      </c>
      <c r="R62">
        <v>5311</v>
      </c>
      <c r="S62" t="s">
        <v>110</v>
      </c>
      <c r="T62">
        <v>0</v>
      </c>
      <c r="U62" t="s">
        <v>46</v>
      </c>
      <c r="V62">
        <v>13000000</v>
      </c>
      <c r="W62">
        <v>13000000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13000000</v>
      </c>
    </row>
    <row r="63" spans="1:32" x14ac:dyDescent="0.3">
      <c r="A63" t="str">
        <f t="shared" si="0"/>
        <v>1.1-00-2607_26224018_2653210</v>
      </c>
      <c r="B63" t="s">
        <v>32</v>
      </c>
      <c r="C63" t="s">
        <v>33</v>
      </c>
      <c r="D63" t="s">
        <v>100</v>
      </c>
      <c r="E63" t="s">
        <v>101</v>
      </c>
      <c r="F63" t="s">
        <v>36</v>
      </c>
      <c r="G63" t="s">
        <v>37</v>
      </c>
      <c r="H63" t="s">
        <v>38</v>
      </c>
      <c r="I63" t="s">
        <v>39</v>
      </c>
      <c r="J63">
        <v>2</v>
      </c>
      <c r="K63" t="s">
        <v>102</v>
      </c>
      <c r="L63">
        <v>24</v>
      </c>
      <c r="M63" t="s">
        <v>103</v>
      </c>
      <c r="N63" t="s">
        <v>104</v>
      </c>
      <c r="O63" t="s">
        <v>105</v>
      </c>
      <c r="P63">
        <v>5000</v>
      </c>
      <c r="Q63" t="s">
        <v>57</v>
      </c>
      <c r="R63">
        <v>5321</v>
      </c>
      <c r="S63" t="s">
        <v>111</v>
      </c>
      <c r="T63">
        <v>0</v>
      </c>
      <c r="U63" t="s">
        <v>46</v>
      </c>
      <c r="V63">
        <v>300000</v>
      </c>
      <c r="W63">
        <v>300000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300000</v>
      </c>
    </row>
    <row r="64" spans="1:32" x14ac:dyDescent="0.3">
      <c r="A64" t="str">
        <f t="shared" si="0"/>
        <v>1.1-00-2607_26224018_2656610</v>
      </c>
      <c r="B64" t="s">
        <v>32</v>
      </c>
      <c r="C64" t="s">
        <v>33</v>
      </c>
      <c r="D64" t="s">
        <v>100</v>
      </c>
      <c r="E64" t="s">
        <v>101</v>
      </c>
      <c r="F64" t="s">
        <v>36</v>
      </c>
      <c r="G64" t="s">
        <v>37</v>
      </c>
      <c r="H64" t="s">
        <v>38</v>
      </c>
      <c r="I64" t="s">
        <v>39</v>
      </c>
      <c r="J64">
        <v>2</v>
      </c>
      <c r="K64" t="s">
        <v>102</v>
      </c>
      <c r="L64">
        <v>24</v>
      </c>
      <c r="M64" t="s">
        <v>103</v>
      </c>
      <c r="N64" t="s">
        <v>104</v>
      </c>
      <c r="O64" t="s">
        <v>105</v>
      </c>
      <c r="P64">
        <v>5000</v>
      </c>
      <c r="Q64" t="s">
        <v>57</v>
      </c>
      <c r="R64">
        <v>5661</v>
      </c>
      <c r="S64" t="s">
        <v>112</v>
      </c>
      <c r="T64">
        <v>0</v>
      </c>
      <c r="U64" t="s">
        <v>46</v>
      </c>
      <c r="V64">
        <v>500000</v>
      </c>
      <c r="W64">
        <v>500000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500000</v>
      </c>
    </row>
    <row r="65" spans="1:32" x14ac:dyDescent="0.3">
      <c r="A65" t="str">
        <f t="shared" si="0"/>
        <v>1.1-00-2608_26327021_2621610</v>
      </c>
      <c r="B65" t="s">
        <v>32</v>
      </c>
      <c r="C65" t="s">
        <v>33</v>
      </c>
      <c r="D65" t="s">
        <v>113</v>
      </c>
      <c r="E65" t="s">
        <v>114</v>
      </c>
      <c r="F65" t="s">
        <v>36</v>
      </c>
      <c r="G65" t="s">
        <v>37</v>
      </c>
      <c r="H65" t="s">
        <v>115</v>
      </c>
      <c r="I65" t="s">
        <v>116</v>
      </c>
      <c r="J65">
        <v>3</v>
      </c>
      <c r="K65" t="s">
        <v>117</v>
      </c>
      <c r="L65">
        <v>27</v>
      </c>
      <c r="M65" t="s">
        <v>118</v>
      </c>
      <c r="N65" t="s">
        <v>119</v>
      </c>
      <c r="O65" t="s">
        <v>120</v>
      </c>
      <c r="P65">
        <v>2000</v>
      </c>
      <c r="Q65" t="s">
        <v>44</v>
      </c>
      <c r="R65">
        <v>2161</v>
      </c>
      <c r="S65" t="s">
        <v>106</v>
      </c>
      <c r="T65">
        <v>0</v>
      </c>
      <c r="U65" t="s">
        <v>46</v>
      </c>
      <c r="V65">
        <v>170000</v>
      </c>
      <c r="W65">
        <v>170000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170000</v>
      </c>
    </row>
    <row r="66" spans="1:32" x14ac:dyDescent="0.3">
      <c r="A66" t="str">
        <f t="shared" si="0"/>
        <v>1.1-00-2608_26327021_2627210</v>
      </c>
      <c r="B66" t="s">
        <v>32</v>
      </c>
      <c r="C66" t="s">
        <v>33</v>
      </c>
      <c r="D66" t="s">
        <v>113</v>
      </c>
      <c r="E66" t="s">
        <v>114</v>
      </c>
      <c r="F66" t="s">
        <v>36</v>
      </c>
      <c r="G66" t="s">
        <v>37</v>
      </c>
      <c r="H66" t="s">
        <v>115</v>
      </c>
      <c r="I66" t="s">
        <v>116</v>
      </c>
      <c r="J66">
        <v>3</v>
      </c>
      <c r="K66" t="s">
        <v>117</v>
      </c>
      <c r="L66">
        <v>27</v>
      </c>
      <c r="M66" t="s">
        <v>118</v>
      </c>
      <c r="N66" t="s">
        <v>119</v>
      </c>
      <c r="O66" t="s">
        <v>120</v>
      </c>
      <c r="P66">
        <v>2000</v>
      </c>
      <c r="Q66" t="s">
        <v>44</v>
      </c>
      <c r="R66">
        <v>2721</v>
      </c>
      <c r="S66" t="s">
        <v>50</v>
      </c>
      <c r="T66">
        <v>0</v>
      </c>
      <c r="U66" t="s">
        <v>46</v>
      </c>
      <c r="V66">
        <v>100000</v>
      </c>
      <c r="W66">
        <v>100000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100000</v>
      </c>
    </row>
    <row r="67" spans="1:32" x14ac:dyDescent="0.3">
      <c r="A67" t="str">
        <f t="shared" ref="A67:A130" si="1">CONCATENATE(B67,H67,J67,L67,N67,R67,T67)</f>
        <v>1.1-00-2608_26327021_2629110</v>
      </c>
      <c r="B67" t="s">
        <v>32</v>
      </c>
      <c r="C67" t="s">
        <v>33</v>
      </c>
      <c r="D67" t="s">
        <v>113</v>
      </c>
      <c r="E67" t="s">
        <v>114</v>
      </c>
      <c r="F67" t="s">
        <v>36</v>
      </c>
      <c r="G67" t="s">
        <v>37</v>
      </c>
      <c r="H67" t="s">
        <v>115</v>
      </c>
      <c r="I67" t="s">
        <v>116</v>
      </c>
      <c r="J67">
        <v>3</v>
      </c>
      <c r="K67" t="s">
        <v>117</v>
      </c>
      <c r="L67">
        <v>27</v>
      </c>
      <c r="M67" t="s">
        <v>118</v>
      </c>
      <c r="N67" t="s">
        <v>119</v>
      </c>
      <c r="O67" t="s">
        <v>120</v>
      </c>
      <c r="P67">
        <v>2000</v>
      </c>
      <c r="Q67" t="s">
        <v>44</v>
      </c>
      <c r="R67">
        <v>2911</v>
      </c>
      <c r="S67" t="s">
        <v>51</v>
      </c>
      <c r="T67">
        <v>0</v>
      </c>
      <c r="U67" t="s">
        <v>46</v>
      </c>
      <c r="V67">
        <v>100000</v>
      </c>
      <c r="W67">
        <v>100000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100000</v>
      </c>
    </row>
    <row r="68" spans="1:32" x14ac:dyDescent="0.3">
      <c r="A68" t="str">
        <f t="shared" si="1"/>
        <v>1.1-00-2607_26120015_2627110</v>
      </c>
      <c r="B68" t="s">
        <v>32</v>
      </c>
      <c r="C68" t="s">
        <v>33</v>
      </c>
      <c r="D68" t="s">
        <v>121</v>
      </c>
      <c r="E68" t="s">
        <v>122</v>
      </c>
      <c r="F68" t="s">
        <v>36</v>
      </c>
      <c r="G68" t="s">
        <v>37</v>
      </c>
      <c r="H68" t="s">
        <v>38</v>
      </c>
      <c r="I68" t="s">
        <v>39</v>
      </c>
      <c r="J68">
        <v>1</v>
      </c>
      <c r="K68" t="s">
        <v>123</v>
      </c>
      <c r="L68">
        <v>20</v>
      </c>
      <c r="M68" t="s">
        <v>124</v>
      </c>
      <c r="N68" t="s">
        <v>125</v>
      </c>
      <c r="O68" t="s">
        <v>126</v>
      </c>
      <c r="P68">
        <v>2000</v>
      </c>
      <c r="Q68" t="s">
        <v>44</v>
      </c>
      <c r="R68">
        <v>2711</v>
      </c>
      <c r="S68" t="s">
        <v>49</v>
      </c>
      <c r="T68">
        <v>0</v>
      </c>
      <c r="U68" t="s">
        <v>46</v>
      </c>
      <c r="V68">
        <v>1200000</v>
      </c>
      <c r="W68">
        <v>1200000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1200000</v>
      </c>
    </row>
    <row r="69" spans="1:32" x14ac:dyDescent="0.3">
      <c r="A69" t="str">
        <f t="shared" si="1"/>
        <v>1.1-00-2607_26121015_2621810</v>
      </c>
      <c r="B69" t="s">
        <v>32</v>
      </c>
      <c r="C69" t="s">
        <v>33</v>
      </c>
      <c r="D69" t="s">
        <v>121</v>
      </c>
      <c r="E69" t="s">
        <v>122</v>
      </c>
      <c r="F69" t="s">
        <v>36</v>
      </c>
      <c r="G69" t="s">
        <v>37</v>
      </c>
      <c r="H69" t="s">
        <v>38</v>
      </c>
      <c r="I69" t="s">
        <v>39</v>
      </c>
      <c r="J69">
        <v>1</v>
      </c>
      <c r="K69" t="s">
        <v>123</v>
      </c>
      <c r="L69">
        <v>21</v>
      </c>
      <c r="M69" t="s">
        <v>127</v>
      </c>
      <c r="N69" t="s">
        <v>125</v>
      </c>
      <c r="O69" t="s">
        <v>126</v>
      </c>
      <c r="P69">
        <v>2000</v>
      </c>
      <c r="Q69" t="s">
        <v>44</v>
      </c>
      <c r="R69">
        <v>2181</v>
      </c>
      <c r="S69" t="s">
        <v>128</v>
      </c>
      <c r="T69">
        <v>0</v>
      </c>
      <c r="U69" t="s">
        <v>46</v>
      </c>
      <c r="V69">
        <v>50000</v>
      </c>
      <c r="W69">
        <v>50000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50000</v>
      </c>
    </row>
    <row r="70" spans="1:32" x14ac:dyDescent="0.3">
      <c r="A70" t="str">
        <f t="shared" si="1"/>
        <v>1.1-00-2607_26121015_2628210</v>
      </c>
      <c r="B70" t="s">
        <v>32</v>
      </c>
      <c r="C70" t="s">
        <v>33</v>
      </c>
      <c r="D70" t="s">
        <v>121</v>
      </c>
      <c r="E70" t="s">
        <v>122</v>
      </c>
      <c r="F70" t="s">
        <v>36</v>
      </c>
      <c r="G70" t="s">
        <v>37</v>
      </c>
      <c r="H70" t="s">
        <v>38</v>
      </c>
      <c r="I70" t="s">
        <v>39</v>
      </c>
      <c r="J70">
        <v>1</v>
      </c>
      <c r="K70" t="s">
        <v>123</v>
      </c>
      <c r="L70">
        <v>21</v>
      </c>
      <c r="M70" t="s">
        <v>127</v>
      </c>
      <c r="N70" t="s">
        <v>125</v>
      </c>
      <c r="O70" t="s">
        <v>126</v>
      </c>
      <c r="P70">
        <v>2000</v>
      </c>
      <c r="Q70" t="s">
        <v>44</v>
      </c>
      <c r="R70">
        <v>2821</v>
      </c>
      <c r="S70" t="s">
        <v>129</v>
      </c>
      <c r="T70">
        <v>0</v>
      </c>
      <c r="U70" t="s">
        <v>46</v>
      </c>
      <c r="V70">
        <v>500000</v>
      </c>
      <c r="W70">
        <v>500000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500000</v>
      </c>
    </row>
    <row r="71" spans="1:32" x14ac:dyDescent="0.3">
      <c r="A71" t="str">
        <f t="shared" si="1"/>
        <v>1.1-00-2607_26121015_2631610</v>
      </c>
      <c r="B71" t="s">
        <v>32</v>
      </c>
      <c r="C71" t="s">
        <v>33</v>
      </c>
      <c r="D71" t="s">
        <v>121</v>
      </c>
      <c r="E71" t="s">
        <v>122</v>
      </c>
      <c r="F71" t="s">
        <v>36</v>
      </c>
      <c r="G71" t="s">
        <v>37</v>
      </c>
      <c r="H71" t="s">
        <v>38</v>
      </c>
      <c r="I71" t="s">
        <v>39</v>
      </c>
      <c r="J71">
        <v>1</v>
      </c>
      <c r="K71" t="s">
        <v>123</v>
      </c>
      <c r="L71">
        <v>21</v>
      </c>
      <c r="M71" t="s">
        <v>127</v>
      </c>
      <c r="N71" t="s">
        <v>125</v>
      </c>
      <c r="O71" t="s">
        <v>126</v>
      </c>
      <c r="P71">
        <v>3000</v>
      </c>
      <c r="Q71" t="s">
        <v>53</v>
      </c>
      <c r="R71">
        <v>3161</v>
      </c>
      <c r="S71" t="s">
        <v>86</v>
      </c>
      <c r="T71">
        <v>0</v>
      </c>
      <c r="U71" t="s">
        <v>46</v>
      </c>
      <c r="V71">
        <v>591000</v>
      </c>
      <c r="W71">
        <v>591000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591000</v>
      </c>
    </row>
    <row r="72" spans="1:32" x14ac:dyDescent="0.3">
      <c r="A72" t="str">
        <f t="shared" si="1"/>
        <v>1.1-00-2607_26121015_26336121</v>
      </c>
      <c r="B72" t="s">
        <v>32</v>
      </c>
      <c r="C72" t="s">
        <v>33</v>
      </c>
      <c r="D72" t="s">
        <v>121</v>
      </c>
      <c r="E72" t="s">
        <v>122</v>
      </c>
      <c r="F72" t="s">
        <v>36</v>
      </c>
      <c r="G72" t="s">
        <v>37</v>
      </c>
      <c r="H72" t="s">
        <v>38</v>
      </c>
      <c r="I72" t="s">
        <v>39</v>
      </c>
      <c r="J72">
        <v>1</v>
      </c>
      <c r="K72" t="s">
        <v>123</v>
      </c>
      <c r="L72">
        <v>21</v>
      </c>
      <c r="M72" t="s">
        <v>127</v>
      </c>
      <c r="N72" t="s">
        <v>125</v>
      </c>
      <c r="O72" t="s">
        <v>126</v>
      </c>
      <c r="P72">
        <v>3000</v>
      </c>
      <c r="Q72" t="s">
        <v>53</v>
      </c>
      <c r="R72">
        <v>3361</v>
      </c>
      <c r="S72" t="s">
        <v>130</v>
      </c>
      <c r="T72">
        <v>21</v>
      </c>
      <c r="U72" t="s">
        <v>131</v>
      </c>
      <c r="V72">
        <v>1050000</v>
      </c>
      <c r="W72">
        <v>1050000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1050000</v>
      </c>
    </row>
    <row r="73" spans="1:32" x14ac:dyDescent="0.3">
      <c r="A73" t="str">
        <f t="shared" si="1"/>
        <v>1.1-00-2607_26121015_2633910</v>
      </c>
      <c r="B73" t="s">
        <v>32</v>
      </c>
      <c r="C73" t="s">
        <v>33</v>
      </c>
      <c r="D73" t="s">
        <v>121</v>
      </c>
      <c r="E73" t="s">
        <v>122</v>
      </c>
      <c r="F73" t="s">
        <v>36</v>
      </c>
      <c r="G73" t="s">
        <v>37</v>
      </c>
      <c r="H73" t="s">
        <v>38</v>
      </c>
      <c r="I73" t="s">
        <v>39</v>
      </c>
      <c r="J73">
        <v>1</v>
      </c>
      <c r="K73" t="s">
        <v>123</v>
      </c>
      <c r="L73">
        <v>21</v>
      </c>
      <c r="M73" t="s">
        <v>127</v>
      </c>
      <c r="N73" t="s">
        <v>125</v>
      </c>
      <c r="O73" t="s">
        <v>126</v>
      </c>
      <c r="P73">
        <v>3000</v>
      </c>
      <c r="Q73" t="s">
        <v>53</v>
      </c>
      <c r="R73">
        <v>3391</v>
      </c>
      <c r="S73" t="s">
        <v>93</v>
      </c>
      <c r="T73">
        <v>0</v>
      </c>
      <c r="U73" t="s">
        <v>46</v>
      </c>
      <c r="V73">
        <v>2300000</v>
      </c>
      <c r="W73">
        <v>2300000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2300000</v>
      </c>
    </row>
    <row r="74" spans="1:32" x14ac:dyDescent="0.3">
      <c r="A74" t="str">
        <f t="shared" si="1"/>
        <v>1.1-00-2607_26121015_2639410</v>
      </c>
      <c r="B74" t="s">
        <v>32</v>
      </c>
      <c r="C74" t="s">
        <v>33</v>
      </c>
      <c r="D74" t="s">
        <v>121</v>
      </c>
      <c r="E74" t="s">
        <v>122</v>
      </c>
      <c r="F74" t="s">
        <v>36</v>
      </c>
      <c r="G74" t="s">
        <v>37</v>
      </c>
      <c r="H74" t="s">
        <v>38</v>
      </c>
      <c r="I74" t="s">
        <v>39</v>
      </c>
      <c r="J74">
        <v>1</v>
      </c>
      <c r="K74" t="s">
        <v>123</v>
      </c>
      <c r="L74">
        <v>21</v>
      </c>
      <c r="M74" t="s">
        <v>127</v>
      </c>
      <c r="N74" t="s">
        <v>125</v>
      </c>
      <c r="O74" t="s">
        <v>126</v>
      </c>
      <c r="P74">
        <v>3000</v>
      </c>
      <c r="Q74" t="s">
        <v>53</v>
      </c>
      <c r="R74">
        <v>3941</v>
      </c>
      <c r="S74" t="s">
        <v>132</v>
      </c>
      <c r="T74">
        <v>0</v>
      </c>
      <c r="U74" t="s">
        <v>46</v>
      </c>
      <c r="V74">
        <v>70000</v>
      </c>
      <c r="W74">
        <v>70000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70000</v>
      </c>
    </row>
    <row r="75" spans="1:32" x14ac:dyDescent="0.3">
      <c r="A75" t="str">
        <f t="shared" si="1"/>
        <v>1.1-00-2607_26121015_2639620</v>
      </c>
      <c r="B75" t="s">
        <v>32</v>
      </c>
      <c r="C75" t="s">
        <v>33</v>
      </c>
      <c r="D75" t="s">
        <v>121</v>
      </c>
      <c r="E75" t="s">
        <v>122</v>
      </c>
      <c r="F75" t="s">
        <v>36</v>
      </c>
      <c r="G75" t="s">
        <v>37</v>
      </c>
      <c r="H75" t="s">
        <v>38</v>
      </c>
      <c r="I75" t="s">
        <v>39</v>
      </c>
      <c r="J75">
        <v>1</v>
      </c>
      <c r="K75" t="s">
        <v>123</v>
      </c>
      <c r="L75">
        <v>21</v>
      </c>
      <c r="M75" t="s">
        <v>127</v>
      </c>
      <c r="N75" t="s">
        <v>125</v>
      </c>
      <c r="O75" t="s">
        <v>126</v>
      </c>
      <c r="P75">
        <v>3000</v>
      </c>
      <c r="Q75" t="s">
        <v>53</v>
      </c>
      <c r="R75">
        <v>3962</v>
      </c>
      <c r="S75" t="s">
        <v>133</v>
      </c>
      <c r="T75">
        <v>0</v>
      </c>
      <c r="U75" t="s">
        <v>46</v>
      </c>
      <c r="V75">
        <v>50000</v>
      </c>
      <c r="W75">
        <v>50000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50000</v>
      </c>
    </row>
    <row r="76" spans="1:32" x14ac:dyDescent="0.3">
      <c r="A76" t="str">
        <f t="shared" si="1"/>
        <v>1.1-00-2607_26122016_2622110</v>
      </c>
      <c r="B76" t="s">
        <v>32</v>
      </c>
      <c r="C76" t="s">
        <v>33</v>
      </c>
      <c r="D76" t="s">
        <v>121</v>
      </c>
      <c r="E76" t="s">
        <v>122</v>
      </c>
      <c r="F76" t="s">
        <v>36</v>
      </c>
      <c r="G76" t="s">
        <v>37</v>
      </c>
      <c r="H76" t="s">
        <v>38</v>
      </c>
      <c r="I76" t="s">
        <v>39</v>
      </c>
      <c r="J76">
        <v>1</v>
      </c>
      <c r="K76" t="s">
        <v>123</v>
      </c>
      <c r="L76">
        <v>22</v>
      </c>
      <c r="M76" t="s">
        <v>134</v>
      </c>
      <c r="N76" t="s">
        <v>135</v>
      </c>
      <c r="O76" t="s">
        <v>136</v>
      </c>
      <c r="P76">
        <v>2000</v>
      </c>
      <c r="Q76" t="s">
        <v>44</v>
      </c>
      <c r="R76">
        <v>2211</v>
      </c>
      <c r="S76" t="s">
        <v>68</v>
      </c>
      <c r="T76">
        <v>0</v>
      </c>
      <c r="U76" t="s">
        <v>46</v>
      </c>
      <c r="V76">
        <v>1551260</v>
      </c>
      <c r="W76">
        <v>1551260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1551260</v>
      </c>
    </row>
    <row r="77" spans="1:32" x14ac:dyDescent="0.3">
      <c r="A77" t="str">
        <f t="shared" si="1"/>
        <v>1.1-00-2611_26562037_2622210</v>
      </c>
      <c r="B77" t="s">
        <v>32</v>
      </c>
      <c r="C77" t="s">
        <v>33</v>
      </c>
      <c r="D77" t="s">
        <v>137</v>
      </c>
      <c r="E77" t="s">
        <v>138</v>
      </c>
      <c r="F77" t="s">
        <v>36</v>
      </c>
      <c r="G77" t="s">
        <v>37</v>
      </c>
      <c r="H77" t="s">
        <v>139</v>
      </c>
      <c r="I77" t="s">
        <v>140</v>
      </c>
      <c r="J77">
        <v>5</v>
      </c>
      <c r="K77" t="s">
        <v>141</v>
      </c>
      <c r="L77">
        <v>62</v>
      </c>
      <c r="M77" t="s">
        <v>142</v>
      </c>
      <c r="N77" t="s">
        <v>143</v>
      </c>
      <c r="O77" t="s">
        <v>144</v>
      </c>
      <c r="P77">
        <v>2000</v>
      </c>
      <c r="Q77" t="s">
        <v>44</v>
      </c>
      <c r="R77">
        <v>2221</v>
      </c>
      <c r="S77" t="s">
        <v>145</v>
      </c>
      <c r="T77">
        <v>0</v>
      </c>
      <c r="U77" t="s">
        <v>46</v>
      </c>
      <c r="V77">
        <v>150000</v>
      </c>
      <c r="W77">
        <v>150000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150000</v>
      </c>
    </row>
    <row r="78" spans="1:32" x14ac:dyDescent="0.3">
      <c r="A78" t="str">
        <f t="shared" si="1"/>
        <v>1.1-00-2611_26562037_2638210</v>
      </c>
      <c r="B78" t="s">
        <v>32</v>
      </c>
      <c r="C78" t="s">
        <v>33</v>
      </c>
      <c r="D78" t="s">
        <v>137</v>
      </c>
      <c r="E78" t="s">
        <v>138</v>
      </c>
      <c r="F78" t="s">
        <v>36</v>
      </c>
      <c r="G78" t="s">
        <v>37</v>
      </c>
      <c r="H78" t="s">
        <v>139</v>
      </c>
      <c r="I78" t="s">
        <v>140</v>
      </c>
      <c r="J78">
        <v>5</v>
      </c>
      <c r="K78" t="s">
        <v>141</v>
      </c>
      <c r="L78">
        <v>62</v>
      </c>
      <c r="M78" t="s">
        <v>142</v>
      </c>
      <c r="N78" t="s">
        <v>143</v>
      </c>
      <c r="O78" t="s">
        <v>144</v>
      </c>
      <c r="P78">
        <v>3000</v>
      </c>
      <c r="Q78" t="s">
        <v>53</v>
      </c>
      <c r="R78">
        <v>3821</v>
      </c>
      <c r="S78" t="s">
        <v>56</v>
      </c>
      <c r="T78">
        <v>0</v>
      </c>
      <c r="U78" t="s">
        <v>46</v>
      </c>
      <c r="V78">
        <v>1150000</v>
      </c>
      <c r="W78">
        <v>1150008.68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1150000</v>
      </c>
    </row>
    <row r="79" spans="1:32" x14ac:dyDescent="0.3">
      <c r="A79" t="str">
        <f t="shared" si="1"/>
        <v>1.1-00-2611_26562037_26382157</v>
      </c>
      <c r="B79" t="s">
        <v>32</v>
      </c>
      <c r="C79" t="s">
        <v>33</v>
      </c>
      <c r="D79" t="s">
        <v>137</v>
      </c>
      <c r="E79" t="s">
        <v>138</v>
      </c>
      <c r="F79" t="s">
        <v>36</v>
      </c>
      <c r="G79" t="s">
        <v>37</v>
      </c>
      <c r="H79" t="s">
        <v>139</v>
      </c>
      <c r="I79" t="s">
        <v>140</v>
      </c>
      <c r="J79">
        <v>5</v>
      </c>
      <c r="K79" t="s">
        <v>141</v>
      </c>
      <c r="L79">
        <v>62</v>
      </c>
      <c r="M79" t="s">
        <v>142</v>
      </c>
      <c r="N79" t="s">
        <v>143</v>
      </c>
      <c r="O79" t="s">
        <v>144</v>
      </c>
      <c r="P79">
        <v>3000</v>
      </c>
      <c r="Q79" t="s">
        <v>53</v>
      </c>
      <c r="R79">
        <v>3821</v>
      </c>
      <c r="S79" t="s">
        <v>56</v>
      </c>
      <c r="T79">
        <v>57</v>
      </c>
      <c r="U79" t="s">
        <v>146</v>
      </c>
      <c r="V79">
        <v>100000</v>
      </c>
      <c r="W79">
        <v>99991.32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100000</v>
      </c>
    </row>
    <row r="80" spans="1:32" x14ac:dyDescent="0.3">
      <c r="A80" t="str">
        <f t="shared" si="1"/>
        <v>1.1-00-2611_26563037_2642110</v>
      </c>
      <c r="B80" t="s">
        <v>32</v>
      </c>
      <c r="C80" t="s">
        <v>33</v>
      </c>
      <c r="D80" t="s">
        <v>137</v>
      </c>
      <c r="E80" t="s">
        <v>138</v>
      </c>
      <c r="F80" t="s">
        <v>36</v>
      </c>
      <c r="G80" t="s">
        <v>37</v>
      </c>
      <c r="H80" t="s">
        <v>139</v>
      </c>
      <c r="I80" t="s">
        <v>140</v>
      </c>
      <c r="J80">
        <v>5</v>
      </c>
      <c r="K80" t="s">
        <v>141</v>
      </c>
      <c r="L80">
        <v>63</v>
      </c>
      <c r="M80" t="s">
        <v>147</v>
      </c>
      <c r="N80" t="s">
        <v>143</v>
      </c>
      <c r="O80" t="s">
        <v>144</v>
      </c>
      <c r="P80">
        <v>4000</v>
      </c>
      <c r="Q80" t="s">
        <v>148</v>
      </c>
      <c r="R80">
        <v>4211</v>
      </c>
      <c r="S80" t="s">
        <v>149</v>
      </c>
      <c r="T80">
        <v>0</v>
      </c>
      <c r="U80" t="s">
        <v>46</v>
      </c>
      <c r="V80">
        <v>2000000</v>
      </c>
      <c r="W80">
        <v>2000000</v>
      </c>
      <c r="X80">
        <v>2000000</v>
      </c>
      <c r="Y80">
        <v>2000000</v>
      </c>
      <c r="Z80">
        <v>0</v>
      </c>
      <c r="AA80">
        <v>2000000</v>
      </c>
      <c r="AB80">
        <v>0</v>
      </c>
      <c r="AC80">
        <v>2000000</v>
      </c>
      <c r="AD80">
        <v>0</v>
      </c>
      <c r="AE80">
        <v>2000000</v>
      </c>
      <c r="AF80">
        <v>0</v>
      </c>
    </row>
    <row r="81" spans="1:32" x14ac:dyDescent="0.3">
      <c r="A81" t="str">
        <f t="shared" si="1"/>
        <v>1.1-00-2611_26564037_2638210</v>
      </c>
      <c r="B81" t="s">
        <v>32</v>
      </c>
      <c r="C81" t="s">
        <v>33</v>
      </c>
      <c r="D81" t="s">
        <v>137</v>
      </c>
      <c r="E81" t="s">
        <v>138</v>
      </c>
      <c r="F81" t="s">
        <v>36</v>
      </c>
      <c r="G81" t="s">
        <v>37</v>
      </c>
      <c r="H81" t="s">
        <v>139</v>
      </c>
      <c r="I81" t="s">
        <v>140</v>
      </c>
      <c r="J81">
        <v>5</v>
      </c>
      <c r="K81" t="s">
        <v>141</v>
      </c>
      <c r="L81">
        <v>64</v>
      </c>
      <c r="M81" t="s">
        <v>150</v>
      </c>
      <c r="N81" t="s">
        <v>143</v>
      </c>
      <c r="O81" t="s">
        <v>144</v>
      </c>
      <c r="P81">
        <v>3000</v>
      </c>
      <c r="Q81" t="s">
        <v>53</v>
      </c>
      <c r="R81">
        <v>3821</v>
      </c>
      <c r="S81" t="s">
        <v>56</v>
      </c>
      <c r="T81">
        <v>0</v>
      </c>
      <c r="U81" t="s">
        <v>46</v>
      </c>
      <c r="V81">
        <v>1500000</v>
      </c>
      <c r="W81">
        <v>1500000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1500000</v>
      </c>
    </row>
    <row r="82" spans="1:32" x14ac:dyDescent="0.3">
      <c r="A82" t="str">
        <f t="shared" si="1"/>
        <v>1.1-00-2611_26565037_26221143</v>
      </c>
      <c r="B82" t="s">
        <v>32</v>
      </c>
      <c r="C82" t="s">
        <v>33</v>
      </c>
      <c r="D82" t="s">
        <v>137</v>
      </c>
      <c r="E82" t="s">
        <v>138</v>
      </c>
      <c r="F82" t="s">
        <v>36</v>
      </c>
      <c r="G82" t="s">
        <v>37</v>
      </c>
      <c r="H82" t="s">
        <v>139</v>
      </c>
      <c r="I82" t="s">
        <v>140</v>
      </c>
      <c r="J82">
        <v>5</v>
      </c>
      <c r="K82" t="s">
        <v>141</v>
      </c>
      <c r="L82">
        <v>65</v>
      </c>
      <c r="M82" t="s">
        <v>151</v>
      </c>
      <c r="N82" t="s">
        <v>143</v>
      </c>
      <c r="O82" t="s">
        <v>144</v>
      </c>
      <c r="P82">
        <v>2000</v>
      </c>
      <c r="Q82" t="s">
        <v>44</v>
      </c>
      <c r="R82">
        <v>2211</v>
      </c>
      <c r="S82" t="s">
        <v>68</v>
      </c>
      <c r="T82">
        <v>43</v>
      </c>
      <c r="U82" t="s">
        <v>152</v>
      </c>
      <c r="V82">
        <v>580000</v>
      </c>
      <c r="W82">
        <v>580000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580000</v>
      </c>
    </row>
    <row r="83" spans="1:32" x14ac:dyDescent="0.3">
      <c r="A83" t="str">
        <f t="shared" si="1"/>
        <v>1.1-00-2611_26565037_26326144</v>
      </c>
      <c r="B83" t="s">
        <v>32</v>
      </c>
      <c r="C83" t="s">
        <v>33</v>
      </c>
      <c r="D83" t="s">
        <v>137</v>
      </c>
      <c r="E83" t="s">
        <v>138</v>
      </c>
      <c r="F83" t="s">
        <v>36</v>
      </c>
      <c r="G83" t="s">
        <v>37</v>
      </c>
      <c r="H83" t="s">
        <v>139</v>
      </c>
      <c r="I83" t="s">
        <v>140</v>
      </c>
      <c r="J83">
        <v>5</v>
      </c>
      <c r="K83" t="s">
        <v>141</v>
      </c>
      <c r="L83">
        <v>65</v>
      </c>
      <c r="M83" t="s">
        <v>151</v>
      </c>
      <c r="N83" t="s">
        <v>143</v>
      </c>
      <c r="O83" t="s">
        <v>144</v>
      </c>
      <c r="P83">
        <v>3000</v>
      </c>
      <c r="Q83" t="s">
        <v>53</v>
      </c>
      <c r="R83">
        <v>3261</v>
      </c>
      <c r="S83" t="s">
        <v>153</v>
      </c>
      <c r="T83">
        <v>44</v>
      </c>
      <c r="U83" t="s">
        <v>154</v>
      </c>
      <c r="V83">
        <v>560000</v>
      </c>
      <c r="W83">
        <v>560000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560000</v>
      </c>
    </row>
    <row r="84" spans="1:32" x14ac:dyDescent="0.3">
      <c r="A84" t="str">
        <f t="shared" si="1"/>
        <v>1.1-00-2611_26565037_26382141</v>
      </c>
      <c r="B84" t="s">
        <v>32</v>
      </c>
      <c r="C84" t="s">
        <v>33</v>
      </c>
      <c r="D84" t="s">
        <v>137</v>
      </c>
      <c r="E84" t="s">
        <v>138</v>
      </c>
      <c r="F84" t="s">
        <v>36</v>
      </c>
      <c r="G84" t="s">
        <v>37</v>
      </c>
      <c r="H84" t="s">
        <v>139</v>
      </c>
      <c r="I84" t="s">
        <v>140</v>
      </c>
      <c r="J84">
        <v>5</v>
      </c>
      <c r="K84" t="s">
        <v>141</v>
      </c>
      <c r="L84">
        <v>65</v>
      </c>
      <c r="M84" t="s">
        <v>151</v>
      </c>
      <c r="N84" t="s">
        <v>143</v>
      </c>
      <c r="O84" t="s">
        <v>144</v>
      </c>
      <c r="P84">
        <v>3000</v>
      </c>
      <c r="Q84" t="s">
        <v>53</v>
      </c>
      <c r="R84">
        <v>3821</v>
      </c>
      <c r="S84" t="s">
        <v>56</v>
      </c>
      <c r="T84">
        <v>41</v>
      </c>
      <c r="U84" t="s">
        <v>155</v>
      </c>
      <c r="V84">
        <v>1500000</v>
      </c>
      <c r="W84">
        <v>1500000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1500000</v>
      </c>
    </row>
    <row r="85" spans="1:32" x14ac:dyDescent="0.3">
      <c r="A85" t="str">
        <f t="shared" si="1"/>
        <v>1.1-00-2611_26565037_26382146</v>
      </c>
      <c r="B85" t="s">
        <v>32</v>
      </c>
      <c r="C85" t="s">
        <v>33</v>
      </c>
      <c r="D85" t="s">
        <v>137</v>
      </c>
      <c r="E85" t="s">
        <v>138</v>
      </c>
      <c r="F85" t="s">
        <v>36</v>
      </c>
      <c r="G85" t="s">
        <v>37</v>
      </c>
      <c r="H85" t="s">
        <v>139</v>
      </c>
      <c r="I85" t="s">
        <v>140</v>
      </c>
      <c r="J85">
        <v>5</v>
      </c>
      <c r="K85" t="s">
        <v>141</v>
      </c>
      <c r="L85">
        <v>65</v>
      </c>
      <c r="M85" t="s">
        <v>151</v>
      </c>
      <c r="N85" t="s">
        <v>143</v>
      </c>
      <c r="O85" t="s">
        <v>144</v>
      </c>
      <c r="P85">
        <v>3000</v>
      </c>
      <c r="Q85" t="s">
        <v>53</v>
      </c>
      <c r="R85">
        <v>3821</v>
      </c>
      <c r="S85" t="s">
        <v>56</v>
      </c>
      <c r="T85">
        <v>46</v>
      </c>
      <c r="U85" t="s">
        <v>156</v>
      </c>
      <c r="V85">
        <v>500000</v>
      </c>
      <c r="W85">
        <v>499991.24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500000</v>
      </c>
    </row>
    <row r="86" spans="1:32" x14ac:dyDescent="0.3">
      <c r="A86" t="str">
        <f t="shared" si="1"/>
        <v>1.1-00-2611_26565037_26382147</v>
      </c>
      <c r="B86" t="s">
        <v>32</v>
      </c>
      <c r="C86" t="s">
        <v>33</v>
      </c>
      <c r="D86" t="s">
        <v>137</v>
      </c>
      <c r="E86" t="s">
        <v>138</v>
      </c>
      <c r="F86" t="s">
        <v>36</v>
      </c>
      <c r="G86" t="s">
        <v>37</v>
      </c>
      <c r="H86" t="s">
        <v>139</v>
      </c>
      <c r="I86" t="s">
        <v>140</v>
      </c>
      <c r="J86">
        <v>5</v>
      </c>
      <c r="K86" t="s">
        <v>141</v>
      </c>
      <c r="L86">
        <v>65</v>
      </c>
      <c r="M86" t="s">
        <v>151</v>
      </c>
      <c r="N86" t="s">
        <v>143</v>
      </c>
      <c r="O86" t="s">
        <v>144</v>
      </c>
      <c r="P86">
        <v>3000</v>
      </c>
      <c r="Q86" t="s">
        <v>53</v>
      </c>
      <c r="R86">
        <v>3821</v>
      </c>
      <c r="S86" t="s">
        <v>56</v>
      </c>
      <c r="T86">
        <v>47</v>
      </c>
      <c r="U86" t="s">
        <v>157</v>
      </c>
      <c r="V86">
        <v>500000</v>
      </c>
      <c r="W86">
        <v>499991.24</v>
      </c>
      <c r="X86">
        <v>495200.01</v>
      </c>
      <c r="Y86">
        <v>495200.01</v>
      </c>
      <c r="Z86">
        <v>495200.01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4799.9899999999907</v>
      </c>
    </row>
    <row r="87" spans="1:32" x14ac:dyDescent="0.3">
      <c r="A87" t="str">
        <f t="shared" si="1"/>
        <v>1.1-00-2611_26565037_26382148</v>
      </c>
      <c r="B87" t="s">
        <v>32</v>
      </c>
      <c r="C87" t="s">
        <v>33</v>
      </c>
      <c r="D87" t="s">
        <v>137</v>
      </c>
      <c r="E87" t="s">
        <v>138</v>
      </c>
      <c r="F87" t="s">
        <v>36</v>
      </c>
      <c r="G87" t="s">
        <v>37</v>
      </c>
      <c r="H87" t="s">
        <v>139</v>
      </c>
      <c r="I87" t="s">
        <v>140</v>
      </c>
      <c r="J87">
        <v>5</v>
      </c>
      <c r="K87" t="s">
        <v>141</v>
      </c>
      <c r="L87">
        <v>65</v>
      </c>
      <c r="M87" t="s">
        <v>151</v>
      </c>
      <c r="N87" t="s">
        <v>143</v>
      </c>
      <c r="O87" t="s">
        <v>144</v>
      </c>
      <c r="P87">
        <v>3000</v>
      </c>
      <c r="Q87" t="s">
        <v>53</v>
      </c>
      <c r="R87">
        <v>3821</v>
      </c>
      <c r="S87" t="s">
        <v>56</v>
      </c>
      <c r="T87">
        <v>48</v>
      </c>
      <c r="U87" t="s">
        <v>158</v>
      </c>
      <c r="V87">
        <v>387000</v>
      </c>
      <c r="W87">
        <v>387008.76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387000</v>
      </c>
    </row>
    <row r="88" spans="1:32" x14ac:dyDescent="0.3">
      <c r="A88" t="str">
        <f t="shared" si="1"/>
        <v>1.1-00-2611_26565037_26382152</v>
      </c>
      <c r="B88" t="s">
        <v>32</v>
      </c>
      <c r="C88" t="s">
        <v>33</v>
      </c>
      <c r="D88" t="s">
        <v>137</v>
      </c>
      <c r="E88" t="s">
        <v>138</v>
      </c>
      <c r="F88" t="s">
        <v>36</v>
      </c>
      <c r="G88" t="s">
        <v>37</v>
      </c>
      <c r="H88" t="s">
        <v>139</v>
      </c>
      <c r="I88" t="s">
        <v>140</v>
      </c>
      <c r="J88">
        <v>5</v>
      </c>
      <c r="K88" t="s">
        <v>141</v>
      </c>
      <c r="L88">
        <v>65</v>
      </c>
      <c r="M88" t="s">
        <v>151</v>
      </c>
      <c r="N88" t="s">
        <v>143</v>
      </c>
      <c r="O88" t="s">
        <v>144</v>
      </c>
      <c r="P88">
        <v>3000</v>
      </c>
      <c r="Q88" t="s">
        <v>53</v>
      </c>
      <c r="R88">
        <v>3821</v>
      </c>
      <c r="S88" t="s">
        <v>56</v>
      </c>
      <c r="T88">
        <v>52</v>
      </c>
      <c r="U88" t="s">
        <v>159</v>
      </c>
      <c r="V88">
        <v>250000</v>
      </c>
      <c r="W88">
        <v>250008.76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250000</v>
      </c>
    </row>
    <row r="89" spans="1:32" x14ac:dyDescent="0.3">
      <c r="A89" t="str">
        <f t="shared" si="1"/>
        <v>1.1-00-2611_26565037_26382154</v>
      </c>
      <c r="B89" t="s">
        <v>32</v>
      </c>
      <c r="C89" t="s">
        <v>33</v>
      </c>
      <c r="D89" t="s">
        <v>137</v>
      </c>
      <c r="E89" t="s">
        <v>138</v>
      </c>
      <c r="F89" t="s">
        <v>36</v>
      </c>
      <c r="G89" t="s">
        <v>37</v>
      </c>
      <c r="H89" t="s">
        <v>139</v>
      </c>
      <c r="I89" t="s">
        <v>140</v>
      </c>
      <c r="J89">
        <v>5</v>
      </c>
      <c r="K89" t="s">
        <v>141</v>
      </c>
      <c r="L89">
        <v>65</v>
      </c>
      <c r="M89" t="s">
        <v>151</v>
      </c>
      <c r="N89" t="s">
        <v>143</v>
      </c>
      <c r="O89" t="s">
        <v>144</v>
      </c>
      <c r="P89">
        <v>3000</v>
      </c>
      <c r="Q89" t="s">
        <v>53</v>
      </c>
      <c r="R89">
        <v>3821</v>
      </c>
      <c r="S89" t="s">
        <v>56</v>
      </c>
      <c r="T89">
        <v>54</v>
      </c>
      <c r="U89" t="s">
        <v>160</v>
      </c>
      <c r="V89">
        <v>240000</v>
      </c>
      <c r="W89">
        <v>240000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240000</v>
      </c>
    </row>
    <row r="90" spans="1:32" x14ac:dyDescent="0.3">
      <c r="A90" t="str">
        <f t="shared" si="1"/>
        <v>1.1-00-2611_26565037_26382155</v>
      </c>
      <c r="B90" t="s">
        <v>32</v>
      </c>
      <c r="C90" t="s">
        <v>33</v>
      </c>
      <c r="D90" t="s">
        <v>137</v>
      </c>
      <c r="E90" t="s">
        <v>138</v>
      </c>
      <c r="F90" t="s">
        <v>36</v>
      </c>
      <c r="G90" t="s">
        <v>37</v>
      </c>
      <c r="H90" t="s">
        <v>139</v>
      </c>
      <c r="I90" t="s">
        <v>140</v>
      </c>
      <c r="J90">
        <v>5</v>
      </c>
      <c r="K90" t="s">
        <v>141</v>
      </c>
      <c r="L90">
        <v>65</v>
      </c>
      <c r="M90" t="s">
        <v>151</v>
      </c>
      <c r="N90" t="s">
        <v>143</v>
      </c>
      <c r="O90" t="s">
        <v>144</v>
      </c>
      <c r="P90">
        <v>3000</v>
      </c>
      <c r="Q90" t="s">
        <v>53</v>
      </c>
      <c r="R90">
        <v>3821</v>
      </c>
      <c r="S90" t="s">
        <v>56</v>
      </c>
      <c r="T90">
        <v>55</v>
      </c>
      <c r="U90" t="s">
        <v>161</v>
      </c>
      <c r="V90">
        <v>200000</v>
      </c>
      <c r="W90">
        <v>199991.24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200000</v>
      </c>
    </row>
    <row r="91" spans="1:32" x14ac:dyDescent="0.3">
      <c r="A91" t="str">
        <f t="shared" si="1"/>
        <v>1.1-00-2611_26565037_26382156</v>
      </c>
      <c r="B91" t="s">
        <v>32</v>
      </c>
      <c r="C91" t="s">
        <v>33</v>
      </c>
      <c r="D91" t="s">
        <v>137</v>
      </c>
      <c r="E91" t="s">
        <v>138</v>
      </c>
      <c r="F91" t="s">
        <v>36</v>
      </c>
      <c r="G91" t="s">
        <v>37</v>
      </c>
      <c r="H91" t="s">
        <v>139</v>
      </c>
      <c r="I91" t="s">
        <v>140</v>
      </c>
      <c r="J91">
        <v>5</v>
      </c>
      <c r="K91" t="s">
        <v>141</v>
      </c>
      <c r="L91">
        <v>65</v>
      </c>
      <c r="M91" t="s">
        <v>151</v>
      </c>
      <c r="N91" t="s">
        <v>143</v>
      </c>
      <c r="O91" t="s">
        <v>144</v>
      </c>
      <c r="P91">
        <v>3000</v>
      </c>
      <c r="Q91" t="s">
        <v>53</v>
      </c>
      <c r="R91">
        <v>3821</v>
      </c>
      <c r="S91" t="s">
        <v>56</v>
      </c>
      <c r="T91">
        <v>56</v>
      </c>
      <c r="U91" t="s">
        <v>162</v>
      </c>
      <c r="V91">
        <v>196000</v>
      </c>
      <c r="W91">
        <v>196008.76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196000</v>
      </c>
    </row>
    <row r="92" spans="1:32" x14ac:dyDescent="0.3">
      <c r="A92" t="str">
        <f t="shared" si="1"/>
        <v>1.1-00-2611_26565037_2644110</v>
      </c>
      <c r="B92" t="s">
        <v>32</v>
      </c>
      <c r="C92" t="s">
        <v>33</v>
      </c>
      <c r="D92" t="s">
        <v>137</v>
      </c>
      <c r="E92" t="s">
        <v>138</v>
      </c>
      <c r="F92" t="s">
        <v>36</v>
      </c>
      <c r="G92" t="s">
        <v>37</v>
      </c>
      <c r="H92" t="s">
        <v>139</v>
      </c>
      <c r="I92" t="s">
        <v>140</v>
      </c>
      <c r="J92">
        <v>5</v>
      </c>
      <c r="K92" t="s">
        <v>141</v>
      </c>
      <c r="L92">
        <v>65</v>
      </c>
      <c r="M92" t="s">
        <v>151</v>
      </c>
      <c r="N92" t="s">
        <v>143</v>
      </c>
      <c r="O92" t="s">
        <v>144</v>
      </c>
      <c r="P92">
        <v>4000</v>
      </c>
      <c r="Q92" t="s">
        <v>148</v>
      </c>
      <c r="R92">
        <v>4411</v>
      </c>
      <c r="S92" t="s">
        <v>163</v>
      </c>
      <c r="T92">
        <v>0</v>
      </c>
      <c r="U92" t="s">
        <v>46</v>
      </c>
      <c r="V92">
        <v>200000</v>
      </c>
      <c r="W92">
        <v>199988.08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200000</v>
      </c>
    </row>
    <row r="93" spans="1:32" x14ac:dyDescent="0.3">
      <c r="A93" t="str">
        <f t="shared" si="1"/>
        <v>1.1-00-2611_26565037_26441158</v>
      </c>
      <c r="B93" t="s">
        <v>32</v>
      </c>
      <c r="C93" t="s">
        <v>33</v>
      </c>
      <c r="D93" t="s">
        <v>137</v>
      </c>
      <c r="E93" t="s">
        <v>138</v>
      </c>
      <c r="F93" t="s">
        <v>36</v>
      </c>
      <c r="G93" t="s">
        <v>37</v>
      </c>
      <c r="H93" t="s">
        <v>139</v>
      </c>
      <c r="I93" t="s">
        <v>140</v>
      </c>
      <c r="J93">
        <v>5</v>
      </c>
      <c r="K93" t="s">
        <v>141</v>
      </c>
      <c r="L93">
        <v>65</v>
      </c>
      <c r="M93" t="s">
        <v>151</v>
      </c>
      <c r="N93" t="s">
        <v>143</v>
      </c>
      <c r="O93" t="s">
        <v>144</v>
      </c>
      <c r="P93">
        <v>4000</v>
      </c>
      <c r="Q93" t="s">
        <v>148</v>
      </c>
      <c r="R93">
        <v>4411</v>
      </c>
      <c r="S93" t="s">
        <v>163</v>
      </c>
      <c r="T93">
        <v>58</v>
      </c>
      <c r="U93" t="s">
        <v>164</v>
      </c>
      <c r="V93">
        <v>100000</v>
      </c>
      <c r="W93">
        <v>100011.92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100000</v>
      </c>
    </row>
    <row r="94" spans="1:32" x14ac:dyDescent="0.3">
      <c r="A94" t="str">
        <f t="shared" si="1"/>
        <v>1.1-00-2608_26628022_2627110</v>
      </c>
      <c r="B94" t="s">
        <v>32</v>
      </c>
      <c r="C94" t="s">
        <v>33</v>
      </c>
      <c r="D94" t="s">
        <v>165</v>
      </c>
      <c r="E94" t="s">
        <v>166</v>
      </c>
      <c r="F94" t="s">
        <v>36</v>
      </c>
      <c r="G94" t="s">
        <v>37</v>
      </c>
      <c r="H94" t="s">
        <v>115</v>
      </c>
      <c r="I94" t="s">
        <v>116</v>
      </c>
      <c r="J94">
        <v>6</v>
      </c>
      <c r="K94" t="s">
        <v>40</v>
      </c>
      <c r="L94">
        <v>28</v>
      </c>
      <c r="M94" t="s">
        <v>167</v>
      </c>
      <c r="N94" t="s">
        <v>168</v>
      </c>
      <c r="O94" t="s">
        <v>169</v>
      </c>
      <c r="P94">
        <v>2000</v>
      </c>
      <c r="Q94" t="s">
        <v>44</v>
      </c>
      <c r="R94">
        <v>2711</v>
      </c>
      <c r="S94" t="s">
        <v>49</v>
      </c>
      <c r="T94">
        <v>0</v>
      </c>
      <c r="U94" t="s">
        <v>46</v>
      </c>
      <c r="V94">
        <v>1500000</v>
      </c>
      <c r="W94">
        <v>1500000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1500000</v>
      </c>
    </row>
    <row r="95" spans="1:32" x14ac:dyDescent="0.3">
      <c r="A95" t="str">
        <f t="shared" si="1"/>
        <v>1.1-00-2608_26630024_2622210</v>
      </c>
      <c r="B95" t="s">
        <v>32</v>
      </c>
      <c r="C95" t="s">
        <v>33</v>
      </c>
      <c r="D95" t="s">
        <v>165</v>
      </c>
      <c r="E95" t="s">
        <v>166</v>
      </c>
      <c r="F95" t="s">
        <v>170</v>
      </c>
      <c r="G95" t="s">
        <v>171</v>
      </c>
      <c r="H95" t="s">
        <v>115</v>
      </c>
      <c r="I95" t="s">
        <v>116</v>
      </c>
      <c r="J95">
        <v>6</v>
      </c>
      <c r="K95" t="s">
        <v>40</v>
      </c>
      <c r="L95">
        <v>30</v>
      </c>
      <c r="M95" t="s">
        <v>172</v>
      </c>
      <c r="N95" t="s">
        <v>173</v>
      </c>
      <c r="O95" t="s">
        <v>174</v>
      </c>
      <c r="P95">
        <v>2000</v>
      </c>
      <c r="Q95" t="s">
        <v>44</v>
      </c>
      <c r="R95">
        <v>2221</v>
      </c>
      <c r="S95" t="s">
        <v>145</v>
      </c>
      <c r="T95">
        <v>0</v>
      </c>
      <c r="U95" t="s">
        <v>46</v>
      </c>
      <c r="V95">
        <v>800000</v>
      </c>
      <c r="W95">
        <v>800000</v>
      </c>
      <c r="X95">
        <v>110230.8</v>
      </c>
      <c r="Y95">
        <v>57096.800000000003</v>
      </c>
      <c r="Z95">
        <v>57096.800000000003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689769.2</v>
      </c>
    </row>
    <row r="96" spans="1:32" x14ac:dyDescent="0.3">
      <c r="A96" t="str">
        <f t="shared" si="1"/>
        <v>1.1-00-2608_26630024_2625310</v>
      </c>
      <c r="B96" t="s">
        <v>32</v>
      </c>
      <c r="C96" t="s">
        <v>33</v>
      </c>
      <c r="D96" t="s">
        <v>165</v>
      </c>
      <c r="E96" t="s">
        <v>166</v>
      </c>
      <c r="F96" t="s">
        <v>170</v>
      </c>
      <c r="G96" t="s">
        <v>171</v>
      </c>
      <c r="H96" t="s">
        <v>115</v>
      </c>
      <c r="I96" t="s">
        <v>116</v>
      </c>
      <c r="J96">
        <v>6</v>
      </c>
      <c r="K96" t="s">
        <v>40</v>
      </c>
      <c r="L96">
        <v>30</v>
      </c>
      <c r="M96" t="s">
        <v>172</v>
      </c>
      <c r="N96" t="s">
        <v>173</v>
      </c>
      <c r="O96" t="s">
        <v>174</v>
      </c>
      <c r="P96">
        <v>2000</v>
      </c>
      <c r="Q96" t="s">
        <v>44</v>
      </c>
      <c r="R96">
        <v>2531</v>
      </c>
      <c r="S96" t="s">
        <v>47</v>
      </c>
      <c r="T96">
        <v>0</v>
      </c>
      <c r="U96" t="s">
        <v>46</v>
      </c>
      <c r="V96">
        <v>1000000</v>
      </c>
      <c r="W96">
        <v>1000000</v>
      </c>
      <c r="X96">
        <v>109694.52</v>
      </c>
      <c r="Y96">
        <v>109694.52</v>
      </c>
      <c r="Z96">
        <v>109694.52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890305.48</v>
      </c>
    </row>
    <row r="97" spans="1:32" x14ac:dyDescent="0.3">
      <c r="A97" t="str">
        <f t="shared" si="1"/>
        <v>1.1-00-2608_26630024_2625410</v>
      </c>
      <c r="B97" t="s">
        <v>32</v>
      </c>
      <c r="C97" t="s">
        <v>33</v>
      </c>
      <c r="D97" t="s">
        <v>165</v>
      </c>
      <c r="E97" t="s">
        <v>166</v>
      </c>
      <c r="F97" t="s">
        <v>170</v>
      </c>
      <c r="G97" t="s">
        <v>171</v>
      </c>
      <c r="H97" t="s">
        <v>115</v>
      </c>
      <c r="I97" t="s">
        <v>116</v>
      </c>
      <c r="J97">
        <v>6</v>
      </c>
      <c r="K97" t="s">
        <v>40</v>
      </c>
      <c r="L97">
        <v>30</v>
      </c>
      <c r="M97" t="s">
        <v>172</v>
      </c>
      <c r="N97" t="s">
        <v>173</v>
      </c>
      <c r="O97" t="s">
        <v>174</v>
      </c>
      <c r="P97">
        <v>2000</v>
      </c>
      <c r="Q97" t="s">
        <v>44</v>
      </c>
      <c r="R97">
        <v>2541</v>
      </c>
      <c r="S97" t="s">
        <v>48</v>
      </c>
      <c r="T97">
        <v>0</v>
      </c>
      <c r="U97" t="s">
        <v>46</v>
      </c>
      <c r="V97">
        <v>500000</v>
      </c>
      <c r="W97">
        <v>500000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500000</v>
      </c>
    </row>
    <row r="98" spans="1:32" x14ac:dyDescent="0.3">
      <c r="A98" t="str">
        <f t="shared" si="1"/>
        <v>1.1-00-2608_26630024_2627210</v>
      </c>
      <c r="B98" t="s">
        <v>32</v>
      </c>
      <c r="C98" t="s">
        <v>33</v>
      </c>
      <c r="D98" t="s">
        <v>165</v>
      </c>
      <c r="E98" t="s">
        <v>166</v>
      </c>
      <c r="F98" t="s">
        <v>170</v>
      </c>
      <c r="G98" t="s">
        <v>171</v>
      </c>
      <c r="H98" t="s">
        <v>115</v>
      </c>
      <c r="I98" t="s">
        <v>116</v>
      </c>
      <c r="J98">
        <v>6</v>
      </c>
      <c r="K98" t="s">
        <v>40</v>
      </c>
      <c r="L98">
        <v>30</v>
      </c>
      <c r="M98" t="s">
        <v>172</v>
      </c>
      <c r="N98" t="s">
        <v>173</v>
      </c>
      <c r="O98" t="s">
        <v>174</v>
      </c>
      <c r="P98">
        <v>2000</v>
      </c>
      <c r="Q98" t="s">
        <v>44</v>
      </c>
      <c r="R98">
        <v>2721</v>
      </c>
      <c r="S98" t="s">
        <v>50</v>
      </c>
      <c r="T98">
        <v>0</v>
      </c>
      <c r="U98" t="s">
        <v>46</v>
      </c>
      <c r="V98">
        <v>50000</v>
      </c>
      <c r="W98">
        <v>50000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50000</v>
      </c>
    </row>
    <row r="99" spans="1:32" x14ac:dyDescent="0.3">
      <c r="A99" t="str">
        <f t="shared" si="1"/>
        <v>1.1-00-2608_26630024_2629110</v>
      </c>
      <c r="B99" t="s">
        <v>32</v>
      </c>
      <c r="C99" t="s">
        <v>33</v>
      </c>
      <c r="D99" t="s">
        <v>165</v>
      </c>
      <c r="E99" t="s">
        <v>166</v>
      </c>
      <c r="F99" t="s">
        <v>170</v>
      </c>
      <c r="G99" t="s">
        <v>171</v>
      </c>
      <c r="H99" t="s">
        <v>115</v>
      </c>
      <c r="I99" t="s">
        <v>116</v>
      </c>
      <c r="J99">
        <v>6</v>
      </c>
      <c r="K99" t="s">
        <v>40</v>
      </c>
      <c r="L99">
        <v>30</v>
      </c>
      <c r="M99" t="s">
        <v>172</v>
      </c>
      <c r="N99" t="s">
        <v>173</v>
      </c>
      <c r="O99" t="s">
        <v>174</v>
      </c>
      <c r="P99">
        <v>2000</v>
      </c>
      <c r="Q99" t="s">
        <v>44</v>
      </c>
      <c r="R99">
        <v>2911</v>
      </c>
      <c r="S99" t="s">
        <v>51</v>
      </c>
      <c r="T99">
        <v>0</v>
      </c>
      <c r="U99" t="s">
        <v>46</v>
      </c>
      <c r="V99">
        <v>50000</v>
      </c>
      <c r="W99">
        <v>50000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50000</v>
      </c>
    </row>
    <row r="100" spans="1:32" x14ac:dyDescent="0.3">
      <c r="A100" t="str">
        <f t="shared" si="1"/>
        <v>1.1-00-2608_26630024_2638210</v>
      </c>
      <c r="B100" t="s">
        <v>32</v>
      </c>
      <c r="C100" t="s">
        <v>33</v>
      </c>
      <c r="D100" t="s">
        <v>165</v>
      </c>
      <c r="E100" t="s">
        <v>166</v>
      </c>
      <c r="F100" t="s">
        <v>170</v>
      </c>
      <c r="G100" t="s">
        <v>171</v>
      </c>
      <c r="H100" t="s">
        <v>115</v>
      </c>
      <c r="I100" t="s">
        <v>116</v>
      </c>
      <c r="J100">
        <v>6</v>
      </c>
      <c r="K100" t="s">
        <v>40</v>
      </c>
      <c r="L100">
        <v>30</v>
      </c>
      <c r="M100" t="s">
        <v>172</v>
      </c>
      <c r="N100" t="s">
        <v>173</v>
      </c>
      <c r="O100" t="s">
        <v>174</v>
      </c>
      <c r="P100">
        <v>3000</v>
      </c>
      <c r="Q100" t="s">
        <v>53</v>
      </c>
      <c r="R100">
        <v>3821</v>
      </c>
      <c r="S100" t="s">
        <v>56</v>
      </c>
      <c r="T100">
        <v>0</v>
      </c>
      <c r="U100" t="s">
        <v>46</v>
      </c>
      <c r="V100">
        <v>200000</v>
      </c>
      <c r="W100">
        <v>200000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200000</v>
      </c>
    </row>
    <row r="101" spans="1:32" x14ac:dyDescent="0.3">
      <c r="A101" t="str">
        <f t="shared" si="1"/>
        <v>1.1-00-2608_26630024_2653110</v>
      </c>
      <c r="B101" t="s">
        <v>32</v>
      </c>
      <c r="C101" t="s">
        <v>33</v>
      </c>
      <c r="D101" t="s">
        <v>165</v>
      </c>
      <c r="E101" t="s">
        <v>166</v>
      </c>
      <c r="F101" t="s">
        <v>170</v>
      </c>
      <c r="G101" t="s">
        <v>171</v>
      </c>
      <c r="H101" t="s">
        <v>115</v>
      </c>
      <c r="I101" t="s">
        <v>116</v>
      </c>
      <c r="J101">
        <v>6</v>
      </c>
      <c r="K101" t="s">
        <v>40</v>
      </c>
      <c r="L101">
        <v>30</v>
      </c>
      <c r="M101" t="s">
        <v>172</v>
      </c>
      <c r="N101" t="s">
        <v>173</v>
      </c>
      <c r="O101" t="s">
        <v>174</v>
      </c>
      <c r="P101">
        <v>5000</v>
      </c>
      <c r="Q101" t="s">
        <v>57</v>
      </c>
      <c r="R101">
        <v>5311</v>
      </c>
      <c r="S101" t="s">
        <v>110</v>
      </c>
      <c r="T101">
        <v>0</v>
      </c>
      <c r="U101" t="s">
        <v>46</v>
      </c>
      <c r="V101">
        <v>500000</v>
      </c>
      <c r="W101">
        <v>500000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500000</v>
      </c>
    </row>
    <row r="102" spans="1:32" x14ac:dyDescent="0.3">
      <c r="A102" t="str">
        <f t="shared" si="1"/>
        <v>1.1-00-2608_26630024_2656910</v>
      </c>
      <c r="B102" t="s">
        <v>32</v>
      </c>
      <c r="C102" t="s">
        <v>33</v>
      </c>
      <c r="D102" t="s">
        <v>165</v>
      </c>
      <c r="E102" t="s">
        <v>166</v>
      </c>
      <c r="F102" t="s">
        <v>170</v>
      </c>
      <c r="G102" t="s">
        <v>171</v>
      </c>
      <c r="H102" t="s">
        <v>115</v>
      </c>
      <c r="I102" t="s">
        <v>116</v>
      </c>
      <c r="J102">
        <v>6</v>
      </c>
      <c r="K102" t="s">
        <v>40</v>
      </c>
      <c r="L102">
        <v>30</v>
      </c>
      <c r="M102" t="s">
        <v>172</v>
      </c>
      <c r="N102" t="s">
        <v>173</v>
      </c>
      <c r="O102" t="s">
        <v>174</v>
      </c>
      <c r="P102">
        <v>5000</v>
      </c>
      <c r="Q102" t="s">
        <v>57</v>
      </c>
      <c r="R102">
        <v>5691</v>
      </c>
      <c r="S102" t="s">
        <v>59</v>
      </c>
      <c r="T102">
        <v>0</v>
      </c>
      <c r="U102" t="s">
        <v>46</v>
      </c>
      <c r="V102">
        <v>150000</v>
      </c>
      <c r="W102">
        <v>150000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150000</v>
      </c>
    </row>
    <row r="103" spans="1:32" x14ac:dyDescent="0.3">
      <c r="A103" t="str">
        <f t="shared" si="1"/>
        <v>1.1-00-2601_2661001_2644110</v>
      </c>
      <c r="B103" t="s">
        <v>32</v>
      </c>
      <c r="C103" t="s">
        <v>33</v>
      </c>
      <c r="D103" t="s">
        <v>175</v>
      </c>
      <c r="E103" t="s">
        <v>176</v>
      </c>
      <c r="F103" t="s">
        <v>36</v>
      </c>
      <c r="G103" t="s">
        <v>37</v>
      </c>
      <c r="H103" t="s">
        <v>177</v>
      </c>
      <c r="I103" t="s">
        <v>178</v>
      </c>
      <c r="J103">
        <v>6</v>
      </c>
      <c r="K103" t="s">
        <v>40</v>
      </c>
      <c r="L103">
        <v>1</v>
      </c>
      <c r="M103" t="s">
        <v>179</v>
      </c>
      <c r="N103" t="s">
        <v>180</v>
      </c>
      <c r="O103" t="s">
        <v>181</v>
      </c>
      <c r="P103">
        <v>4000</v>
      </c>
      <c r="Q103" t="s">
        <v>148</v>
      </c>
      <c r="R103">
        <v>4411</v>
      </c>
      <c r="S103" t="s">
        <v>163</v>
      </c>
      <c r="T103">
        <v>0</v>
      </c>
      <c r="U103" t="s">
        <v>46</v>
      </c>
      <c r="V103">
        <v>3800000</v>
      </c>
      <c r="W103">
        <v>3800000</v>
      </c>
      <c r="X103">
        <v>462327</v>
      </c>
      <c r="Y103">
        <v>462327</v>
      </c>
      <c r="Z103">
        <v>0</v>
      </c>
      <c r="AA103">
        <v>462327</v>
      </c>
      <c r="AB103">
        <v>136327</v>
      </c>
      <c r="AC103">
        <v>326000</v>
      </c>
      <c r="AD103">
        <v>70000</v>
      </c>
      <c r="AE103">
        <v>256000</v>
      </c>
      <c r="AF103">
        <v>3337673</v>
      </c>
    </row>
    <row r="104" spans="1:32" x14ac:dyDescent="0.3">
      <c r="A104" t="str">
        <f t="shared" si="1"/>
        <v>1.1-00-2601_2661001_2644514</v>
      </c>
      <c r="B104" t="s">
        <v>32</v>
      </c>
      <c r="C104" t="s">
        <v>33</v>
      </c>
      <c r="D104" t="s">
        <v>175</v>
      </c>
      <c r="E104" t="s">
        <v>176</v>
      </c>
      <c r="F104" t="s">
        <v>36</v>
      </c>
      <c r="G104" t="s">
        <v>37</v>
      </c>
      <c r="H104" t="s">
        <v>177</v>
      </c>
      <c r="I104" t="s">
        <v>178</v>
      </c>
      <c r="J104">
        <v>6</v>
      </c>
      <c r="K104" t="s">
        <v>40</v>
      </c>
      <c r="L104">
        <v>1</v>
      </c>
      <c r="M104" t="s">
        <v>179</v>
      </c>
      <c r="N104" t="s">
        <v>180</v>
      </c>
      <c r="O104" t="s">
        <v>181</v>
      </c>
      <c r="P104">
        <v>4000</v>
      </c>
      <c r="Q104" t="s">
        <v>148</v>
      </c>
      <c r="R104">
        <v>4451</v>
      </c>
      <c r="S104" t="s">
        <v>182</v>
      </c>
      <c r="T104">
        <v>4</v>
      </c>
      <c r="U104" t="s">
        <v>183</v>
      </c>
      <c r="V104">
        <v>1000000</v>
      </c>
      <c r="W104">
        <v>1000010.04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1000000</v>
      </c>
    </row>
    <row r="105" spans="1:32" x14ac:dyDescent="0.3">
      <c r="A105" t="str">
        <f t="shared" si="1"/>
        <v>1.1-00-2601_2661001_2644515</v>
      </c>
      <c r="B105" t="s">
        <v>32</v>
      </c>
      <c r="C105" t="s">
        <v>33</v>
      </c>
      <c r="D105" t="s">
        <v>175</v>
      </c>
      <c r="E105" t="s">
        <v>176</v>
      </c>
      <c r="F105" t="s">
        <v>36</v>
      </c>
      <c r="G105" t="s">
        <v>37</v>
      </c>
      <c r="H105" t="s">
        <v>177</v>
      </c>
      <c r="I105" t="s">
        <v>178</v>
      </c>
      <c r="J105">
        <v>6</v>
      </c>
      <c r="K105" t="s">
        <v>40</v>
      </c>
      <c r="L105">
        <v>1</v>
      </c>
      <c r="M105" t="s">
        <v>179</v>
      </c>
      <c r="N105" t="s">
        <v>180</v>
      </c>
      <c r="O105" t="s">
        <v>181</v>
      </c>
      <c r="P105">
        <v>4000</v>
      </c>
      <c r="Q105" t="s">
        <v>148</v>
      </c>
      <c r="R105">
        <v>4451</v>
      </c>
      <c r="S105" t="s">
        <v>182</v>
      </c>
      <c r="T105">
        <v>5</v>
      </c>
      <c r="U105" t="s">
        <v>184</v>
      </c>
      <c r="V105">
        <v>500000</v>
      </c>
      <c r="W105">
        <v>499989.96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500000</v>
      </c>
    </row>
    <row r="106" spans="1:32" x14ac:dyDescent="0.3">
      <c r="A106" t="str">
        <f t="shared" si="1"/>
        <v>1.1-00-2601_2661001_2644516</v>
      </c>
      <c r="B106" t="s">
        <v>32</v>
      </c>
      <c r="C106" t="s">
        <v>33</v>
      </c>
      <c r="D106" t="s">
        <v>175</v>
      </c>
      <c r="E106" t="s">
        <v>176</v>
      </c>
      <c r="F106" t="s">
        <v>36</v>
      </c>
      <c r="G106" t="s">
        <v>37</v>
      </c>
      <c r="H106" t="s">
        <v>177</v>
      </c>
      <c r="I106" t="s">
        <v>178</v>
      </c>
      <c r="J106">
        <v>6</v>
      </c>
      <c r="K106" t="s">
        <v>40</v>
      </c>
      <c r="L106">
        <v>1</v>
      </c>
      <c r="M106" t="s">
        <v>179</v>
      </c>
      <c r="N106" t="s">
        <v>180</v>
      </c>
      <c r="O106" t="s">
        <v>181</v>
      </c>
      <c r="P106">
        <v>4000</v>
      </c>
      <c r="Q106" t="s">
        <v>148</v>
      </c>
      <c r="R106">
        <v>4451</v>
      </c>
      <c r="S106" t="s">
        <v>182</v>
      </c>
      <c r="T106">
        <v>6</v>
      </c>
      <c r="U106" t="s">
        <v>185</v>
      </c>
      <c r="V106">
        <v>240000</v>
      </c>
      <c r="W106">
        <v>240000</v>
      </c>
      <c r="X106">
        <v>20000</v>
      </c>
      <c r="Y106">
        <v>20000</v>
      </c>
      <c r="Z106">
        <v>0</v>
      </c>
      <c r="AA106">
        <v>20000</v>
      </c>
      <c r="AB106">
        <v>20000</v>
      </c>
      <c r="AC106">
        <v>0</v>
      </c>
      <c r="AD106">
        <v>0</v>
      </c>
      <c r="AE106">
        <v>0</v>
      </c>
      <c r="AF106">
        <v>220000</v>
      </c>
    </row>
    <row r="107" spans="1:32" x14ac:dyDescent="0.3">
      <c r="A107" t="str">
        <f t="shared" si="1"/>
        <v>1.1-00-2601_2661001_2644517</v>
      </c>
      <c r="B107" t="s">
        <v>32</v>
      </c>
      <c r="C107" t="s">
        <v>33</v>
      </c>
      <c r="D107" t="s">
        <v>175</v>
      </c>
      <c r="E107" t="s">
        <v>176</v>
      </c>
      <c r="F107" t="s">
        <v>36</v>
      </c>
      <c r="G107" t="s">
        <v>37</v>
      </c>
      <c r="H107" t="s">
        <v>177</v>
      </c>
      <c r="I107" t="s">
        <v>178</v>
      </c>
      <c r="J107">
        <v>6</v>
      </c>
      <c r="K107" t="s">
        <v>40</v>
      </c>
      <c r="L107">
        <v>1</v>
      </c>
      <c r="M107" t="s">
        <v>179</v>
      </c>
      <c r="N107" t="s">
        <v>180</v>
      </c>
      <c r="O107" t="s">
        <v>181</v>
      </c>
      <c r="P107">
        <v>4000</v>
      </c>
      <c r="Q107" t="s">
        <v>148</v>
      </c>
      <c r="R107">
        <v>4451</v>
      </c>
      <c r="S107" t="s">
        <v>182</v>
      </c>
      <c r="T107">
        <v>7</v>
      </c>
      <c r="U107" t="s">
        <v>186</v>
      </c>
      <c r="V107">
        <v>60000</v>
      </c>
      <c r="W107">
        <v>60000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60000</v>
      </c>
    </row>
    <row r="108" spans="1:32" x14ac:dyDescent="0.3">
      <c r="A108" t="str">
        <f t="shared" si="1"/>
        <v>1.1-00-2602_2642002_2621110</v>
      </c>
      <c r="B108" t="s">
        <v>32</v>
      </c>
      <c r="C108" t="s">
        <v>33</v>
      </c>
      <c r="D108" t="s">
        <v>175</v>
      </c>
      <c r="E108" t="s">
        <v>176</v>
      </c>
      <c r="F108" t="s">
        <v>36</v>
      </c>
      <c r="G108" t="s">
        <v>37</v>
      </c>
      <c r="H108" t="s">
        <v>187</v>
      </c>
      <c r="I108" t="s">
        <v>188</v>
      </c>
      <c r="J108">
        <v>4</v>
      </c>
      <c r="K108" t="s">
        <v>78</v>
      </c>
      <c r="L108">
        <v>2</v>
      </c>
      <c r="M108" t="s">
        <v>189</v>
      </c>
      <c r="N108" t="s">
        <v>190</v>
      </c>
      <c r="O108" t="s">
        <v>191</v>
      </c>
      <c r="P108">
        <v>2000</v>
      </c>
      <c r="Q108" t="s">
        <v>44</v>
      </c>
      <c r="R108">
        <v>2111</v>
      </c>
      <c r="S108" t="s">
        <v>67</v>
      </c>
      <c r="T108">
        <v>0</v>
      </c>
      <c r="U108" t="s">
        <v>46</v>
      </c>
      <c r="V108">
        <v>10000</v>
      </c>
      <c r="W108">
        <v>10000</v>
      </c>
      <c r="X108">
        <v>10000</v>
      </c>
      <c r="Y108">
        <v>10000</v>
      </c>
      <c r="Z108">
        <v>10000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</row>
    <row r="109" spans="1:32" x14ac:dyDescent="0.3">
      <c r="A109" t="str">
        <f t="shared" si="1"/>
        <v>1.1-00-2602_2642002_2622110</v>
      </c>
      <c r="B109" t="s">
        <v>32</v>
      </c>
      <c r="C109" t="s">
        <v>33</v>
      </c>
      <c r="D109" t="s">
        <v>175</v>
      </c>
      <c r="E109" t="s">
        <v>176</v>
      </c>
      <c r="F109" t="s">
        <v>36</v>
      </c>
      <c r="G109" t="s">
        <v>37</v>
      </c>
      <c r="H109" t="s">
        <v>187</v>
      </c>
      <c r="I109" t="s">
        <v>188</v>
      </c>
      <c r="J109">
        <v>4</v>
      </c>
      <c r="K109" t="s">
        <v>78</v>
      </c>
      <c r="L109">
        <v>2</v>
      </c>
      <c r="M109" t="s">
        <v>189</v>
      </c>
      <c r="N109" t="s">
        <v>190</v>
      </c>
      <c r="O109" t="s">
        <v>191</v>
      </c>
      <c r="P109">
        <v>2000</v>
      </c>
      <c r="Q109" t="s">
        <v>44</v>
      </c>
      <c r="R109">
        <v>2211</v>
      </c>
      <c r="S109" t="s">
        <v>68</v>
      </c>
      <c r="T109">
        <v>0</v>
      </c>
      <c r="U109" t="s">
        <v>46</v>
      </c>
      <c r="V109">
        <v>10000</v>
      </c>
      <c r="W109">
        <v>10000</v>
      </c>
      <c r="X109">
        <v>10000</v>
      </c>
      <c r="Y109">
        <v>10000</v>
      </c>
      <c r="Z109">
        <v>10000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</row>
    <row r="110" spans="1:32" x14ac:dyDescent="0.3">
      <c r="A110" t="str">
        <f t="shared" si="1"/>
        <v>1.1-00-2602_2642002_2634110</v>
      </c>
      <c r="B110" t="s">
        <v>32</v>
      </c>
      <c r="C110" t="s">
        <v>33</v>
      </c>
      <c r="D110" t="s">
        <v>175</v>
      </c>
      <c r="E110" t="s">
        <v>176</v>
      </c>
      <c r="F110" t="s">
        <v>36</v>
      </c>
      <c r="G110" t="s">
        <v>37</v>
      </c>
      <c r="H110" t="s">
        <v>187</v>
      </c>
      <c r="I110" t="s">
        <v>188</v>
      </c>
      <c r="J110">
        <v>4</v>
      </c>
      <c r="K110" t="s">
        <v>78</v>
      </c>
      <c r="L110">
        <v>2</v>
      </c>
      <c r="M110" t="s">
        <v>189</v>
      </c>
      <c r="N110" t="s">
        <v>190</v>
      </c>
      <c r="O110" t="s">
        <v>191</v>
      </c>
      <c r="P110">
        <v>3000</v>
      </c>
      <c r="Q110" t="s">
        <v>53</v>
      </c>
      <c r="R110">
        <v>3411</v>
      </c>
      <c r="S110" t="s">
        <v>70</v>
      </c>
      <c r="T110">
        <v>0</v>
      </c>
      <c r="U110" t="s">
        <v>46</v>
      </c>
      <c r="V110">
        <v>2000000</v>
      </c>
      <c r="W110">
        <v>2000000</v>
      </c>
      <c r="X110">
        <v>1992655</v>
      </c>
      <c r="Y110">
        <v>20655</v>
      </c>
      <c r="Z110">
        <v>0</v>
      </c>
      <c r="AA110">
        <v>20655</v>
      </c>
      <c r="AB110">
        <v>20655</v>
      </c>
      <c r="AC110">
        <v>0</v>
      </c>
      <c r="AD110">
        <v>0</v>
      </c>
      <c r="AE110">
        <v>0</v>
      </c>
      <c r="AF110">
        <v>7345</v>
      </c>
    </row>
    <row r="111" spans="1:32" x14ac:dyDescent="0.3">
      <c r="A111" t="str">
        <f t="shared" si="1"/>
        <v>1.1-00-2604_2645004_2621810</v>
      </c>
      <c r="B111" t="s">
        <v>32</v>
      </c>
      <c r="C111" t="s">
        <v>33</v>
      </c>
      <c r="D111" t="s">
        <v>175</v>
      </c>
      <c r="E111" t="s">
        <v>176</v>
      </c>
      <c r="F111" t="s">
        <v>36</v>
      </c>
      <c r="G111" t="s">
        <v>37</v>
      </c>
      <c r="H111" t="s">
        <v>192</v>
      </c>
      <c r="I111" t="s">
        <v>193</v>
      </c>
      <c r="J111">
        <v>4</v>
      </c>
      <c r="K111" t="s">
        <v>78</v>
      </c>
      <c r="L111">
        <v>5</v>
      </c>
      <c r="M111" t="s">
        <v>194</v>
      </c>
      <c r="N111" t="s">
        <v>195</v>
      </c>
      <c r="O111" t="s">
        <v>196</v>
      </c>
      <c r="P111">
        <v>2000</v>
      </c>
      <c r="Q111" t="s">
        <v>44</v>
      </c>
      <c r="R111">
        <v>2181</v>
      </c>
      <c r="S111" t="s">
        <v>128</v>
      </c>
      <c r="T111">
        <v>0</v>
      </c>
      <c r="U111" t="s">
        <v>46</v>
      </c>
      <c r="V111">
        <v>5954000</v>
      </c>
      <c r="W111">
        <v>5954000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5954000</v>
      </c>
    </row>
    <row r="112" spans="1:32" x14ac:dyDescent="0.3">
      <c r="A112" t="str">
        <f t="shared" si="1"/>
        <v>1.1-00-2604_2645004_2639410</v>
      </c>
      <c r="B112" t="s">
        <v>32</v>
      </c>
      <c r="C112" t="s">
        <v>33</v>
      </c>
      <c r="D112" t="s">
        <v>175</v>
      </c>
      <c r="E112" t="s">
        <v>176</v>
      </c>
      <c r="F112" t="s">
        <v>36</v>
      </c>
      <c r="G112" t="s">
        <v>37</v>
      </c>
      <c r="H112" t="s">
        <v>192</v>
      </c>
      <c r="I112" t="s">
        <v>193</v>
      </c>
      <c r="J112">
        <v>4</v>
      </c>
      <c r="K112" t="s">
        <v>78</v>
      </c>
      <c r="L112">
        <v>5</v>
      </c>
      <c r="M112" t="s">
        <v>194</v>
      </c>
      <c r="N112" t="s">
        <v>195</v>
      </c>
      <c r="O112" t="s">
        <v>196</v>
      </c>
      <c r="P112">
        <v>3000</v>
      </c>
      <c r="Q112" t="s">
        <v>53</v>
      </c>
      <c r="R112">
        <v>3941</v>
      </c>
      <c r="S112" t="s">
        <v>132</v>
      </c>
      <c r="T112">
        <v>0</v>
      </c>
      <c r="U112" t="s">
        <v>46</v>
      </c>
      <c r="V112">
        <v>800000</v>
      </c>
      <c r="W112">
        <v>0</v>
      </c>
      <c r="X112">
        <v>92642.54</v>
      </c>
      <c r="Y112">
        <v>92642.54</v>
      </c>
      <c r="Z112">
        <v>0</v>
      </c>
      <c r="AA112">
        <v>92642.54</v>
      </c>
      <c r="AB112">
        <v>92642.54</v>
      </c>
      <c r="AC112">
        <v>0</v>
      </c>
      <c r="AD112">
        <v>0</v>
      </c>
      <c r="AE112">
        <v>0</v>
      </c>
      <c r="AF112">
        <v>707357.46</v>
      </c>
    </row>
    <row r="113" spans="1:32" x14ac:dyDescent="0.3">
      <c r="A113" t="str">
        <f t="shared" si="1"/>
        <v>1.1-00-2604_2645004_2639420</v>
      </c>
      <c r="B113" t="s">
        <v>32</v>
      </c>
      <c r="C113" t="s">
        <v>33</v>
      </c>
      <c r="D113" t="s">
        <v>175</v>
      </c>
      <c r="E113" t="s">
        <v>176</v>
      </c>
      <c r="F113" t="s">
        <v>36</v>
      </c>
      <c r="G113" t="s">
        <v>37</v>
      </c>
      <c r="H113" t="s">
        <v>192</v>
      </c>
      <c r="I113" t="s">
        <v>193</v>
      </c>
      <c r="J113">
        <v>4</v>
      </c>
      <c r="K113" t="s">
        <v>78</v>
      </c>
      <c r="L113">
        <v>5</v>
      </c>
      <c r="M113" t="s">
        <v>194</v>
      </c>
      <c r="N113" t="s">
        <v>195</v>
      </c>
      <c r="O113" t="s">
        <v>196</v>
      </c>
      <c r="P113">
        <v>3000</v>
      </c>
      <c r="Q113" t="s">
        <v>53</v>
      </c>
      <c r="R113">
        <v>3942</v>
      </c>
      <c r="S113" t="s">
        <v>197</v>
      </c>
      <c r="T113">
        <v>0</v>
      </c>
      <c r="U113" t="s">
        <v>46</v>
      </c>
      <c r="V113">
        <v>150000</v>
      </c>
      <c r="W113">
        <v>150000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150000</v>
      </c>
    </row>
    <row r="114" spans="1:32" x14ac:dyDescent="0.3">
      <c r="A114" t="str">
        <f t="shared" si="1"/>
        <v>1.1-00-2604_2646005_2621110</v>
      </c>
      <c r="B114" t="s">
        <v>32</v>
      </c>
      <c r="C114" t="s">
        <v>33</v>
      </c>
      <c r="D114" t="s">
        <v>175</v>
      </c>
      <c r="E114" t="s">
        <v>176</v>
      </c>
      <c r="F114" t="s">
        <v>36</v>
      </c>
      <c r="G114" t="s">
        <v>37</v>
      </c>
      <c r="H114" t="s">
        <v>192</v>
      </c>
      <c r="I114" t="s">
        <v>193</v>
      </c>
      <c r="J114">
        <v>4</v>
      </c>
      <c r="K114" t="s">
        <v>78</v>
      </c>
      <c r="L114">
        <v>6</v>
      </c>
      <c r="M114" t="s">
        <v>198</v>
      </c>
      <c r="N114" t="s">
        <v>199</v>
      </c>
      <c r="O114" t="s">
        <v>200</v>
      </c>
      <c r="P114">
        <v>2000</v>
      </c>
      <c r="Q114" t="s">
        <v>44</v>
      </c>
      <c r="R114">
        <v>2111</v>
      </c>
      <c r="S114" t="s">
        <v>67</v>
      </c>
      <c r="T114">
        <v>0</v>
      </c>
      <c r="U114" t="s">
        <v>46</v>
      </c>
      <c r="V114">
        <v>100000</v>
      </c>
      <c r="W114">
        <v>100000</v>
      </c>
      <c r="X114">
        <v>9687.2199999999993</v>
      </c>
      <c r="Y114">
        <v>9687.2199999999993</v>
      </c>
      <c r="Z114">
        <v>8337.84</v>
      </c>
      <c r="AA114">
        <v>1349.38</v>
      </c>
      <c r="AB114">
        <v>0</v>
      </c>
      <c r="AC114">
        <v>1349.38</v>
      </c>
      <c r="AD114">
        <v>0</v>
      </c>
      <c r="AE114">
        <v>1349.38</v>
      </c>
      <c r="AF114">
        <v>90312.78</v>
      </c>
    </row>
    <row r="115" spans="1:32" x14ac:dyDescent="0.3">
      <c r="A115" t="str">
        <f t="shared" si="1"/>
        <v>1.1-00-2604_2646005_2621410</v>
      </c>
      <c r="B115" t="s">
        <v>32</v>
      </c>
      <c r="C115" t="s">
        <v>33</v>
      </c>
      <c r="D115" t="s">
        <v>175</v>
      </c>
      <c r="E115" t="s">
        <v>176</v>
      </c>
      <c r="F115" t="s">
        <v>36</v>
      </c>
      <c r="G115" t="s">
        <v>37</v>
      </c>
      <c r="H115" t="s">
        <v>192</v>
      </c>
      <c r="I115" t="s">
        <v>193</v>
      </c>
      <c r="J115">
        <v>4</v>
      </c>
      <c r="K115" t="s">
        <v>78</v>
      </c>
      <c r="L115">
        <v>6</v>
      </c>
      <c r="M115" t="s">
        <v>198</v>
      </c>
      <c r="N115" t="s">
        <v>199</v>
      </c>
      <c r="O115" t="s">
        <v>200</v>
      </c>
      <c r="P115">
        <v>2000</v>
      </c>
      <c r="Q115" t="s">
        <v>44</v>
      </c>
      <c r="R115">
        <v>2141</v>
      </c>
      <c r="S115" t="s">
        <v>82</v>
      </c>
      <c r="T115">
        <v>0</v>
      </c>
      <c r="U115" t="s">
        <v>46</v>
      </c>
      <c r="V115">
        <v>10000</v>
      </c>
      <c r="W115">
        <v>10000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10000</v>
      </c>
    </row>
    <row r="116" spans="1:32" x14ac:dyDescent="0.3">
      <c r="A116" t="str">
        <f t="shared" si="1"/>
        <v>1.1-00-2604_2646005_2621610</v>
      </c>
      <c r="B116" t="s">
        <v>32</v>
      </c>
      <c r="C116" t="s">
        <v>33</v>
      </c>
      <c r="D116" t="s">
        <v>175</v>
      </c>
      <c r="E116" t="s">
        <v>176</v>
      </c>
      <c r="F116" t="s">
        <v>36</v>
      </c>
      <c r="G116" t="s">
        <v>37</v>
      </c>
      <c r="H116" t="s">
        <v>192</v>
      </c>
      <c r="I116" t="s">
        <v>193</v>
      </c>
      <c r="J116">
        <v>4</v>
      </c>
      <c r="K116" t="s">
        <v>78</v>
      </c>
      <c r="L116">
        <v>6</v>
      </c>
      <c r="M116" t="s">
        <v>198</v>
      </c>
      <c r="N116" t="s">
        <v>199</v>
      </c>
      <c r="O116" t="s">
        <v>200</v>
      </c>
      <c r="P116">
        <v>2000</v>
      </c>
      <c r="Q116" t="s">
        <v>44</v>
      </c>
      <c r="R116">
        <v>2161</v>
      </c>
      <c r="S116" t="s">
        <v>106</v>
      </c>
      <c r="T116">
        <v>0</v>
      </c>
      <c r="U116" t="s">
        <v>46</v>
      </c>
      <c r="V116">
        <v>2000</v>
      </c>
      <c r="W116">
        <v>2000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2000</v>
      </c>
    </row>
    <row r="117" spans="1:32" x14ac:dyDescent="0.3">
      <c r="A117" t="str">
        <f t="shared" si="1"/>
        <v>1.1-00-2604_2646005_2621810</v>
      </c>
      <c r="B117" t="s">
        <v>32</v>
      </c>
      <c r="C117" t="s">
        <v>33</v>
      </c>
      <c r="D117" t="s">
        <v>175</v>
      </c>
      <c r="E117" t="s">
        <v>176</v>
      </c>
      <c r="F117" t="s">
        <v>36</v>
      </c>
      <c r="G117" t="s">
        <v>37</v>
      </c>
      <c r="H117" t="s">
        <v>192</v>
      </c>
      <c r="I117" t="s">
        <v>193</v>
      </c>
      <c r="J117">
        <v>4</v>
      </c>
      <c r="K117" t="s">
        <v>78</v>
      </c>
      <c r="L117">
        <v>6</v>
      </c>
      <c r="M117" t="s">
        <v>198</v>
      </c>
      <c r="N117" t="s">
        <v>199</v>
      </c>
      <c r="O117" t="s">
        <v>200</v>
      </c>
      <c r="P117">
        <v>2000</v>
      </c>
      <c r="Q117" t="s">
        <v>44</v>
      </c>
      <c r="R117">
        <v>2181</v>
      </c>
      <c r="S117" t="s">
        <v>128</v>
      </c>
      <c r="T117">
        <v>0</v>
      </c>
      <c r="U117" t="s">
        <v>46</v>
      </c>
      <c r="V117">
        <v>5263500</v>
      </c>
      <c r="W117">
        <v>5273500</v>
      </c>
      <c r="X117">
        <v>4425766.5599999996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837733.44000000041</v>
      </c>
    </row>
    <row r="118" spans="1:32" x14ac:dyDescent="0.3">
      <c r="A118" t="str">
        <f t="shared" si="1"/>
        <v>1.1-00-2604_2646005_2622110</v>
      </c>
      <c r="B118" t="s">
        <v>32</v>
      </c>
      <c r="C118" t="s">
        <v>33</v>
      </c>
      <c r="D118" t="s">
        <v>175</v>
      </c>
      <c r="E118" t="s">
        <v>176</v>
      </c>
      <c r="F118" t="s">
        <v>36</v>
      </c>
      <c r="G118" t="s">
        <v>37</v>
      </c>
      <c r="H118" t="s">
        <v>192</v>
      </c>
      <c r="I118" t="s">
        <v>193</v>
      </c>
      <c r="J118">
        <v>4</v>
      </c>
      <c r="K118" t="s">
        <v>78</v>
      </c>
      <c r="L118">
        <v>6</v>
      </c>
      <c r="M118" t="s">
        <v>198</v>
      </c>
      <c r="N118" t="s">
        <v>199</v>
      </c>
      <c r="O118" t="s">
        <v>200</v>
      </c>
      <c r="P118">
        <v>2000</v>
      </c>
      <c r="Q118" t="s">
        <v>44</v>
      </c>
      <c r="R118">
        <v>2211</v>
      </c>
      <c r="S118" t="s">
        <v>68</v>
      </c>
      <c r="T118">
        <v>0</v>
      </c>
      <c r="U118" t="s">
        <v>46</v>
      </c>
      <c r="V118">
        <v>25000</v>
      </c>
      <c r="W118">
        <v>25000</v>
      </c>
      <c r="X118">
        <v>908</v>
      </c>
      <c r="Y118">
        <v>908</v>
      </c>
      <c r="Z118">
        <v>0</v>
      </c>
      <c r="AA118">
        <v>908</v>
      </c>
      <c r="AB118">
        <v>0</v>
      </c>
      <c r="AC118">
        <v>908</v>
      </c>
      <c r="AD118">
        <v>0</v>
      </c>
      <c r="AE118">
        <v>908</v>
      </c>
      <c r="AF118">
        <v>24092</v>
      </c>
    </row>
    <row r="119" spans="1:32" x14ac:dyDescent="0.3">
      <c r="A119" t="str">
        <f t="shared" si="1"/>
        <v>1.1-00-2604_2646005_2624410</v>
      </c>
      <c r="B119" t="s">
        <v>32</v>
      </c>
      <c r="C119" t="s">
        <v>33</v>
      </c>
      <c r="D119" t="s">
        <v>175</v>
      </c>
      <c r="E119" t="s">
        <v>176</v>
      </c>
      <c r="F119" t="s">
        <v>36</v>
      </c>
      <c r="G119" t="s">
        <v>37</v>
      </c>
      <c r="H119" t="s">
        <v>192</v>
      </c>
      <c r="I119" t="s">
        <v>193</v>
      </c>
      <c r="J119">
        <v>4</v>
      </c>
      <c r="K119" t="s">
        <v>78</v>
      </c>
      <c r="L119">
        <v>6</v>
      </c>
      <c r="M119" t="s">
        <v>198</v>
      </c>
      <c r="N119" t="s">
        <v>199</v>
      </c>
      <c r="O119" t="s">
        <v>200</v>
      </c>
      <c r="P119">
        <v>2000</v>
      </c>
      <c r="Q119" t="s">
        <v>44</v>
      </c>
      <c r="R119">
        <v>2441</v>
      </c>
      <c r="S119" t="s">
        <v>201</v>
      </c>
      <c r="T119">
        <v>0</v>
      </c>
      <c r="U119" t="s">
        <v>46</v>
      </c>
      <c r="V119">
        <v>4000</v>
      </c>
      <c r="W119">
        <v>4000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4000</v>
      </c>
    </row>
    <row r="120" spans="1:32" x14ac:dyDescent="0.3">
      <c r="A120" t="str">
        <f t="shared" si="1"/>
        <v>1.1-00-2604_2646005_2624610</v>
      </c>
      <c r="B120" t="s">
        <v>32</v>
      </c>
      <c r="C120" t="s">
        <v>33</v>
      </c>
      <c r="D120" t="s">
        <v>175</v>
      </c>
      <c r="E120" t="s">
        <v>176</v>
      </c>
      <c r="F120" t="s">
        <v>36</v>
      </c>
      <c r="G120" t="s">
        <v>37</v>
      </c>
      <c r="H120" t="s">
        <v>192</v>
      </c>
      <c r="I120" t="s">
        <v>193</v>
      </c>
      <c r="J120">
        <v>4</v>
      </c>
      <c r="K120" t="s">
        <v>78</v>
      </c>
      <c r="L120">
        <v>6</v>
      </c>
      <c r="M120" t="s">
        <v>198</v>
      </c>
      <c r="N120" t="s">
        <v>199</v>
      </c>
      <c r="O120" t="s">
        <v>200</v>
      </c>
      <c r="P120">
        <v>2000</v>
      </c>
      <c r="Q120" t="s">
        <v>44</v>
      </c>
      <c r="R120">
        <v>2461</v>
      </c>
      <c r="S120" t="s">
        <v>83</v>
      </c>
      <c r="T120">
        <v>0</v>
      </c>
      <c r="U120" t="s">
        <v>46</v>
      </c>
      <c r="V120">
        <v>500</v>
      </c>
      <c r="W120">
        <v>500</v>
      </c>
      <c r="X120">
        <v>259</v>
      </c>
      <c r="Y120">
        <v>259</v>
      </c>
      <c r="Z120">
        <v>0</v>
      </c>
      <c r="AA120">
        <v>259</v>
      </c>
      <c r="AB120">
        <v>0</v>
      </c>
      <c r="AC120">
        <v>259</v>
      </c>
      <c r="AD120">
        <v>0</v>
      </c>
      <c r="AE120">
        <v>259</v>
      </c>
      <c r="AF120">
        <v>241</v>
      </c>
    </row>
    <row r="121" spans="1:32" x14ac:dyDescent="0.3">
      <c r="A121" t="str">
        <f t="shared" si="1"/>
        <v>1.1-00-2604_2646005_2624710</v>
      </c>
      <c r="B121" t="s">
        <v>32</v>
      </c>
      <c r="C121" t="s">
        <v>33</v>
      </c>
      <c r="D121" t="s">
        <v>175</v>
      </c>
      <c r="E121" t="s">
        <v>176</v>
      </c>
      <c r="F121" t="s">
        <v>36</v>
      </c>
      <c r="G121" t="s">
        <v>37</v>
      </c>
      <c r="H121" t="s">
        <v>192</v>
      </c>
      <c r="I121" t="s">
        <v>193</v>
      </c>
      <c r="J121">
        <v>4</v>
      </c>
      <c r="K121" t="s">
        <v>78</v>
      </c>
      <c r="L121">
        <v>6</v>
      </c>
      <c r="M121" t="s">
        <v>198</v>
      </c>
      <c r="N121" t="s">
        <v>199</v>
      </c>
      <c r="O121" t="s">
        <v>200</v>
      </c>
      <c r="P121">
        <v>2000</v>
      </c>
      <c r="Q121" t="s">
        <v>44</v>
      </c>
      <c r="R121">
        <v>2471</v>
      </c>
      <c r="S121" t="s">
        <v>202</v>
      </c>
      <c r="T121">
        <v>0</v>
      </c>
      <c r="U121" t="s">
        <v>46</v>
      </c>
      <c r="V121">
        <v>11000</v>
      </c>
      <c r="W121">
        <v>11000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11000</v>
      </c>
    </row>
    <row r="122" spans="1:32" x14ac:dyDescent="0.3">
      <c r="A122" t="str">
        <f t="shared" si="1"/>
        <v>1.1-00-2604_2646005_2627210</v>
      </c>
      <c r="B122" t="s">
        <v>32</v>
      </c>
      <c r="C122" t="s">
        <v>33</v>
      </c>
      <c r="D122" t="s">
        <v>175</v>
      </c>
      <c r="E122" t="s">
        <v>176</v>
      </c>
      <c r="F122" t="s">
        <v>36</v>
      </c>
      <c r="G122" t="s">
        <v>37</v>
      </c>
      <c r="H122" t="s">
        <v>192</v>
      </c>
      <c r="I122" t="s">
        <v>193</v>
      </c>
      <c r="J122">
        <v>4</v>
      </c>
      <c r="K122" t="s">
        <v>78</v>
      </c>
      <c r="L122">
        <v>6</v>
      </c>
      <c r="M122" t="s">
        <v>198</v>
      </c>
      <c r="N122" t="s">
        <v>199</v>
      </c>
      <c r="O122" t="s">
        <v>200</v>
      </c>
      <c r="P122">
        <v>2000</v>
      </c>
      <c r="Q122" t="s">
        <v>44</v>
      </c>
      <c r="R122">
        <v>2721</v>
      </c>
      <c r="S122" t="s">
        <v>50</v>
      </c>
      <c r="T122">
        <v>0</v>
      </c>
      <c r="U122" t="s">
        <v>46</v>
      </c>
      <c r="V122">
        <v>15000</v>
      </c>
      <c r="W122">
        <v>15000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15000</v>
      </c>
    </row>
    <row r="123" spans="1:32" x14ac:dyDescent="0.3">
      <c r="A123" t="str">
        <f t="shared" si="1"/>
        <v>1.1-00-2604_2646005_2629110</v>
      </c>
      <c r="B123" t="s">
        <v>32</v>
      </c>
      <c r="C123" t="s">
        <v>33</v>
      </c>
      <c r="D123" t="s">
        <v>175</v>
      </c>
      <c r="E123" t="s">
        <v>176</v>
      </c>
      <c r="F123" t="s">
        <v>36</v>
      </c>
      <c r="G123" t="s">
        <v>37</v>
      </c>
      <c r="H123" t="s">
        <v>192</v>
      </c>
      <c r="I123" t="s">
        <v>193</v>
      </c>
      <c r="J123">
        <v>4</v>
      </c>
      <c r="K123" t="s">
        <v>78</v>
      </c>
      <c r="L123">
        <v>6</v>
      </c>
      <c r="M123" t="s">
        <v>198</v>
      </c>
      <c r="N123" t="s">
        <v>199</v>
      </c>
      <c r="O123" t="s">
        <v>200</v>
      </c>
      <c r="P123">
        <v>2000</v>
      </c>
      <c r="Q123" t="s">
        <v>44</v>
      </c>
      <c r="R123">
        <v>2911</v>
      </c>
      <c r="S123" t="s">
        <v>51</v>
      </c>
      <c r="T123">
        <v>0</v>
      </c>
      <c r="U123" t="s">
        <v>46</v>
      </c>
      <c r="V123">
        <v>10000</v>
      </c>
      <c r="W123">
        <v>0</v>
      </c>
      <c r="X123">
        <v>499.01</v>
      </c>
      <c r="Y123">
        <v>499.01</v>
      </c>
      <c r="Z123">
        <v>0</v>
      </c>
      <c r="AA123">
        <v>499.01</v>
      </c>
      <c r="AB123">
        <v>0</v>
      </c>
      <c r="AC123">
        <v>499.01</v>
      </c>
      <c r="AD123">
        <v>0</v>
      </c>
      <c r="AE123">
        <v>499.01</v>
      </c>
      <c r="AF123">
        <v>9500.99</v>
      </c>
    </row>
    <row r="124" spans="1:32" x14ac:dyDescent="0.3">
      <c r="A124" t="str">
        <f t="shared" si="1"/>
        <v>1.1-00-2604_2646005_2629210</v>
      </c>
      <c r="B124" t="s">
        <v>32</v>
      </c>
      <c r="C124" t="s">
        <v>33</v>
      </c>
      <c r="D124" t="s">
        <v>175</v>
      </c>
      <c r="E124" t="s">
        <v>176</v>
      </c>
      <c r="F124" t="s">
        <v>36</v>
      </c>
      <c r="G124" t="s">
        <v>37</v>
      </c>
      <c r="H124" t="s">
        <v>192</v>
      </c>
      <c r="I124" t="s">
        <v>193</v>
      </c>
      <c r="J124">
        <v>4</v>
      </c>
      <c r="K124" t="s">
        <v>78</v>
      </c>
      <c r="L124">
        <v>6</v>
      </c>
      <c r="M124" t="s">
        <v>198</v>
      </c>
      <c r="N124" t="s">
        <v>199</v>
      </c>
      <c r="O124" t="s">
        <v>200</v>
      </c>
      <c r="P124">
        <v>2000</v>
      </c>
      <c r="Q124" t="s">
        <v>44</v>
      </c>
      <c r="R124">
        <v>2921</v>
      </c>
      <c r="S124" t="s">
        <v>203</v>
      </c>
      <c r="T124">
        <v>0</v>
      </c>
      <c r="U124" t="s">
        <v>46</v>
      </c>
      <c r="V124">
        <v>3000</v>
      </c>
      <c r="W124">
        <v>3000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3000</v>
      </c>
    </row>
    <row r="125" spans="1:32" x14ac:dyDescent="0.3">
      <c r="A125" t="str">
        <f t="shared" si="1"/>
        <v>1.1-00-2604_2646005_2629410</v>
      </c>
      <c r="B125" t="s">
        <v>32</v>
      </c>
      <c r="C125" t="s">
        <v>33</v>
      </c>
      <c r="D125" t="s">
        <v>175</v>
      </c>
      <c r="E125" t="s">
        <v>176</v>
      </c>
      <c r="F125" t="s">
        <v>36</v>
      </c>
      <c r="G125" t="s">
        <v>37</v>
      </c>
      <c r="H125" t="s">
        <v>192</v>
      </c>
      <c r="I125" t="s">
        <v>193</v>
      </c>
      <c r="J125">
        <v>4</v>
      </c>
      <c r="K125" t="s">
        <v>78</v>
      </c>
      <c r="L125">
        <v>6</v>
      </c>
      <c r="M125" t="s">
        <v>198</v>
      </c>
      <c r="N125" t="s">
        <v>199</v>
      </c>
      <c r="O125" t="s">
        <v>200</v>
      </c>
      <c r="P125">
        <v>2000</v>
      </c>
      <c r="Q125" t="s">
        <v>44</v>
      </c>
      <c r="R125">
        <v>2941</v>
      </c>
      <c r="S125" t="s">
        <v>84</v>
      </c>
      <c r="T125">
        <v>0</v>
      </c>
      <c r="U125" t="s">
        <v>46</v>
      </c>
      <c r="V125">
        <v>15000</v>
      </c>
      <c r="W125">
        <v>15000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15000</v>
      </c>
    </row>
    <row r="126" spans="1:32" x14ac:dyDescent="0.3">
      <c r="A126" t="str">
        <f t="shared" si="1"/>
        <v>1.1-00-2604_2646005_2629610</v>
      </c>
      <c r="B126" t="s">
        <v>32</v>
      </c>
      <c r="C126" t="s">
        <v>33</v>
      </c>
      <c r="D126" t="s">
        <v>175</v>
      </c>
      <c r="E126" t="s">
        <v>176</v>
      </c>
      <c r="F126" t="s">
        <v>36</v>
      </c>
      <c r="G126" t="s">
        <v>37</v>
      </c>
      <c r="H126" t="s">
        <v>192</v>
      </c>
      <c r="I126" t="s">
        <v>193</v>
      </c>
      <c r="J126">
        <v>4</v>
      </c>
      <c r="K126" t="s">
        <v>78</v>
      </c>
      <c r="L126">
        <v>6</v>
      </c>
      <c r="M126" t="s">
        <v>198</v>
      </c>
      <c r="N126" t="s">
        <v>199</v>
      </c>
      <c r="O126" t="s">
        <v>200</v>
      </c>
      <c r="P126">
        <v>2000</v>
      </c>
      <c r="Q126" t="s">
        <v>44</v>
      </c>
      <c r="R126">
        <v>2961</v>
      </c>
      <c r="S126" t="s">
        <v>52</v>
      </c>
      <c r="T126">
        <v>0</v>
      </c>
      <c r="U126" t="s">
        <v>46</v>
      </c>
      <c r="V126">
        <v>8000</v>
      </c>
      <c r="W126">
        <v>8000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8000</v>
      </c>
    </row>
    <row r="127" spans="1:32" x14ac:dyDescent="0.3">
      <c r="A127" t="str">
        <f t="shared" si="1"/>
        <v>1.1-00-2604_2646005_2631810</v>
      </c>
      <c r="B127" t="s">
        <v>32</v>
      </c>
      <c r="C127" t="s">
        <v>33</v>
      </c>
      <c r="D127" t="s">
        <v>175</v>
      </c>
      <c r="E127" t="s">
        <v>176</v>
      </c>
      <c r="F127" t="s">
        <v>36</v>
      </c>
      <c r="G127" t="s">
        <v>37</v>
      </c>
      <c r="H127" t="s">
        <v>192</v>
      </c>
      <c r="I127" t="s">
        <v>193</v>
      </c>
      <c r="J127">
        <v>4</v>
      </c>
      <c r="K127" t="s">
        <v>78</v>
      </c>
      <c r="L127">
        <v>6</v>
      </c>
      <c r="M127" t="s">
        <v>198</v>
      </c>
      <c r="N127" t="s">
        <v>199</v>
      </c>
      <c r="O127" t="s">
        <v>200</v>
      </c>
      <c r="P127">
        <v>3000</v>
      </c>
      <c r="Q127" t="s">
        <v>53</v>
      </c>
      <c r="R127">
        <v>3181</v>
      </c>
      <c r="S127" t="s">
        <v>204</v>
      </c>
      <c r="T127">
        <v>0</v>
      </c>
      <c r="U127" t="s">
        <v>46</v>
      </c>
      <c r="V127">
        <v>7000</v>
      </c>
      <c r="W127">
        <v>7000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7000</v>
      </c>
    </row>
    <row r="128" spans="1:32" x14ac:dyDescent="0.3">
      <c r="A128" t="str">
        <f t="shared" si="1"/>
        <v>1.1-00-2604_2646005_2633110</v>
      </c>
      <c r="B128" t="s">
        <v>32</v>
      </c>
      <c r="C128" t="s">
        <v>33</v>
      </c>
      <c r="D128" t="s">
        <v>175</v>
      </c>
      <c r="E128" t="s">
        <v>176</v>
      </c>
      <c r="F128" t="s">
        <v>36</v>
      </c>
      <c r="G128" t="s">
        <v>37</v>
      </c>
      <c r="H128" t="s">
        <v>192</v>
      </c>
      <c r="I128" t="s">
        <v>193</v>
      </c>
      <c r="J128">
        <v>4</v>
      </c>
      <c r="K128" t="s">
        <v>78</v>
      </c>
      <c r="L128">
        <v>6</v>
      </c>
      <c r="M128" t="s">
        <v>198</v>
      </c>
      <c r="N128" t="s">
        <v>199</v>
      </c>
      <c r="O128" t="s">
        <v>200</v>
      </c>
      <c r="P128">
        <v>3000</v>
      </c>
      <c r="Q128" t="s">
        <v>53</v>
      </c>
      <c r="R128">
        <v>3311</v>
      </c>
      <c r="S128" t="s">
        <v>69</v>
      </c>
      <c r="T128">
        <v>0</v>
      </c>
      <c r="U128" t="s">
        <v>46</v>
      </c>
      <c r="V128">
        <v>550000</v>
      </c>
      <c r="W128">
        <v>550000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550000</v>
      </c>
    </row>
    <row r="129" spans="1:32" x14ac:dyDescent="0.3">
      <c r="A129" t="str">
        <f t="shared" si="1"/>
        <v>1.1-00-2604_2646005_2633310</v>
      </c>
      <c r="B129" t="s">
        <v>32</v>
      </c>
      <c r="C129" t="s">
        <v>33</v>
      </c>
      <c r="D129" t="s">
        <v>175</v>
      </c>
      <c r="E129" t="s">
        <v>176</v>
      </c>
      <c r="F129" t="s">
        <v>36</v>
      </c>
      <c r="G129" t="s">
        <v>37</v>
      </c>
      <c r="H129" t="s">
        <v>192</v>
      </c>
      <c r="I129" t="s">
        <v>193</v>
      </c>
      <c r="J129">
        <v>4</v>
      </c>
      <c r="K129" t="s">
        <v>78</v>
      </c>
      <c r="L129">
        <v>6</v>
      </c>
      <c r="M129" t="s">
        <v>198</v>
      </c>
      <c r="N129" t="s">
        <v>199</v>
      </c>
      <c r="O129" t="s">
        <v>200</v>
      </c>
      <c r="P129">
        <v>3000</v>
      </c>
      <c r="Q129" t="s">
        <v>53</v>
      </c>
      <c r="R129">
        <v>3331</v>
      </c>
      <c r="S129" t="s">
        <v>92</v>
      </c>
      <c r="T129">
        <v>0</v>
      </c>
      <c r="U129" t="s">
        <v>46</v>
      </c>
      <c r="V129">
        <v>500000</v>
      </c>
      <c r="W129">
        <v>500000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500000</v>
      </c>
    </row>
    <row r="130" spans="1:32" x14ac:dyDescent="0.3">
      <c r="A130" t="str">
        <f t="shared" si="1"/>
        <v>1.1-00-2604_2646005_2633610</v>
      </c>
      <c r="B130" t="s">
        <v>32</v>
      </c>
      <c r="C130" t="s">
        <v>33</v>
      </c>
      <c r="D130" t="s">
        <v>175</v>
      </c>
      <c r="E130" t="s">
        <v>176</v>
      </c>
      <c r="F130" t="s">
        <v>36</v>
      </c>
      <c r="G130" t="s">
        <v>37</v>
      </c>
      <c r="H130" t="s">
        <v>192</v>
      </c>
      <c r="I130" t="s">
        <v>193</v>
      </c>
      <c r="J130">
        <v>4</v>
      </c>
      <c r="K130" t="s">
        <v>78</v>
      </c>
      <c r="L130">
        <v>6</v>
      </c>
      <c r="M130" t="s">
        <v>198</v>
      </c>
      <c r="N130" t="s">
        <v>199</v>
      </c>
      <c r="O130" t="s">
        <v>200</v>
      </c>
      <c r="P130">
        <v>3000</v>
      </c>
      <c r="Q130" t="s">
        <v>53</v>
      </c>
      <c r="R130">
        <v>3361</v>
      </c>
      <c r="S130" t="s">
        <v>130</v>
      </c>
      <c r="T130">
        <v>0</v>
      </c>
      <c r="U130" t="s">
        <v>46</v>
      </c>
      <c r="V130">
        <v>4323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4323</v>
      </c>
    </row>
    <row r="131" spans="1:32" x14ac:dyDescent="0.3">
      <c r="A131" t="str">
        <f t="shared" ref="A131:A194" si="2">CONCATENATE(B131,H131,J131,L131,N131,R131,T131)</f>
        <v>1.1-00-2604_2646005_2634110</v>
      </c>
      <c r="B131" t="s">
        <v>32</v>
      </c>
      <c r="C131" t="s">
        <v>33</v>
      </c>
      <c r="D131" t="s">
        <v>175</v>
      </c>
      <c r="E131" t="s">
        <v>176</v>
      </c>
      <c r="F131" t="s">
        <v>36</v>
      </c>
      <c r="G131" t="s">
        <v>37</v>
      </c>
      <c r="H131" t="s">
        <v>192</v>
      </c>
      <c r="I131" t="s">
        <v>193</v>
      </c>
      <c r="J131">
        <v>4</v>
      </c>
      <c r="K131" t="s">
        <v>78</v>
      </c>
      <c r="L131">
        <v>6</v>
      </c>
      <c r="M131" t="s">
        <v>198</v>
      </c>
      <c r="N131" t="s">
        <v>199</v>
      </c>
      <c r="O131" t="s">
        <v>200</v>
      </c>
      <c r="P131">
        <v>3000</v>
      </c>
      <c r="Q131" t="s">
        <v>53</v>
      </c>
      <c r="R131">
        <v>3411</v>
      </c>
      <c r="S131" t="s">
        <v>70</v>
      </c>
      <c r="T131">
        <v>0</v>
      </c>
      <c r="U131" t="s">
        <v>46</v>
      </c>
      <c r="V131">
        <v>22880677</v>
      </c>
      <c r="W131">
        <v>23700000</v>
      </c>
      <c r="X131">
        <v>34495.379999999997</v>
      </c>
      <c r="Y131">
        <v>34495.379999999997</v>
      </c>
      <c r="Z131">
        <v>0</v>
      </c>
      <c r="AA131">
        <v>34495.379999999997</v>
      </c>
      <c r="AB131">
        <v>0</v>
      </c>
      <c r="AC131">
        <v>34495.379999999997</v>
      </c>
      <c r="AD131">
        <v>0</v>
      </c>
      <c r="AE131">
        <v>34495.379999999997</v>
      </c>
      <c r="AF131">
        <v>22846181.620000001</v>
      </c>
    </row>
    <row r="132" spans="1:32" x14ac:dyDescent="0.3">
      <c r="A132" t="str">
        <f t="shared" si="2"/>
        <v>1.1-00-2604_2646005_2634210</v>
      </c>
      <c r="B132" t="s">
        <v>32</v>
      </c>
      <c r="C132" t="s">
        <v>33</v>
      </c>
      <c r="D132" t="s">
        <v>175</v>
      </c>
      <c r="E132" t="s">
        <v>176</v>
      </c>
      <c r="F132" t="s">
        <v>36</v>
      </c>
      <c r="G132" t="s">
        <v>37</v>
      </c>
      <c r="H132" t="s">
        <v>192</v>
      </c>
      <c r="I132" t="s">
        <v>193</v>
      </c>
      <c r="J132">
        <v>4</v>
      </c>
      <c r="K132" t="s">
        <v>78</v>
      </c>
      <c r="L132">
        <v>6</v>
      </c>
      <c r="M132" t="s">
        <v>198</v>
      </c>
      <c r="N132" t="s">
        <v>199</v>
      </c>
      <c r="O132" t="s">
        <v>200</v>
      </c>
      <c r="P132">
        <v>3000</v>
      </c>
      <c r="Q132" t="s">
        <v>53</v>
      </c>
      <c r="R132">
        <v>3421</v>
      </c>
      <c r="S132" t="s">
        <v>205</v>
      </c>
      <c r="T132">
        <v>0</v>
      </c>
      <c r="U132" t="s">
        <v>46</v>
      </c>
      <c r="V132">
        <v>40000000</v>
      </c>
      <c r="W132">
        <v>40000000</v>
      </c>
      <c r="X132">
        <v>4347788.2</v>
      </c>
      <c r="Y132">
        <v>4347788.2</v>
      </c>
      <c r="Z132">
        <v>0</v>
      </c>
      <c r="AA132">
        <v>4347788.2</v>
      </c>
      <c r="AB132">
        <v>0</v>
      </c>
      <c r="AC132">
        <v>4347788.2</v>
      </c>
      <c r="AD132">
        <v>0</v>
      </c>
      <c r="AE132">
        <v>4347788.2</v>
      </c>
      <c r="AF132">
        <v>35652211.799999997</v>
      </c>
    </row>
    <row r="133" spans="1:32" x14ac:dyDescent="0.3">
      <c r="A133" t="str">
        <f t="shared" si="2"/>
        <v>1.1-00-2604_2646005_2634310</v>
      </c>
      <c r="B133" t="s">
        <v>32</v>
      </c>
      <c r="C133" t="s">
        <v>33</v>
      </c>
      <c r="D133" t="s">
        <v>175</v>
      </c>
      <c r="E133" t="s">
        <v>176</v>
      </c>
      <c r="F133" t="s">
        <v>36</v>
      </c>
      <c r="G133" t="s">
        <v>37</v>
      </c>
      <c r="H133" t="s">
        <v>192</v>
      </c>
      <c r="I133" t="s">
        <v>193</v>
      </c>
      <c r="J133">
        <v>4</v>
      </c>
      <c r="K133" t="s">
        <v>78</v>
      </c>
      <c r="L133">
        <v>6</v>
      </c>
      <c r="M133" t="s">
        <v>198</v>
      </c>
      <c r="N133" t="s">
        <v>199</v>
      </c>
      <c r="O133" t="s">
        <v>200</v>
      </c>
      <c r="P133">
        <v>3000</v>
      </c>
      <c r="Q133" t="s">
        <v>53</v>
      </c>
      <c r="R133">
        <v>3431</v>
      </c>
      <c r="S133" t="s">
        <v>206</v>
      </c>
      <c r="T133">
        <v>0</v>
      </c>
      <c r="U133" t="s">
        <v>46</v>
      </c>
      <c r="V133">
        <v>4100000</v>
      </c>
      <c r="W133">
        <v>4100000</v>
      </c>
      <c r="X133">
        <v>169552.15</v>
      </c>
      <c r="Y133">
        <v>169552.15</v>
      </c>
      <c r="Z133">
        <v>0</v>
      </c>
      <c r="AA133">
        <v>169552.15</v>
      </c>
      <c r="AB133">
        <v>169552.15</v>
      </c>
      <c r="AC133">
        <v>0</v>
      </c>
      <c r="AD133">
        <v>0</v>
      </c>
      <c r="AE133">
        <v>0</v>
      </c>
      <c r="AF133">
        <v>3930447.85</v>
      </c>
    </row>
    <row r="134" spans="1:32" x14ac:dyDescent="0.3">
      <c r="A134" t="str">
        <f t="shared" si="2"/>
        <v>1.1-00-2604_2646005_26351112</v>
      </c>
      <c r="B134" t="s">
        <v>32</v>
      </c>
      <c r="C134" t="s">
        <v>33</v>
      </c>
      <c r="D134" t="s">
        <v>175</v>
      </c>
      <c r="E134" t="s">
        <v>176</v>
      </c>
      <c r="F134" t="s">
        <v>36</v>
      </c>
      <c r="G134" t="s">
        <v>37</v>
      </c>
      <c r="H134" t="s">
        <v>192</v>
      </c>
      <c r="I134" t="s">
        <v>193</v>
      </c>
      <c r="J134">
        <v>4</v>
      </c>
      <c r="K134" t="s">
        <v>78</v>
      </c>
      <c r="L134">
        <v>6</v>
      </c>
      <c r="M134" t="s">
        <v>198</v>
      </c>
      <c r="N134" t="s">
        <v>199</v>
      </c>
      <c r="O134" t="s">
        <v>200</v>
      </c>
      <c r="P134">
        <v>3000</v>
      </c>
      <c r="Q134" t="s">
        <v>53</v>
      </c>
      <c r="R134">
        <v>3511</v>
      </c>
      <c r="S134" t="s">
        <v>207</v>
      </c>
      <c r="T134">
        <v>12</v>
      </c>
      <c r="U134" t="s">
        <v>208</v>
      </c>
      <c r="V134">
        <v>21000000</v>
      </c>
      <c r="W134">
        <v>21000000</v>
      </c>
      <c r="X134">
        <v>3418049.81</v>
      </c>
      <c r="Y134">
        <v>3418049.81</v>
      </c>
      <c r="Z134">
        <v>0</v>
      </c>
      <c r="AA134">
        <v>3418049.81</v>
      </c>
      <c r="AB134">
        <v>0</v>
      </c>
      <c r="AC134">
        <v>3418049.81</v>
      </c>
      <c r="AD134">
        <v>0</v>
      </c>
      <c r="AE134">
        <v>3418049.81</v>
      </c>
      <c r="AF134">
        <v>17581950.190000001</v>
      </c>
    </row>
    <row r="135" spans="1:32" x14ac:dyDescent="0.3">
      <c r="A135" t="str">
        <f t="shared" si="2"/>
        <v>1.1-00-2604_2646005_2637110</v>
      </c>
      <c r="B135" t="s">
        <v>32</v>
      </c>
      <c r="C135" t="s">
        <v>33</v>
      </c>
      <c r="D135" t="s">
        <v>175</v>
      </c>
      <c r="E135" t="s">
        <v>176</v>
      </c>
      <c r="F135" t="s">
        <v>36</v>
      </c>
      <c r="G135" t="s">
        <v>37</v>
      </c>
      <c r="H135" t="s">
        <v>192</v>
      </c>
      <c r="I135" t="s">
        <v>193</v>
      </c>
      <c r="J135">
        <v>4</v>
      </c>
      <c r="K135" t="s">
        <v>78</v>
      </c>
      <c r="L135">
        <v>6</v>
      </c>
      <c r="M135" t="s">
        <v>198</v>
      </c>
      <c r="N135" t="s">
        <v>199</v>
      </c>
      <c r="O135" t="s">
        <v>200</v>
      </c>
      <c r="P135">
        <v>3000</v>
      </c>
      <c r="Q135" t="s">
        <v>53</v>
      </c>
      <c r="R135">
        <v>3711</v>
      </c>
      <c r="S135" t="s">
        <v>209</v>
      </c>
      <c r="T135">
        <v>0</v>
      </c>
      <c r="U135" t="s">
        <v>46</v>
      </c>
      <c r="V135">
        <v>15000</v>
      </c>
      <c r="W135">
        <v>0</v>
      </c>
      <c r="X135">
        <v>6796</v>
      </c>
      <c r="Y135">
        <v>6796</v>
      </c>
      <c r="Z135">
        <v>0</v>
      </c>
      <c r="AA135">
        <v>6796</v>
      </c>
      <c r="AB135">
        <v>0</v>
      </c>
      <c r="AC135">
        <v>6796</v>
      </c>
      <c r="AD135">
        <v>0</v>
      </c>
      <c r="AE135">
        <v>6796</v>
      </c>
      <c r="AF135">
        <v>8204</v>
      </c>
    </row>
    <row r="136" spans="1:32" x14ac:dyDescent="0.3">
      <c r="A136" t="str">
        <f t="shared" si="2"/>
        <v>1.1-00-2604_2646005_2637510</v>
      </c>
      <c r="B136" t="s">
        <v>32</v>
      </c>
      <c r="C136" t="s">
        <v>33</v>
      </c>
      <c r="D136" t="s">
        <v>175</v>
      </c>
      <c r="E136" t="s">
        <v>176</v>
      </c>
      <c r="F136" t="s">
        <v>36</v>
      </c>
      <c r="G136" t="s">
        <v>37</v>
      </c>
      <c r="H136" t="s">
        <v>192</v>
      </c>
      <c r="I136" t="s">
        <v>193</v>
      </c>
      <c r="J136">
        <v>4</v>
      </c>
      <c r="K136" t="s">
        <v>78</v>
      </c>
      <c r="L136">
        <v>6</v>
      </c>
      <c r="M136" t="s">
        <v>198</v>
      </c>
      <c r="N136" t="s">
        <v>199</v>
      </c>
      <c r="O136" t="s">
        <v>200</v>
      </c>
      <c r="P136">
        <v>3000</v>
      </c>
      <c r="Q136" t="s">
        <v>53</v>
      </c>
      <c r="R136">
        <v>3751</v>
      </c>
      <c r="S136" t="s">
        <v>210</v>
      </c>
      <c r="T136">
        <v>0</v>
      </c>
      <c r="U136" t="s">
        <v>46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</row>
    <row r="137" spans="1:32" x14ac:dyDescent="0.3">
      <c r="A137" t="str">
        <f t="shared" si="2"/>
        <v>1.1-00-2604_2646005_2639410</v>
      </c>
      <c r="B137" t="s">
        <v>32</v>
      </c>
      <c r="C137" t="s">
        <v>33</v>
      </c>
      <c r="D137" t="s">
        <v>175</v>
      </c>
      <c r="E137" t="s">
        <v>176</v>
      </c>
      <c r="F137" t="s">
        <v>36</v>
      </c>
      <c r="G137" t="s">
        <v>37</v>
      </c>
      <c r="H137" t="s">
        <v>192</v>
      </c>
      <c r="I137" t="s">
        <v>193</v>
      </c>
      <c r="J137">
        <v>4</v>
      </c>
      <c r="K137" t="s">
        <v>78</v>
      </c>
      <c r="L137">
        <v>6</v>
      </c>
      <c r="M137" t="s">
        <v>198</v>
      </c>
      <c r="N137" t="s">
        <v>199</v>
      </c>
      <c r="O137" t="s">
        <v>200</v>
      </c>
      <c r="P137">
        <v>3000</v>
      </c>
      <c r="Q137" t="s">
        <v>53</v>
      </c>
      <c r="R137">
        <v>3941</v>
      </c>
      <c r="S137" t="s">
        <v>132</v>
      </c>
      <c r="T137">
        <v>0</v>
      </c>
      <c r="U137" t="s">
        <v>46</v>
      </c>
      <c r="V137">
        <v>500000</v>
      </c>
      <c r="W137">
        <v>500000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500000</v>
      </c>
    </row>
    <row r="138" spans="1:32" x14ac:dyDescent="0.3">
      <c r="A138" t="str">
        <f t="shared" si="2"/>
        <v>1.1-00-2604_2646005_2639610</v>
      </c>
      <c r="B138" t="s">
        <v>32</v>
      </c>
      <c r="C138" t="s">
        <v>33</v>
      </c>
      <c r="D138" t="s">
        <v>175</v>
      </c>
      <c r="E138" t="s">
        <v>176</v>
      </c>
      <c r="F138" t="s">
        <v>36</v>
      </c>
      <c r="G138" t="s">
        <v>37</v>
      </c>
      <c r="H138" t="s">
        <v>192</v>
      </c>
      <c r="I138" t="s">
        <v>193</v>
      </c>
      <c r="J138">
        <v>4</v>
      </c>
      <c r="K138" t="s">
        <v>78</v>
      </c>
      <c r="L138">
        <v>6</v>
      </c>
      <c r="M138" t="s">
        <v>198</v>
      </c>
      <c r="N138" t="s">
        <v>199</v>
      </c>
      <c r="O138" t="s">
        <v>200</v>
      </c>
      <c r="P138">
        <v>3000</v>
      </c>
      <c r="Q138" t="s">
        <v>53</v>
      </c>
      <c r="R138">
        <v>3961</v>
      </c>
      <c r="S138" t="s">
        <v>211</v>
      </c>
      <c r="T138">
        <v>0</v>
      </c>
      <c r="U138" t="s">
        <v>46</v>
      </c>
      <c r="V138">
        <v>50000</v>
      </c>
      <c r="W138">
        <v>50000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50000</v>
      </c>
    </row>
    <row r="139" spans="1:32" x14ac:dyDescent="0.3">
      <c r="A139" t="str">
        <f t="shared" si="2"/>
        <v>1.1-00-2604_2646005_2651510</v>
      </c>
      <c r="B139" t="s">
        <v>32</v>
      </c>
      <c r="C139" t="s">
        <v>33</v>
      </c>
      <c r="D139" t="s">
        <v>175</v>
      </c>
      <c r="E139" t="s">
        <v>176</v>
      </c>
      <c r="F139" t="s">
        <v>36</v>
      </c>
      <c r="G139" t="s">
        <v>37</v>
      </c>
      <c r="H139" t="s">
        <v>192</v>
      </c>
      <c r="I139" t="s">
        <v>193</v>
      </c>
      <c r="J139">
        <v>4</v>
      </c>
      <c r="K139" t="s">
        <v>78</v>
      </c>
      <c r="L139">
        <v>6</v>
      </c>
      <c r="M139" t="s">
        <v>198</v>
      </c>
      <c r="N139" t="s">
        <v>199</v>
      </c>
      <c r="O139" t="s">
        <v>200</v>
      </c>
      <c r="P139">
        <v>5000</v>
      </c>
      <c r="Q139" t="s">
        <v>57</v>
      </c>
      <c r="R139">
        <v>5151</v>
      </c>
      <c r="S139" t="s">
        <v>212</v>
      </c>
      <c r="T139">
        <v>0</v>
      </c>
      <c r="U139" t="s">
        <v>46</v>
      </c>
      <c r="V139">
        <v>191474</v>
      </c>
      <c r="W139">
        <v>200000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191474</v>
      </c>
    </row>
    <row r="140" spans="1:32" x14ac:dyDescent="0.3">
      <c r="A140" t="str">
        <f t="shared" si="2"/>
        <v>1.1-00-2604_2646005_26581113</v>
      </c>
      <c r="B140" t="s">
        <v>32</v>
      </c>
      <c r="C140" t="s">
        <v>33</v>
      </c>
      <c r="D140" t="s">
        <v>175</v>
      </c>
      <c r="E140" t="s">
        <v>176</v>
      </c>
      <c r="F140" t="s">
        <v>36</v>
      </c>
      <c r="G140" t="s">
        <v>37</v>
      </c>
      <c r="H140" t="s">
        <v>192</v>
      </c>
      <c r="I140" t="s">
        <v>193</v>
      </c>
      <c r="J140">
        <v>4</v>
      </c>
      <c r="K140" t="s">
        <v>78</v>
      </c>
      <c r="L140">
        <v>6</v>
      </c>
      <c r="M140" t="s">
        <v>198</v>
      </c>
      <c r="N140" t="s">
        <v>199</v>
      </c>
      <c r="O140" t="s">
        <v>200</v>
      </c>
      <c r="P140">
        <v>5000</v>
      </c>
      <c r="Q140" t="s">
        <v>57</v>
      </c>
      <c r="R140">
        <v>5811</v>
      </c>
      <c r="S140" t="s">
        <v>213</v>
      </c>
      <c r="T140">
        <v>13</v>
      </c>
      <c r="U140" t="s">
        <v>214</v>
      </c>
      <c r="V140">
        <v>5000000</v>
      </c>
      <c r="W140">
        <v>5000000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5000000</v>
      </c>
    </row>
    <row r="141" spans="1:32" x14ac:dyDescent="0.3">
      <c r="A141" t="str">
        <f t="shared" si="2"/>
        <v>1.1-00-2604_2646005_2659110</v>
      </c>
      <c r="B141" t="s">
        <v>32</v>
      </c>
      <c r="C141" t="s">
        <v>33</v>
      </c>
      <c r="D141" t="s">
        <v>175</v>
      </c>
      <c r="E141" t="s">
        <v>176</v>
      </c>
      <c r="F141" t="s">
        <v>36</v>
      </c>
      <c r="G141" t="s">
        <v>37</v>
      </c>
      <c r="H141" t="s">
        <v>192</v>
      </c>
      <c r="I141" t="s">
        <v>193</v>
      </c>
      <c r="J141">
        <v>4</v>
      </c>
      <c r="K141" t="s">
        <v>78</v>
      </c>
      <c r="L141">
        <v>6</v>
      </c>
      <c r="M141" t="s">
        <v>198</v>
      </c>
      <c r="N141" t="s">
        <v>199</v>
      </c>
      <c r="O141" t="s">
        <v>200</v>
      </c>
      <c r="P141">
        <v>5000</v>
      </c>
      <c r="Q141" t="s">
        <v>57</v>
      </c>
      <c r="R141">
        <v>5911</v>
      </c>
      <c r="S141" t="s">
        <v>97</v>
      </c>
      <c r="T141">
        <v>0</v>
      </c>
      <c r="U141" t="s">
        <v>46</v>
      </c>
      <c r="V141">
        <v>3010000</v>
      </c>
      <c r="W141">
        <v>3010000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3010000</v>
      </c>
    </row>
    <row r="142" spans="1:32" x14ac:dyDescent="0.3">
      <c r="A142" t="str">
        <f t="shared" si="2"/>
        <v>1.1-00-2604_2646005_2659710</v>
      </c>
      <c r="B142" t="s">
        <v>32</v>
      </c>
      <c r="C142" t="s">
        <v>33</v>
      </c>
      <c r="D142" t="s">
        <v>175</v>
      </c>
      <c r="E142" t="s">
        <v>176</v>
      </c>
      <c r="F142" t="s">
        <v>36</v>
      </c>
      <c r="G142" t="s">
        <v>37</v>
      </c>
      <c r="H142" t="s">
        <v>192</v>
      </c>
      <c r="I142" t="s">
        <v>193</v>
      </c>
      <c r="J142">
        <v>4</v>
      </c>
      <c r="K142" t="s">
        <v>78</v>
      </c>
      <c r="L142">
        <v>6</v>
      </c>
      <c r="M142" t="s">
        <v>198</v>
      </c>
      <c r="N142" t="s">
        <v>199</v>
      </c>
      <c r="O142" t="s">
        <v>200</v>
      </c>
      <c r="P142">
        <v>5000</v>
      </c>
      <c r="Q142" t="s">
        <v>57</v>
      </c>
      <c r="R142">
        <v>5971</v>
      </c>
      <c r="S142" t="s">
        <v>99</v>
      </c>
      <c r="T142">
        <v>0</v>
      </c>
      <c r="U142" t="s">
        <v>46</v>
      </c>
      <c r="V142">
        <v>8526</v>
      </c>
      <c r="W142">
        <v>0</v>
      </c>
      <c r="X142">
        <v>8526</v>
      </c>
      <c r="Y142">
        <v>8526</v>
      </c>
      <c r="Z142">
        <v>0</v>
      </c>
      <c r="AA142">
        <v>8526</v>
      </c>
      <c r="AB142">
        <v>0</v>
      </c>
      <c r="AC142">
        <v>8526</v>
      </c>
      <c r="AD142">
        <v>0</v>
      </c>
      <c r="AE142">
        <v>8526</v>
      </c>
      <c r="AF142">
        <v>0</v>
      </c>
    </row>
    <row r="143" spans="1:32" x14ac:dyDescent="0.3">
      <c r="A143" t="str">
        <f t="shared" si="2"/>
        <v>1.1-00-2604_2646005_26632110</v>
      </c>
      <c r="B143" t="s">
        <v>32</v>
      </c>
      <c r="C143" t="s">
        <v>33</v>
      </c>
      <c r="D143" t="s">
        <v>175</v>
      </c>
      <c r="E143" t="s">
        <v>176</v>
      </c>
      <c r="F143" t="s">
        <v>36</v>
      </c>
      <c r="G143" t="s">
        <v>37</v>
      </c>
      <c r="H143" t="s">
        <v>192</v>
      </c>
      <c r="I143" t="s">
        <v>193</v>
      </c>
      <c r="J143">
        <v>4</v>
      </c>
      <c r="K143" t="s">
        <v>78</v>
      </c>
      <c r="L143">
        <v>6</v>
      </c>
      <c r="M143" t="s">
        <v>198</v>
      </c>
      <c r="N143" t="s">
        <v>199</v>
      </c>
      <c r="O143" t="s">
        <v>200</v>
      </c>
      <c r="P143">
        <v>6000</v>
      </c>
      <c r="Q143" t="s">
        <v>215</v>
      </c>
      <c r="R143">
        <v>6321</v>
      </c>
      <c r="S143" t="s">
        <v>216</v>
      </c>
      <c r="T143">
        <v>10</v>
      </c>
      <c r="U143" t="s">
        <v>208</v>
      </c>
      <c r="V143">
        <v>95100000</v>
      </c>
      <c r="W143">
        <v>95100000</v>
      </c>
      <c r="X143">
        <v>14103313.02</v>
      </c>
      <c r="Y143">
        <v>14103313.02</v>
      </c>
      <c r="Z143">
        <v>0</v>
      </c>
      <c r="AA143">
        <v>14103313.02</v>
      </c>
      <c r="AB143">
        <v>0</v>
      </c>
      <c r="AC143">
        <v>14103313.02</v>
      </c>
      <c r="AD143">
        <v>0</v>
      </c>
      <c r="AE143">
        <v>14103313.02</v>
      </c>
      <c r="AF143">
        <v>80996686.980000004</v>
      </c>
    </row>
    <row r="144" spans="1:32" x14ac:dyDescent="0.3">
      <c r="A144" t="str">
        <f t="shared" si="2"/>
        <v>1.1-00-2604_2646005_26632111</v>
      </c>
      <c r="B144" t="s">
        <v>32</v>
      </c>
      <c r="C144" t="s">
        <v>33</v>
      </c>
      <c r="D144" t="s">
        <v>175</v>
      </c>
      <c r="E144" t="s">
        <v>176</v>
      </c>
      <c r="F144" t="s">
        <v>36</v>
      </c>
      <c r="G144" t="s">
        <v>37</v>
      </c>
      <c r="H144" t="s">
        <v>192</v>
      </c>
      <c r="I144" t="s">
        <v>193</v>
      </c>
      <c r="J144">
        <v>4</v>
      </c>
      <c r="K144" t="s">
        <v>78</v>
      </c>
      <c r="L144">
        <v>6</v>
      </c>
      <c r="M144" t="s">
        <v>198</v>
      </c>
      <c r="N144" t="s">
        <v>199</v>
      </c>
      <c r="O144" t="s">
        <v>200</v>
      </c>
      <c r="P144">
        <v>6000</v>
      </c>
      <c r="Q144" t="s">
        <v>215</v>
      </c>
      <c r="R144">
        <v>6321</v>
      </c>
      <c r="S144" t="s">
        <v>216</v>
      </c>
      <c r="T144">
        <v>11</v>
      </c>
      <c r="U144" t="s">
        <v>217</v>
      </c>
      <c r="V144">
        <v>23580360</v>
      </c>
      <c r="W144">
        <v>23580360</v>
      </c>
      <c r="X144">
        <v>5895090</v>
      </c>
      <c r="Y144">
        <v>5895090</v>
      </c>
      <c r="Z144">
        <v>0</v>
      </c>
      <c r="AA144">
        <v>5895090</v>
      </c>
      <c r="AB144">
        <v>1965030</v>
      </c>
      <c r="AC144">
        <v>3930060</v>
      </c>
      <c r="AD144">
        <v>0</v>
      </c>
      <c r="AE144">
        <v>3930060</v>
      </c>
      <c r="AF144">
        <v>17685270</v>
      </c>
    </row>
    <row r="145" spans="1:32" x14ac:dyDescent="0.3">
      <c r="A145" t="str">
        <f t="shared" si="2"/>
        <v>1.1-00-2604_2646005_2679910</v>
      </c>
      <c r="B145" t="s">
        <v>32</v>
      </c>
      <c r="C145" t="s">
        <v>33</v>
      </c>
      <c r="D145" t="s">
        <v>175</v>
      </c>
      <c r="E145" t="s">
        <v>176</v>
      </c>
      <c r="F145" t="s">
        <v>36</v>
      </c>
      <c r="G145" t="s">
        <v>37</v>
      </c>
      <c r="H145" t="s">
        <v>192</v>
      </c>
      <c r="I145" t="s">
        <v>193</v>
      </c>
      <c r="J145">
        <v>4</v>
      </c>
      <c r="K145" t="s">
        <v>78</v>
      </c>
      <c r="L145">
        <v>6</v>
      </c>
      <c r="M145" t="s">
        <v>198</v>
      </c>
      <c r="N145" t="s">
        <v>199</v>
      </c>
      <c r="O145" t="s">
        <v>200</v>
      </c>
      <c r="P145">
        <v>7000</v>
      </c>
      <c r="Q145" t="s">
        <v>218</v>
      </c>
      <c r="R145">
        <v>7991</v>
      </c>
      <c r="S145" t="s">
        <v>219</v>
      </c>
      <c r="T145">
        <v>0</v>
      </c>
      <c r="U145" t="s">
        <v>46</v>
      </c>
      <c r="V145">
        <v>5000000</v>
      </c>
      <c r="W145">
        <v>5000000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5000000</v>
      </c>
    </row>
    <row r="146" spans="1:32" x14ac:dyDescent="0.3">
      <c r="A146" t="str">
        <f t="shared" si="2"/>
        <v>1.1-00-2604_2647005_2633910</v>
      </c>
      <c r="B146" t="s">
        <v>32</v>
      </c>
      <c r="C146" t="s">
        <v>33</v>
      </c>
      <c r="D146" t="s">
        <v>175</v>
      </c>
      <c r="E146" t="s">
        <v>176</v>
      </c>
      <c r="F146" t="s">
        <v>36</v>
      </c>
      <c r="G146" t="s">
        <v>37</v>
      </c>
      <c r="H146" t="s">
        <v>192</v>
      </c>
      <c r="I146" t="s">
        <v>193</v>
      </c>
      <c r="J146">
        <v>4</v>
      </c>
      <c r="K146" t="s">
        <v>78</v>
      </c>
      <c r="L146">
        <v>7</v>
      </c>
      <c r="M146" t="s">
        <v>220</v>
      </c>
      <c r="N146" t="s">
        <v>199</v>
      </c>
      <c r="O146" t="s">
        <v>200</v>
      </c>
      <c r="P146">
        <v>3000</v>
      </c>
      <c r="Q146" t="s">
        <v>53</v>
      </c>
      <c r="R146">
        <v>3391</v>
      </c>
      <c r="S146" t="s">
        <v>93</v>
      </c>
      <c r="T146">
        <v>0</v>
      </c>
      <c r="U146" t="s">
        <v>46</v>
      </c>
      <c r="V146">
        <v>17000000</v>
      </c>
      <c r="W146">
        <v>17000000</v>
      </c>
      <c r="X146">
        <v>17000000</v>
      </c>
      <c r="Y146">
        <v>17000000</v>
      </c>
      <c r="Z146">
        <v>15583333.33</v>
      </c>
      <c r="AA146">
        <v>1416666.67</v>
      </c>
      <c r="AB146">
        <v>1416666.67</v>
      </c>
      <c r="AC146">
        <v>0</v>
      </c>
      <c r="AD146">
        <v>0</v>
      </c>
      <c r="AE146">
        <v>0</v>
      </c>
      <c r="AF146">
        <v>0</v>
      </c>
    </row>
    <row r="147" spans="1:32" x14ac:dyDescent="0.3">
      <c r="A147" t="str">
        <f t="shared" si="2"/>
        <v>1.1-00-2604_2648006_2642110</v>
      </c>
      <c r="B147" t="s">
        <v>32</v>
      </c>
      <c r="C147" t="s">
        <v>33</v>
      </c>
      <c r="D147" t="s">
        <v>175</v>
      </c>
      <c r="E147" t="s">
        <v>176</v>
      </c>
      <c r="F147" t="s">
        <v>36</v>
      </c>
      <c r="G147" t="s">
        <v>37</v>
      </c>
      <c r="H147" t="s">
        <v>192</v>
      </c>
      <c r="I147" t="s">
        <v>193</v>
      </c>
      <c r="J147">
        <v>4</v>
      </c>
      <c r="K147" t="s">
        <v>78</v>
      </c>
      <c r="L147">
        <v>8</v>
      </c>
      <c r="M147" t="s">
        <v>221</v>
      </c>
      <c r="N147" t="s">
        <v>222</v>
      </c>
      <c r="O147" t="s">
        <v>223</v>
      </c>
      <c r="P147">
        <v>4000</v>
      </c>
      <c r="Q147" t="s">
        <v>148</v>
      </c>
      <c r="R147">
        <v>4211</v>
      </c>
      <c r="S147" t="s">
        <v>149</v>
      </c>
      <c r="T147">
        <v>0</v>
      </c>
      <c r="U147" t="s">
        <v>46</v>
      </c>
      <c r="V147">
        <v>2500000</v>
      </c>
      <c r="W147">
        <v>2500000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2500000</v>
      </c>
    </row>
    <row r="148" spans="1:32" x14ac:dyDescent="0.3">
      <c r="A148" t="str">
        <f t="shared" si="2"/>
        <v>1.1-00-2605_2649007_2621110</v>
      </c>
      <c r="B148" t="s">
        <v>32</v>
      </c>
      <c r="C148" t="s">
        <v>33</v>
      </c>
      <c r="D148" t="s">
        <v>175</v>
      </c>
      <c r="E148" t="s">
        <v>176</v>
      </c>
      <c r="F148" t="s">
        <v>36</v>
      </c>
      <c r="G148" t="s">
        <v>37</v>
      </c>
      <c r="H148" t="s">
        <v>224</v>
      </c>
      <c r="I148" t="s">
        <v>225</v>
      </c>
      <c r="J148">
        <v>4</v>
      </c>
      <c r="K148" t="s">
        <v>78</v>
      </c>
      <c r="L148">
        <v>9</v>
      </c>
      <c r="M148" t="s">
        <v>226</v>
      </c>
      <c r="N148" t="s">
        <v>227</v>
      </c>
      <c r="O148" t="s">
        <v>228</v>
      </c>
      <c r="P148">
        <v>2000</v>
      </c>
      <c r="Q148" t="s">
        <v>44</v>
      </c>
      <c r="R148">
        <v>2111</v>
      </c>
      <c r="S148" t="s">
        <v>67</v>
      </c>
      <c r="T148">
        <v>0</v>
      </c>
      <c r="U148" t="s">
        <v>46</v>
      </c>
      <c r="V148">
        <v>2400000</v>
      </c>
      <c r="W148">
        <v>2400000</v>
      </c>
      <c r="X148">
        <v>2428871.7400000002</v>
      </c>
      <c r="Y148">
        <v>30000</v>
      </c>
      <c r="Z148">
        <v>30000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-28871.740000000224</v>
      </c>
    </row>
    <row r="149" spans="1:32" x14ac:dyDescent="0.3">
      <c r="A149" t="str">
        <f t="shared" si="2"/>
        <v>1.1-00-2605_2649007_2621610</v>
      </c>
      <c r="B149" t="s">
        <v>32</v>
      </c>
      <c r="C149" t="s">
        <v>33</v>
      </c>
      <c r="D149" t="s">
        <v>175</v>
      </c>
      <c r="E149" t="s">
        <v>176</v>
      </c>
      <c r="F149" t="s">
        <v>36</v>
      </c>
      <c r="G149" t="s">
        <v>37</v>
      </c>
      <c r="H149" t="s">
        <v>224</v>
      </c>
      <c r="I149" t="s">
        <v>225</v>
      </c>
      <c r="J149">
        <v>4</v>
      </c>
      <c r="K149" t="s">
        <v>78</v>
      </c>
      <c r="L149">
        <v>9</v>
      </c>
      <c r="M149" t="s">
        <v>226</v>
      </c>
      <c r="N149" t="s">
        <v>227</v>
      </c>
      <c r="O149" t="s">
        <v>228</v>
      </c>
      <c r="P149">
        <v>2000</v>
      </c>
      <c r="Q149" t="s">
        <v>44</v>
      </c>
      <c r="R149">
        <v>2161</v>
      </c>
      <c r="S149" t="s">
        <v>106</v>
      </c>
      <c r="T149">
        <v>0</v>
      </c>
      <c r="U149" t="s">
        <v>46</v>
      </c>
      <c r="V149">
        <v>655025</v>
      </c>
      <c r="W149">
        <v>650000</v>
      </c>
      <c r="X149">
        <v>649877.68999999994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5147.3100000000559</v>
      </c>
    </row>
    <row r="150" spans="1:32" x14ac:dyDescent="0.3">
      <c r="A150" t="str">
        <f t="shared" si="2"/>
        <v>1.1-00-2605_2649007_2622110</v>
      </c>
      <c r="B150" t="s">
        <v>32</v>
      </c>
      <c r="C150" t="s">
        <v>33</v>
      </c>
      <c r="D150" t="s">
        <v>175</v>
      </c>
      <c r="E150" t="s">
        <v>176</v>
      </c>
      <c r="F150" t="s">
        <v>36</v>
      </c>
      <c r="G150" t="s">
        <v>37</v>
      </c>
      <c r="H150" t="s">
        <v>224</v>
      </c>
      <c r="I150" t="s">
        <v>225</v>
      </c>
      <c r="J150">
        <v>4</v>
      </c>
      <c r="K150" t="s">
        <v>78</v>
      </c>
      <c r="L150">
        <v>9</v>
      </c>
      <c r="M150" t="s">
        <v>226</v>
      </c>
      <c r="N150" t="s">
        <v>227</v>
      </c>
      <c r="O150" t="s">
        <v>228</v>
      </c>
      <c r="P150">
        <v>2000</v>
      </c>
      <c r="Q150" t="s">
        <v>44</v>
      </c>
      <c r="R150">
        <v>2211</v>
      </c>
      <c r="S150" t="s">
        <v>68</v>
      </c>
      <c r="T150">
        <v>0</v>
      </c>
      <c r="U150" t="s">
        <v>46</v>
      </c>
      <c r="V150">
        <v>500000</v>
      </c>
      <c r="W150">
        <v>500000</v>
      </c>
      <c r="X150">
        <v>452400</v>
      </c>
      <c r="Y150">
        <v>452400</v>
      </c>
      <c r="Z150">
        <v>452400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47600</v>
      </c>
    </row>
    <row r="151" spans="1:32" x14ac:dyDescent="0.3">
      <c r="A151" t="str">
        <f t="shared" si="2"/>
        <v>1.1-00-2605_2649007_2624110</v>
      </c>
      <c r="B151" t="s">
        <v>32</v>
      </c>
      <c r="C151" t="s">
        <v>33</v>
      </c>
      <c r="D151" t="s">
        <v>175</v>
      </c>
      <c r="E151" t="s">
        <v>176</v>
      </c>
      <c r="F151" t="s">
        <v>36</v>
      </c>
      <c r="G151" t="s">
        <v>37</v>
      </c>
      <c r="H151" t="s">
        <v>224</v>
      </c>
      <c r="I151" t="s">
        <v>225</v>
      </c>
      <c r="J151">
        <v>4</v>
      </c>
      <c r="K151" t="s">
        <v>78</v>
      </c>
      <c r="L151">
        <v>9</v>
      </c>
      <c r="M151" t="s">
        <v>226</v>
      </c>
      <c r="N151" t="s">
        <v>227</v>
      </c>
      <c r="O151" t="s">
        <v>228</v>
      </c>
      <c r="P151">
        <v>2000</v>
      </c>
      <c r="Q151" t="s">
        <v>44</v>
      </c>
      <c r="R151">
        <v>2411</v>
      </c>
      <c r="S151" t="s">
        <v>229</v>
      </c>
      <c r="T151">
        <v>0</v>
      </c>
      <c r="U151" t="s">
        <v>46</v>
      </c>
      <c r="V151">
        <v>20000</v>
      </c>
      <c r="W151">
        <v>20000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20000</v>
      </c>
    </row>
    <row r="152" spans="1:32" x14ac:dyDescent="0.3">
      <c r="A152" t="str">
        <f t="shared" si="2"/>
        <v>1.1-00-2605_2649007_2624210</v>
      </c>
      <c r="B152" t="s">
        <v>32</v>
      </c>
      <c r="C152" t="s">
        <v>33</v>
      </c>
      <c r="D152" t="s">
        <v>175</v>
      </c>
      <c r="E152" t="s">
        <v>176</v>
      </c>
      <c r="F152" t="s">
        <v>36</v>
      </c>
      <c r="G152" t="s">
        <v>37</v>
      </c>
      <c r="H152" t="s">
        <v>224</v>
      </c>
      <c r="I152" t="s">
        <v>225</v>
      </c>
      <c r="J152">
        <v>4</v>
      </c>
      <c r="K152" t="s">
        <v>78</v>
      </c>
      <c r="L152">
        <v>9</v>
      </c>
      <c r="M152" t="s">
        <v>226</v>
      </c>
      <c r="N152" t="s">
        <v>227</v>
      </c>
      <c r="O152" t="s">
        <v>228</v>
      </c>
      <c r="P152">
        <v>2000</v>
      </c>
      <c r="Q152" t="s">
        <v>44</v>
      </c>
      <c r="R152">
        <v>2421</v>
      </c>
      <c r="S152" t="s">
        <v>230</v>
      </c>
      <c r="T152">
        <v>0</v>
      </c>
      <c r="U152" t="s">
        <v>46</v>
      </c>
      <c r="V152">
        <v>80000</v>
      </c>
      <c r="W152">
        <v>80000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80000</v>
      </c>
    </row>
    <row r="153" spans="1:32" x14ac:dyDescent="0.3">
      <c r="A153" t="str">
        <f t="shared" si="2"/>
        <v>1.1-00-2605_2649007_2624510</v>
      </c>
      <c r="B153" t="s">
        <v>32</v>
      </c>
      <c r="C153" t="s">
        <v>33</v>
      </c>
      <c r="D153" t="s">
        <v>175</v>
      </c>
      <c r="E153" t="s">
        <v>176</v>
      </c>
      <c r="F153" t="s">
        <v>36</v>
      </c>
      <c r="G153" t="s">
        <v>37</v>
      </c>
      <c r="H153" t="s">
        <v>224</v>
      </c>
      <c r="I153" t="s">
        <v>225</v>
      </c>
      <c r="J153">
        <v>4</v>
      </c>
      <c r="K153" t="s">
        <v>78</v>
      </c>
      <c r="L153">
        <v>9</v>
      </c>
      <c r="M153" t="s">
        <v>226</v>
      </c>
      <c r="N153" t="s">
        <v>227</v>
      </c>
      <c r="O153" t="s">
        <v>228</v>
      </c>
      <c r="P153">
        <v>2000</v>
      </c>
      <c r="Q153" t="s">
        <v>44</v>
      </c>
      <c r="R153">
        <v>2451</v>
      </c>
      <c r="S153" t="s">
        <v>231</v>
      </c>
      <c r="T153">
        <v>0</v>
      </c>
      <c r="U153" t="s">
        <v>46</v>
      </c>
      <c r="V153">
        <v>25000</v>
      </c>
      <c r="W153">
        <v>25000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25000</v>
      </c>
    </row>
    <row r="154" spans="1:32" x14ac:dyDescent="0.3">
      <c r="A154" t="str">
        <f t="shared" si="2"/>
        <v>1.1-00-2605_2649007_2624610</v>
      </c>
      <c r="B154" t="s">
        <v>32</v>
      </c>
      <c r="C154" t="s">
        <v>33</v>
      </c>
      <c r="D154" t="s">
        <v>175</v>
      </c>
      <c r="E154" t="s">
        <v>176</v>
      </c>
      <c r="F154" t="s">
        <v>36</v>
      </c>
      <c r="G154" t="s">
        <v>37</v>
      </c>
      <c r="H154" t="s">
        <v>224</v>
      </c>
      <c r="I154" t="s">
        <v>225</v>
      </c>
      <c r="J154">
        <v>4</v>
      </c>
      <c r="K154" t="s">
        <v>78</v>
      </c>
      <c r="L154">
        <v>9</v>
      </c>
      <c r="M154" t="s">
        <v>226</v>
      </c>
      <c r="N154" t="s">
        <v>227</v>
      </c>
      <c r="O154" t="s">
        <v>228</v>
      </c>
      <c r="P154">
        <v>2000</v>
      </c>
      <c r="Q154" t="s">
        <v>44</v>
      </c>
      <c r="R154">
        <v>2461</v>
      </c>
      <c r="S154" t="s">
        <v>83</v>
      </c>
      <c r="T154">
        <v>0</v>
      </c>
      <c r="U154" t="s">
        <v>46</v>
      </c>
      <c r="V154">
        <v>3000</v>
      </c>
      <c r="W154">
        <v>3000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3000</v>
      </c>
    </row>
    <row r="155" spans="1:32" x14ac:dyDescent="0.3">
      <c r="A155" t="str">
        <f t="shared" si="2"/>
        <v>1.1-00-2605_2649007_2624710</v>
      </c>
      <c r="B155" t="s">
        <v>32</v>
      </c>
      <c r="C155" t="s">
        <v>33</v>
      </c>
      <c r="D155" t="s">
        <v>175</v>
      </c>
      <c r="E155" t="s">
        <v>176</v>
      </c>
      <c r="F155" t="s">
        <v>36</v>
      </c>
      <c r="G155" t="s">
        <v>37</v>
      </c>
      <c r="H155" t="s">
        <v>224</v>
      </c>
      <c r="I155" t="s">
        <v>225</v>
      </c>
      <c r="J155">
        <v>4</v>
      </c>
      <c r="K155" t="s">
        <v>78</v>
      </c>
      <c r="L155">
        <v>9</v>
      </c>
      <c r="M155" t="s">
        <v>226</v>
      </c>
      <c r="N155" t="s">
        <v>227</v>
      </c>
      <c r="O155" t="s">
        <v>228</v>
      </c>
      <c r="P155">
        <v>2000</v>
      </c>
      <c r="Q155" t="s">
        <v>44</v>
      </c>
      <c r="R155">
        <v>2471</v>
      </c>
      <c r="S155" t="s">
        <v>202</v>
      </c>
      <c r="T155">
        <v>0</v>
      </c>
      <c r="U155" t="s">
        <v>46</v>
      </c>
      <c r="V155">
        <v>150000</v>
      </c>
      <c r="W155">
        <v>150000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150000</v>
      </c>
    </row>
    <row r="156" spans="1:32" x14ac:dyDescent="0.3">
      <c r="A156" t="str">
        <f t="shared" si="2"/>
        <v>1.1-00-2605_2649007_2624910</v>
      </c>
      <c r="B156" t="s">
        <v>32</v>
      </c>
      <c r="C156" t="s">
        <v>33</v>
      </c>
      <c r="D156" t="s">
        <v>175</v>
      </c>
      <c r="E156" t="s">
        <v>176</v>
      </c>
      <c r="F156" t="s">
        <v>36</v>
      </c>
      <c r="G156" t="s">
        <v>37</v>
      </c>
      <c r="H156" t="s">
        <v>224</v>
      </c>
      <c r="I156" t="s">
        <v>225</v>
      </c>
      <c r="J156">
        <v>4</v>
      </c>
      <c r="K156" t="s">
        <v>78</v>
      </c>
      <c r="L156">
        <v>9</v>
      </c>
      <c r="M156" t="s">
        <v>226</v>
      </c>
      <c r="N156" t="s">
        <v>227</v>
      </c>
      <c r="O156" t="s">
        <v>228</v>
      </c>
      <c r="P156">
        <v>2000</v>
      </c>
      <c r="Q156" t="s">
        <v>44</v>
      </c>
      <c r="R156">
        <v>2491</v>
      </c>
      <c r="S156" t="s">
        <v>232</v>
      </c>
      <c r="T156">
        <v>0</v>
      </c>
      <c r="U156" t="s">
        <v>46</v>
      </c>
      <c r="V156">
        <v>500000</v>
      </c>
      <c r="W156">
        <v>500000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500000</v>
      </c>
    </row>
    <row r="157" spans="1:32" x14ac:dyDescent="0.3">
      <c r="A157" t="str">
        <f t="shared" si="2"/>
        <v>1.1-00-2605_2649007_2626110</v>
      </c>
      <c r="B157" t="s">
        <v>32</v>
      </c>
      <c r="C157" t="s">
        <v>33</v>
      </c>
      <c r="D157" t="s">
        <v>175</v>
      </c>
      <c r="E157" t="s">
        <v>176</v>
      </c>
      <c r="F157" t="s">
        <v>36</v>
      </c>
      <c r="G157" t="s">
        <v>37</v>
      </c>
      <c r="H157" t="s">
        <v>224</v>
      </c>
      <c r="I157" t="s">
        <v>225</v>
      </c>
      <c r="J157">
        <v>4</v>
      </c>
      <c r="K157" t="s">
        <v>78</v>
      </c>
      <c r="L157">
        <v>9</v>
      </c>
      <c r="M157" t="s">
        <v>226</v>
      </c>
      <c r="N157" t="s">
        <v>227</v>
      </c>
      <c r="O157" t="s">
        <v>228</v>
      </c>
      <c r="P157">
        <v>2000</v>
      </c>
      <c r="Q157" t="s">
        <v>44</v>
      </c>
      <c r="R157">
        <v>2611</v>
      </c>
      <c r="S157" t="s">
        <v>233</v>
      </c>
      <c r="T157">
        <v>0</v>
      </c>
      <c r="U157" t="s">
        <v>46</v>
      </c>
      <c r="V157">
        <v>40000000</v>
      </c>
      <c r="W157">
        <v>40000000</v>
      </c>
      <c r="X157">
        <v>9751268.4700000007</v>
      </c>
      <c r="Y157">
        <v>5890620.3399999999</v>
      </c>
      <c r="Z157">
        <v>3860648.13</v>
      </c>
      <c r="AA157">
        <v>2029972.21</v>
      </c>
      <c r="AB157">
        <v>0</v>
      </c>
      <c r="AC157">
        <v>2029972.21</v>
      </c>
      <c r="AD157">
        <v>0</v>
      </c>
      <c r="AE157">
        <v>2029972.21</v>
      </c>
      <c r="AF157">
        <v>30248731.530000001</v>
      </c>
    </row>
    <row r="158" spans="1:32" x14ac:dyDescent="0.3">
      <c r="A158" t="str">
        <f t="shared" si="2"/>
        <v>1.1-00-2605_2649007_2629110</v>
      </c>
      <c r="B158" t="s">
        <v>32</v>
      </c>
      <c r="C158" t="s">
        <v>33</v>
      </c>
      <c r="D158" t="s">
        <v>175</v>
      </c>
      <c r="E158" t="s">
        <v>176</v>
      </c>
      <c r="F158" t="s">
        <v>36</v>
      </c>
      <c r="G158" t="s">
        <v>37</v>
      </c>
      <c r="H158" t="s">
        <v>224</v>
      </c>
      <c r="I158" t="s">
        <v>225</v>
      </c>
      <c r="J158">
        <v>4</v>
      </c>
      <c r="K158" t="s">
        <v>78</v>
      </c>
      <c r="L158">
        <v>9</v>
      </c>
      <c r="M158" t="s">
        <v>226</v>
      </c>
      <c r="N158" t="s">
        <v>227</v>
      </c>
      <c r="O158" t="s">
        <v>228</v>
      </c>
      <c r="P158">
        <v>2000</v>
      </c>
      <c r="Q158" t="s">
        <v>44</v>
      </c>
      <c r="R158">
        <v>2911</v>
      </c>
      <c r="S158" t="s">
        <v>51</v>
      </c>
      <c r="T158">
        <v>0</v>
      </c>
      <c r="U158" t="s">
        <v>46</v>
      </c>
      <c r="V158">
        <v>94975</v>
      </c>
      <c r="W158">
        <v>100000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94975</v>
      </c>
    </row>
    <row r="159" spans="1:32" x14ac:dyDescent="0.3">
      <c r="A159" t="str">
        <f t="shared" si="2"/>
        <v>1.1-00-2605_2649007_2629210</v>
      </c>
      <c r="B159" t="s">
        <v>32</v>
      </c>
      <c r="C159" t="s">
        <v>33</v>
      </c>
      <c r="D159" t="s">
        <v>175</v>
      </c>
      <c r="E159" t="s">
        <v>176</v>
      </c>
      <c r="F159" t="s">
        <v>36</v>
      </c>
      <c r="G159" t="s">
        <v>37</v>
      </c>
      <c r="H159" t="s">
        <v>224</v>
      </c>
      <c r="I159" t="s">
        <v>225</v>
      </c>
      <c r="J159">
        <v>4</v>
      </c>
      <c r="K159" t="s">
        <v>78</v>
      </c>
      <c r="L159">
        <v>9</v>
      </c>
      <c r="M159" t="s">
        <v>226</v>
      </c>
      <c r="N159" t="s">
        <v>227</v>
      </c>
      <c r="O159" t="s">
        <v>228</v>
      </c>
      <c r="P159">
        <v>2000</v>
      </c>
      <c r="Q159" t="s">
        <v>44</v>
      </c>
      <c r="R159">
        <v>2921</v>
      </c>
      <c r="S159" t="s">
        <v>203</v>
      </c>
      <c r="T159">
        <v>0</v>
      </c>
      <c r="U159" t="s">
        <v>46</v>
      </c>
      <c r="V159">
        <v>120000</v>
      </c>
      <c r="W159">
        <v>120000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120000</v>
      </c>
    </row>
    <row r="160" spans="1:32" x14ac:dyDescent="0.3">
      <c r="A160" t="str">
        <f t="shared" si="2"/>
        <v>1.1-00-2605_2649007_2629610</v>
      </c>
      <c r="B160" t="s">
        <v>32</v>
      </c>
      <c r="C160" t="s">
        <v>33</v>
      </c>
      <c r="D160" t="s">
        <v>175</v>
      </c>
      <c r="E160" t="s">
        <v>176</v>
      </c>
      <c r="F160" t="s">
        <v>36</v>
      </c>
      <c r="G160" t="s">
        <v>37</v>
      </c>
      <c r="H160" t="s">
        <v>224</v>
      </c>
      <c r="I160" t="s">
        <v>225</v>
      </c>
      <c r="J160">
        <v>4</v>
      </c>
      <c r="K160" t="s">
        <v>78</v>
      </c>
      <c r="L160">
        <v>9</v>
      </c>
      <c r="M160" t="s">
        <v>226</v>
      </c>
      <c r="N160" t="s">
        <v>227</v>
      </c>
      <c r="O160" t="s">
        <v>228</v>
      </c>
      <c r="P160">
        <v>2000</v>
      </c>
      <c r="Q160" t="s">
        <v>44</v>
      </c>
      <c r="R160">
        <v>2961</v>
      </c>
      <c r="S160" t="s">
        <v>52</v>
      </c>
      <c r="T160">
        <v>0</v>
      </c>
      <c r="U160" t="s">
        <v>46</v>
      </c>
      <c r="V160">
        <v>1900000</v>
      </c>
      <c r="W160">
        <v>1900000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1900000</v>
      </c>
    </row>
    <row r="161" spans="1:32" x14ac:dyDescent="0.3">
      <c r="A161" t="str">
        <f t="shared" si="2"/>
        <v>1.1-00-2605_2649007_2629810</v>
      </c>
      <c r="B161" t="s">
        <v>32</v>
      </c>
      <c r="C161" t="s">
        <v>33</v>
      </c>
      <c r="D161" t="s">
        <v>175</v>
      </c>
      <c r="E161" t="s">
        <v>176</v>
      </c>
      <c r="F161" t="s">
        <v>36</v>
      </c>
      <c r="G161" t="s">
        <v>37</v>
      </c>
      <c r="H161" t="s">
        <v>224</v>
      </c>
      <c r="I161" t="s">
        <v>225</v>
      </c>
      <c r="J161">
        <v>4</v>
      </c>
      <c r="K161" t="s">
        <v>78</v>
      </c>
      <c r="L161">
        <v>9</v>
      </c>
      <c r="M161" t="s">
        <v>226</v>
      </c>
      <c r="N161" t="s">
        <v>227</v>
      </c>
      <c r="O161" t="s">
        <v>228</v>
      </c>
      <c r="P161">
        <v>2000</v>
      </c>
      <c r="Q161" t="s">
        <v>44</v>
      </c>
      <c r="R161">
        <v>2981</v>
      </c>
      <c r="S161" t="s">
        <v>234</v>
      </c>
      <c r="T161">
        <v>0</v>
      </c>
      <c r="U161" t="s">
        <v>46</v>
      </c>
      <c r="V161">
        <v>500000</v>
      </c>
      <c r="W161">
        <v>500000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500000</v>
      </c>
    </row>
    <row r="162" spans="1:32" x14ac:dyDescent="0.3">
      <c r="A162" t="str">
        <f t="shared" si="2"/>
        <v>1.1-00-2605_2649007_2631110</v>
      </c>
      <c r="B162" t="s">
        <v>32</v>
      </c>
      <c r="C162" t="s">
        <v>33</v>
      </c>
      <c r="D162" t="s">
        <v>175</v>
      </c>
      <c r="E162" t="s">
        <v>176</v>
      </c>
      <c r="F162" t="s">
        <v>36</v>
      </c>
      <c r="G162" t="s">
        <v>37</v>
      </c>
      <c r="H162" t="s">
        <v>224</v>
      </c>
      <c r="I162" t="s">
        <v>225</v>
      </c>
      <c r="J162">
        <v>4</v>
      </c>
      <c r="K162" t="s">
        <v>78</v>
      </c>
      <c r="L162">
        <v>9</v>
      </c>
      <c r="M162" t="s">
        <v>226</v>
      </c>
      <c r="N162" t="s">
        <v>227</v>
      </c>
      <c r="O162" t="s">
        <v>228</v>
      </c>
      <c r="P162">
        <v>3000</v>
      </c>
      <c r="Q162" t="s">
        <v>53</v>
      </c>
      <c r="R162">
        <v>3111</v>
      </c>
      <c r="S162" t="s">
        <v>235</v>
      </c>
      <c r="T162">
        <v>0</v>
      </c>
      <c r="U162" t="s">
        <v>46</v>
      </c>
      <c r="V162">
        <v>9000000</v>
      </c>
      <c r="W162">
        <v>9000000</v>
      </c>
      <c r="X162">
        <v>1500849</v>
      </c>
      <c r="Y162">
        <v>1500849</v>
      </c>
      <c r="Z162">
        <v>0</v>
      </c>
      <c r="AA162">
        <v>1500849</v>
      </c>
      <c r="AB162">
        <v>0</v>
      </c>
      <c r="AC162">
        <v>1500849</v>
      </c>
      <c r="AD162">
        <v>0</v>
      </c>
      <c r="AE162">
        <v>1500849</v>
      </c>
      <c r="AF162">
        <v>7499151</v>
      </c>
    </row>
    <row r="163" spans="1:32" x14ac:dyDescent="0.3">
      <c r="A163" t="str">
        <f t="shared" si="2"/>
        <v>1.1-00-2605_2649007_2631410</v>
      </c>
      <c r="B163" t="s">
        <v>32</v>
      </c>
      <c r="C163" t="s">
        <v>33</v>
      </c>
      <c r="D163" t="s">
        <v>175</v>
      </c>
      <c r="E163" t="s">
        <v>176</v>
      </c>
      <c r="F163" t="s">
        <v>36</v>
      </c>
      <c r="G163" t="s">
        <v>37</v>
      </c>
      <c r="H163" t="s">
        <v>224</v>
      </c>
      <c r="I163" t="s">
        <v>225</v>
      </c>
      <c r="J163">
        <v>4</v>
      </c>
      <c r="K163" t="s">
        <v>78</v>
      </c>
      <c r="L163">
        <v>9</v>
      </c>
      <c r="M163" t="s">
        <v>226</v>
      </c>
      <c r="N163" t="s">
        <v>227</v>
      </c>
      <c r="O163" t="s">
        <v>228</v>
      </c>
      <c r="P163">
        <v>3000</v>
      </c>
      <c r="Q163" t="s">
        <v>53</v>
      </c>
      <c r="R163">
        <v>3141</v>
      </c>
      <c r="S163" t="s">
        <v>85</v>
      </c>
      <c r="T163">
        <v>0</v>
      </c>
      <c r="U163" t="s">
        <v>46</v>
      </c>
      <c r="V163">
        <v>700000</v>
      </c>
      <c r="W163">
        <v>700000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700000</v>
      </c>
    </row>
    <row r="164" spans="1:32" x14ac:dyDescent="0.3">
      <c r="A164" t="str">
        <f t="shared" si="2"/>
        <v>1.1-00-2605_2649007_2631610</v>
      </c>
      <c r="B164" t="s">
        <v>32</v>
      </c>
      <c r="C164" t="s">
        <v>33</v>
      </c>
      <c r="D164" t="s">
        <v>175</v>
      </c>
      <c r="E164" t="s">
        <v>176</v>
      </c>
      <c r="F164" t="s">
        <v>36</v>
      </c>
      <c r="G164" t="s">
        <v>37</v>
      </c>
      <c r="H164" t="s">
        <v>224</v>
      </c>
      <c r="I164" t="s">
        <v>225</v>
      </c>
      <c r="J164">
        <v>4</v>
      </c>
      <c r="K164" t="s">
        <v>78</v>
      </c>
      <c r="L164">
        <v>9</v>
      </c>
      <c r="M164" t="s">
        <v>226</v>
      </c>
      <c r="N164" t="s">
        <v>227</v>
      </c>
      <c r="O164" t="s">
        <v>228</v>
      </c>
      <c r="P164">
        <v>3000</v>
      </c>
      <c r="Q164" t="s">
        <v>53</v>
      </c>
      <c r="R164">
        <v>3161</v>
      </c>
      <c r="S164" t="s">
        <v>86</v>
      </c>
      <c r="T164">
        <v>0</v>
      </c>
      <c r="U164" t="s">
        <v>46</v>
      </c>
      <c r="V164">
        <v>2800000</v>
      </c>
      <c r="W164">
        <v>2800000</v>
      </c>
      <c r="X164">
        <v>2881314.72</v>
      </c>
      <c r="Y164">
        <v>2881314.72</v>
      </c>
      <c r="Z164">
        <v>2401095.6</v>
      </c>
      <c r="AA164">
        <v>480219.12</v>
      </c>
      <c r="AB164">
        <v>480219.12</v>
      </c>
      <c r="AC164">
        <v>0</v>
      </c>
      <c r="AD164">
        <v>0</v>
      </c>
      <c r="AE164">
        <v>0</v>
      </c>
      <c r="AF164">
        <v>-81314.720000000205</v>
      </c>
    </row>
    <row r="165" spans="1:32" x14ac:dyDescent="0.3">
      <c r="A165" t="str">
        <f t="shared" si="2"/>
        <v>1.1-00-2605_2649007_2632210</v>
      </c>
      <c r="B165" t="s">
        <v>32</v>
      </c>
      <c r="C165" t="s">
        <v>33</v>
      </c>
      <c r="D165" t="s">
        <v>175</v>
      </c>
      <c r="E165" t="s">
        <v>176</v>
      </c>
      <c r="F165" t="s">
        <v>36</v>
      </c>
      <c r="G165" t="s">
        <v>37</v>
      </c>
      <c r="H165" t="s">
        <v>224</v>
      </c>
      <c r="I165" t="s">
        <v>225</v>
      </c>
      <c r="J165">
        <v>4</v>
      </c>
      <c r="K165" t="s">
        <v>78</v>
      </c>
      <c r="L165">
        <v>9</v>
      </c>
      <c r="M165" t="s">
        <v>226</v>
      </c>
      <c r="N165" t="s">
        <v>227</v>
      </c>
      <c r="O165" t="s">
        <v>228</v>
      </c>
      <c r="P165">
        <v>3000</v>
      </c>
      <c r="Q165" t="s">
        <v>53</v>
      </c>
      <c r="R165">
        <v>3221</v>
      </c>
      <c r="S165" t="s">
        <v>236</v>
      </c>
      <c r="T165">
        <v>0</v>
      </c>
      <c r="U165" t="s">
        <v>46</v>
      </c>
      <c r="V165">
        <v>5820000</v>
      </c>
      <c r="W165">
        <v>5820000</v>
      </c>
      <c r="X165">
        <v>5780486.5700000003</v>
      </c>
      <c r="Y165">
        <v>5780486.5700000003</v>
      </c>
      <c r="Z165">
        <v>5780486.5700000003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39513.429999999702</v>
      </c>
    </row>
    <row r="166" spans="1:32" x14ac:dyDescent="0.3">
      <c r="A166" t="str">
        <f t="shared" si="2"/>
        <v>1.1-00-2605_2649007_2632610</v>
      </c>
      <c r="B166" t="s">
        <v>32</v>
      </c>
      <c r="C166" t="s">
        <v>33</v>
      </c>
      <c r="D166" t="s">
        <v>175</v>
      </c>
      <c r="E166" t="s">
        <v>176</v>
      </c>
      <c r="F166" t="s">
        <v>36</v>
      </c>
      <c r="G166" t="s">
        <v>37</v>
      </c>
      <c r="H166" t="s">
        <v>224</v>
      </c>
      <c r="I166" t="s">
        <v>225</v>
      </c>
      <c r="J166">
        <v>4</v>
      </c>
      <c r="K166" t="s">
        <v>78</v>
      </c>
      <c r="L166">
        <v>9</v>
      </c>
      <c r="M166" t="s">
        <v>226</v>
      </c>
      <c r="N166" t="s">
        <v>227</v>
      </c>
      <c r="O166" t="s">
        <v>228</v>
      </c>
      <c r="P166">
        <v>3000</v>
      </c>
      <c r="Q166" t="s">
        <v>53</v>
      </c>
      <c r="R166">
        <v>3261</v>
      </c>
      <c r="S166" t="s">
        <v>153</v>
      </c>
      <c r="T166">
        <v>0</v>
      </c>
      <c r="U166" t="s">
        <v>46</v>
      </c>
      <c r="V166">
        <v>109386058.31999999</v>
      </c>
      <c r="W166">
        <v>109386058.31999999</v>
      </c>
      <c r="X166">
        <v>109859590.91</v>
      </c>
      <c r="Y166">
        <v>109859590.91</v>
      </c>
      <c r="Z166">
        <v>91549659.069999993</v>
      </c>
      <c r="AA166">
        <v>18309931.84</v>
      </c>
      <c r="AB166">
        <v>9154965.9199999999</v>
      </c>
      <c r="AC166">
        <v>9154965.9199999999</v>
      </c>
      <c r="AD166">
        <v>0</v>
      </c>
      <c r="AE166">
        <v>9154965.9199999999</v>
      </c>
      <c r="AF166">
        <v>-473532.59000000358</v>
      </c>
    </row>
    <row r="167" spans="1:32" x14ac:dyDescent="0.3">
      <c r="A167" t="str">
        <f t="shared" si="2"/>
        <v>1.1-00-2605_2649007_2632910</v>
      </c>
      <c r="B167" t="s">
        <v>32</v>
      </c>
      <c r="C167" t="s">
        <v>33</v>
      </c>
      <c r="D167" t="s">
        <v>175</v>
      </c>
      <c r="E167" t="s">
        <v>176</v>
      </c>
      <c r="F167" t="s">
        <v>36</v>
      </c>
      <c r="G167" t="s">
        <v>37</v>
      </c>
      <c r="H167" t="s">
        <v>224</v>
      </c>
      <c r="I167" t="s">
        <v>225</v>
      </c>
      <c r="J167">
        <v>4</v>
      </c>
      <c r="K167" t="s">
        <v>78</v>
      </c>
      <c r="L167">
        <v>9</v>
      </c>
      <c r="M167" t="s">
        <v>226</v>
      </c>
      <c r="N167" t="s">
        <v>227</v>
      </c>
      <c r="O167" t="s">
        <v>228</v>
      </c>
      <c r="P167">
        <v>3000</v>
      </c>
      <c r="Q167" t="s">
        <v>53</v>
      </c>
      <c r="R167">
        <v>3291</v>
      </c>
      <c r="S167" t="s">
        <v>237</v>
      </c>
      <c r="T167">
        <v>0</v>
      </c>
      <c r="U167" t="s">
        <v>46</v>
      </c>
      <c r="V167">
        <v>25000</v>
      </c>
      <c r="W167">
        <v>25000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25000</v>
      </c>
    </row>
    <row r="168" spans="1:32" x14ac:dyDescent="0.3">
      <c r="A168" t="str">
        <f t="shared" si="2"/>
        <v>1.1-00-2605_2649007_2633110</v>
      </c>
      <c r="B168" t="s">
        <v>32</v>
      </c>
      <c r="C168" t="s">
        <v>33</v>
      </c>
      <c r="D168" t="s">
        <v>175</v>
      </c>
      <c r="E168" t="s">
        <v>176</v>
      </c>
      <c r="F168" t="s">
        <v>36</v>
      </c>
      <c r="G168" t="s">
        <v>37</v>
      </c>
      <c r="H168" t="s">
        <v>224</v>
      </c>
      <c r="I168" t="s">
        <v>225</v>
      </c>
      <c r="J168">
        <v>4</v>
      </c>
      <c r="K168" t="s">
        <v>78</v>
      </c>
      <c r="L168">
        <v>9</v>
      </c>
      <c r="M168" t="s">
        <v>226</v>
      </c>
      <c r="N168" t="s">
        <v>227</v>
      </c>
      <c r="O168" t="s">
        <v>228</v>
      </c>
      <c r="P168">
        <v>3000</v>
      </c>
      <c r="Q168" t="s">
        <v>53</v>
      </c>
      <c r="R168">
        <v>3311</v>
      </c>
      <c r="S168" t="s">
        <v>69</v>
      </c>
      <c r="T168">
        <v>0</v>
      </c>
      <c r="U168" t="s">
        <v>46</v>
      </c>
      <c r="V168">
        <v>1800000</v>
      </c>
      <c r="W168">
        <v>1800000</v>
      </c>
      <c r="X168">
        <v>330213.33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1469786.67</v>
      </c>
    </row>
    <row r="169" spans="1:32" x14ac:dyDescent="0.3">
      <c r="A169" t="str">
        <f t="shared" si="2"/>
        <v>1.1-00-2605_2649007_2633310</v>
      </c>
      <c r="B169" t="s">
        <v>32</v>
      </c>
      <c r="C169" t="s">
        <v>33</v>
      </c>
      <c r="D169" t="s">
        <v>175</v>
      </c>
      <c r="E169" t="s">
        <v>176</v>
      </c>
      <c r="F169" t="s">
        <v>36</v>
      </c>
      <c r="G169" t="s">
        <v>37</v>
      </c>
      <c r="H169" t="s">
        <v>224</v>
      </c>
      <c r="I169" t="s">
        <v>225</v>
      </c>
      <c r="J169">
        <v>4</v>
      </c>
      <c r="K169" t="s">
        <v>78</v>
      </c>
      <c r="L169">
        <v>9</v>
      </c>
      <c r="M169" t="s">
        <v>226</v>
      </c>
      <c r="N169" t="s">
        <v>227</v>
      </c>
      <c r="O169" t="s">
        <v>228</v>
      </c>
      <c r="P169">
        <v>3000</v>
      </c>
      <c r="Q169" t="s">
        <v>53</v>
      </c>
      <c r="R169">
        <v>3331</v>
      </c>
      <c r="S169" t="s">
        <v>92</v>
      </c>
      <c r="T169">
        <v>0</v>
      </c>
      <c r="U169" t="s">
        <v>46</v>
      </c>
      <c r="V169">
        <v>950000</v>
      </c>
      <c r="W169">
        <v>950000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950000</v>
      </c>
    </row>
    <row r="170" spans="1:32" x14ac:dyDescent="0.3">
      <c r="A170" t="str">
        <f t="shared" si="2"/>
        <v>1.1-00-2605_2649007_2633410</v>
      </c>
      <c r="B170" t="s">
        <v>32</v>
      </c>
      <c r="C170" t="s">
        <v>33</v>
      </c>
      <c r="D170" t="s">
        <v>175</v>
      </c>
      <c r="E170" t="s">
        <v>176</v>
      </c>
      <c r="F170" t="s">
        <v>36</v>
      </c>
      <c r="G170" t="s">
        <v>37</v>
      </c>
      <c r="H170" t="s">
        <v>224</v>
      </c>
      <c r="I170" t="s">
        <v>225</v>
      </c>
      <c r="J170">
        <v>4</v>
      </c>
      <c r="K170" t="s">
        <v>78</v>
      </c>
      <c r="L170">
        <v>9</v>
      </c>
      <c r="M170" t="s">
        <v>226</v>
      </c>
      <c r="N170" t="s">
        <v>227</v>
      </c>
      <c r="O170" t="s">
        <v>228</v>
      </c>
      <c r="P170">
        <v>3000</v>
      </c>
      <c r="Q170" t="s">
        <v>53</v>
      </c>
      <c r="R170">
        <v>3341</v>
      </c>
      <c r="S170" t="s">
        <v>238</v>
      </c>
      <c r="T170">
        <v>0</v>
      </c>
      <c r="U170" t="s">
        <v>46</v>
      </c>
      <c r="V170">
        <v>1600000</v>
      </c>
      <c r="W170">
        <v>1600000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1600000</v>
      </c>
    </row>
    <row r="171" spans="1:32" x14ac:dyDescent="0.3">
      <c r="A171" t="str">
        <f t="shared" si="2"/>
        <v>1.1-00-2605_2649007_2633810</v>
      </c>
      <c r="B171" t="s">
        <v>32</v>
      </c>
      <c r="C171" t="s">
        <v>33</v>
      </c>
      <c r="D171" t="s">
        <v>175</v>
      </c>
      <c r="E171" t="s">
        <v>176</v>
      </c>
      <c r="F171" t="s">
        <v>36</v>
      </c>
      <c r="G171" t="s">
        <v>37</v>
      </c>
      <c r="H171" t="s">
        <v>224</v>
      </c>
      <c r="I171" t="s">
        <v>225</v>
      </c>
      <c r="J171">
        <v>4</v>
      </c>
      <c r="K171" t="s">
        <v>78</v>
      </c>
      <c r="L171">
        <v>9</v>
      </c>
      <c r="M171" t="s">
        <v>226</v>
      </c>
      <c r="N171" t="s">
        <v>227</v>
      </c>
      <c r="O171" t="s">
        <v>228</v>
      </c>
      <c r="P171">
        <v>3000</v>
      </c>
      <c r="Q171" t="s">
        <v>53</v>
      </c>
      <c r="R171">
        <v>3381</v>
      </c>
      <c r="S171" t="s">
        <v>239</v>
      </c>
      <c r="T171">
        <v>0</v>
      </c>
      <c r="U171" t="s">
        <v>46</v>
      </c>
      <c r="V171">
        <v>77442266.879999995</v>
      </c>
      <c r="W171">
        <v>77442266.879999995</v>
      </c>
      <c r="X171">
        <v>16670731.199999999</v>
      </c>
      <c r="Y171">
        <v>16670731.199999999</v>
      </c>
      <c r="Z171">
        <v>5052960</v>
      </c>
      <c r="AA171">
        <v>11617771.199999999</v>
      </c>
      <c r="AB171">
        <v>11617771.199999999</v>
      </c>
      <c r="AC171">
        <v>0</v>
      </c>
      <c r="AD171">
        <v>0</v>
      </c>
      <c r="AE171">
        <v>0</v>
      </c>
      <c r="AF171">
        <v>60771535.679999992</v>
      </c>
    </row>
    <row r="172" spans="1:32" x14ac:dyDescent="0.3">
      <c r="A172" t="str">
        <f t="shared" si="2"/>
        <v>1.1-00-2605_2649007_2634410</v>
      </c>
      <c r="B172" t="s">
        <v>32</v>
      </c>
      <c r="C172" t="s">
        <v>33</v>
      </c>
      <c r="D172" t="s">
        <v>175</v>
      </c>
      <c r="E172" t="s">
        <v>176</v>
      </c>
      <c r="F172" t="s">
        <v>36</v>
      </c>
      <c r="G172" t="s">
        <v>37</v>
      </c>
      <c r="H172" t="s">
        <v>224</v>
      </c>
      <c r="I172" t="s">
        <v>225</v>
      </c>
      <c r="J172">
        <v>4</v>
      </c>
      <c r="K172" t="s">
        <v>78</v>
      </c>
      <c r="L172">
        <v>9</v>
      </c>
      <c r="M172" t="s">
        <v>226</v>
      </c>
      <c r="N172" t="s">
        <v>227</v>
      </c>
      <c r="O172" t="s">
        <v>228</v>
      </c>
      <c r="P172">
        <v>3000</v>
      </c>
      <c r="Q172" t="s">
        <v>53</v>
      </c>
      <c r="R172">
        <v>3441</v>
      </c>
      <c r="S172" t="s">
        <v>71</v>
      </c>
      <c r="T172">
        <v>0</v>
      </c>
      <c r="U172" t="s">
        <v>46</v>
      </c>
      <c r="V172">
        <v>300000</v>
      </c>
      <c r="W172">
        <v>300000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300000</v>
      </c>
    </row>
    <row r="173" spans="1:32" x14ac:dyDescent="0.3">
      <c r="A173" t="str">
        <f t="shared" si="2"/>
        <v>1.1-00-2605_2649007_2634510</v>
      </c>
      <c r="B173" t="s">
        <v>32</v>
      </c>
      <c r="C173" t="s">
        <v>33</v>
      </c>
      <c r="D173" t="s">
        <v>175</v>
      </c>
      <c r="E173" t="s">
        <v>176</v>
      </c>
      <c r="F173" t="s">
        <v>36</v>
      </c>
      <c r="G173" t="s">
        <v>37</v>
      </c>
      <c r="H173" t="s">
        <v>224</v>
      </c>
      <c r="I173" t="s">
        <v>225</v>
      </c>
      <c r="J173">
        <v>4</v>
      </c>
      <c r="K173" t="s">
        <v>78</v>
      </c>
      <c r="L173">
        <v>9</v>
      </c>
      <c r="M173" t="s">
        <v>226</v>
      </c>
      <c r="N173" t="s">
        <v>227</v>
      </c>
      <c r="O173" t="s">
        <v>228</v>
      </c>
      <c r="P173">
        <v>3000</v>
      </c>
      <c r="Q173" t="s">
        <v>53</v>
      </c>
      <c r="R173">
        <v>3451</v>
      </c>
      <c r="S173" t="s">
        <v>240</v>
      </c>
      <c r="T173">
        <v>0</v>
      </c>
      <c r="U173" t="s">
        <v>46</v>
      </c>
      <c r="V173">
        <v>8732945.1600000001</v>
      </c>
      <c r="W173">
        <v>8732945.1600000001</v>
      </c>
      <c r="X173">
        <v>8124776.4299999997</v>
      </c>
      <c r="Y173">
        <v>8124776.4299999997</v>
      </c>
      <c r="Z173">
        <v>0</v>
      </c>
      <c r="AA173">
        <v>8124776.4299999997</v>
      </c>
      <c r="AB173">
        <v>8124776.4299999997</v>
      </c>
      <c r="AC173">
        <v>0</v>
      </c>
      <c r="AD173">
        <v>0</v>
      </c>
      <c r="AE173">
        <v>0</v>
      </c>
      <c r="AF173">
        <v>608168.73000000045</v>
      </c>
    </row>
    <row r="174" spans="1:32" x14ac:dyDescent="0.3">
      <c r="A174" t="str">
        <f t="shared" si="2"/>
        <v>1.1-00-2605_2649007_2634810</v>
      </c>
      <c r="B174" t="s">
        <v>32</v>
      </c>
      <c r="C174" t="s">
        <v>33</v>
      </c>
      <c r="D174" t="s">
        <v>175</v>
      </c>
      <c r="E174" t="s">
        <v>176</v>
      </c>
      <c r="F174" t="s">
        <v>36</v>
      </c>
      <c r="G174" t="s">
        <v>37</v>
      </c>
      <c r="H174" t="s">
        <v>224</v>
      </c>
      <c r="I174" t="s">
        <v>225</v>
      </c>
      <c r="J174">
        <v>4</v>
      </c>
      <c r="K174" t="s">
        <v>78</v>
      </c>
      <c r="L174">
        <v>9</v>
      </c>
      <c r="M174" t="s">
        <v>226</v>
      </c>
      <c r="N174" t="s">
        <v>227</v>
      </c>
      <c r="O174" t="s">
        <v>228</v>
      </c>
      <c r="P174">
        <v>3000</v>
      </c>
      <c r="Q174" t="s">
        <v>53</v>
      </c>
      <c r="R174">
        <v>3481</v>
      </c>
      <c r="S174" t="s">
        <v>241</v>
      </c>
      <c r="T174">
        <v>0</v>
      </c>
      <c r="U174" t="s">
        <v>46</v>
      </c>
      <c r="V174">
        <v>350000</v>
      </c>
      <c r="W174">
        <v>350000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350000</v>
      </c>
    </row>
    <row r="175" spans="1:32" x14ac:dyDescent="0.3">
      <c r="A175" t="str">
        <f t="shared" si="2"/>
        <v>1.1-00-2605_2649007_2635110</v>
      </c>
      <c r="B175" t="s">
        <v>32</v>
      </c>
      <c r="C175" t="s">
        <v>33</v>
      </c>
      <c r="D175" t="s">
        <v>175</v>
      </c>
      <c r="E175" t="s">
        <v>176</v>
      </c>
      <c r="F175" t="s">
        <v>36</v>
      </c>
      <c r="G175" t="s">
        <v>37</v>
      </c>
      <c r="H175" t="s">
        <v>224</v>
      </c>
      <c r="I175" t="s">
        <v>225</v>
      </c>
      <c r="J175">
        <v>4</v>
      </c>
      <c r="K175" t="s">
        <v>78</v>
      </c>
      <c r="L175">
        <v>9</v>
      </c>
      <c r="M175" t="s">
        <v>226</v>
      </c>
      <c r="N175" t="s">
        <v>227</v>
      </c>
      <c r="O175" t="s">
        <v>228</v>
      </c>
      <c r="P175">
        <v>3000</v>
      </c>
      <c r="Q175" t="s">
        <v>53</v>
      </c>
      <c r="R175">
        <v>3511</v>
      </c>
      <c r="S175" t="s">
        <v>207</v>
      </c>
      <c r="T175">
        <v>0</v>
      </c>
      <c r="U175" t="s">
        <v>46</v>
      </c>
      <c r="V175">
        <v>8250000</v>
      </c>
      <c r="W175">
        <v>8250000</v>
      </c>
      <c r="X175">
        <v>131654.81</v>
      </c>
      <c r="Y175">
        <v>131654.81</v>
      </c>
      <c r="Z175">
        <v>131654.81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8118345.1900000004</v>
      </c>
    </row>
    <row r="176" spans="1:32" x14ac:dyDescent="0.3">
      <c r="A176" t="str">
        <f t="shared" si="2"/>
        <v>1.1-00-2605_2649007_2635210</v>
      </c>
      <c r="B176" t="s">
        <v>32</v>
      </c>
      <c r="C176" t="s">
        <v>33</v>
      </c>
      <c r="D176" t="s">
        <v>175</v>
      </c>
      <c r="E176" t="s">
        <v>176</v>
      </c>
      <c r="F176" t="s">
        <v>36</v>
      </c>
      <c r="G176" t="s">
        <v>37</v>
      </c>
      <c r="H176" t="s">
        <v>224</v>
      </c>
      <c r="I176" t="s">
        <v>225</v>
      </c>
      <c r="J176">
        <v>4</v>
      </c>
      <c r="K176" t="s">
        <v>78</v>
      </c>
      <c r="L176">
        <v>9</v>
      </c>
      <c r="M176" t="s">
        <v>226</v>
      </c>
      <c r="N176" t="s">
        <v>227</v>
      </c>
      <c r="O176" t="s">
        <v>228</v>
      </c>
      <c r="P176">
        <v>3000</v>
      </c>
      <c r="Q176" t="s">
        <v>53</v>
      </c>
      <c r="R176">
        <v>3521</v>
      </c>
      <c r="S176" t="s">
        <v>54</v>
      </c>
      <c r="T176">
        <v>0</v>
      </c>
      <c r="U176" t="s">
        <v>46</v>
      </c>
      <c r="V176">
        <v>40000</v>
      </c>
      <c r="W176">
        <v>40000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40000</v>
      </c>
    </row>
    <row r="177" spans="1:32" x14ac:dyDescent="0.3">
      <c r="A177" t="str">
        <f t="shared" si="2"/>
        <v>1.1-00-2605_2649007_2635510</v>
      </c>
      <c r="B177" t="s">
        <v>32</v>
      </c>
      <c r="C177" t="s">
        <v>33</v>
      </c>
      <c r="D177" t="s">
        <v>175</v>
      </c>
      <c r="E177" t="s">
        <v>176</v>
      </c>
      <c r="F177" t="s">
        <v>36</v>
      </c>
      <c r="G177" t="s">
        <v>37</v>
      </c>
      <c r="H177" t="s">
        <v>224</v>
      </c>
      <c r="I177" t="s">
        <v>225</v>
      </c>
      <c r="J177">
        <v>4</v>
      </c>
      <c r="K177" t="s">
        <v>78</v>
      </c>
      <c r="L177">
        <v>9</v>
      </c>
      <c r="M177" t="s">
        <v>226</v>
      </c>
      <c r="N177" t="s">
        <v>227</v>
      </c>
      <c r="O177" t="s">
        <v>228</v>
      </c>
      <c r="P177">
        <v>3000</v>
      </c>
      <c r="Q177" t="s">
        <v>53</v>
      </c>
      <c r="R177">
        <v>3551</v>
      </c>
      <c r="S177" t="s">
        <v>242</v>
      </c>
      <c r="T177">
        <v>0</v>
      </c>
      <c r="U177" t="s">
        <v>46</v>
      </c>
      <c r="V177">
        <v>20000000</v>
      </c>
      <c r="W177">
        <v>20000000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20000000</v>
      </c>
    </row>
    <row r="178" spans="1:32" x14ac:dyDescent="0.3">
      <c r="A178" t="str">
        <f t="shared" si="2"/>
        <v>1.1-00-2605_2649007_2635710</v>
      </c>
      <c r="B178" t="s">
        <v>32</v>
      </c>
      <c r="C178" t="s">
        <v>33</v>
      </c>
      <c r="D178" t="s">
        <v>175</v>
      </c>
      <c r="E178" t="s">
        <v>176</v>
      </c>
      <c r="F178" t="s">
        <v>36</v>
      </c>
      <c r="G178" t="s">
        <v>37</v>
      </c>
      <c r="H178" t="s">
        <v>224</v>
      </c>
      <c r="I178" t="s">
        <v>225</v>
      </c>
      <c r="J178">
        <v>4</v>
      </c>
      <c r="K178" t="s">
        <v>78</v>
      </c>
      <c r="L178">
        <v>9</v>
      </c>
      <c r="M178" t="s">
        <v>226</v>
      </c>
      <c r="N178" t="s">
        <v>227</v>
      </c>
      <c r="O178" t="s">
        <v>228</v>
      </c>
      <c r="P178">
        <v>3000</v>
      </c>
      <c r="Q178" t="s">
        <v>53</v>
      </c>
      <c r="R178">
        <v>3571</v>
      </c>
      <c r="S178" t="s">
        <v>55</v>
      </c>
      <c r="T178">
        <v>0</v>
      </c>
      <c r="U178" t="s">
        <v>46</v>
      </c>
      <c r="V178">
        <v>20000000</v>
      </c>
      <c r="W178">
        <v>20000000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20000000</v>
      </c>
    </row>
    <row r="179" spans="1:32" x14ac:dyDescent="0.3">
      <c r="A179" t="str">
        <f t="shared" si="2"/>
        <v>1.1-00-2605_2649007_2638210</v>
      </c>
      <c r="B179" t="s">
        <v>32</v>
      </c>
      <c r="C179" t="s">
        <v>33</v>
      </c>
      <c r="D179" t="s">
        <v>175</v>
      </c>
      <c r="E179" t="s">
        <v>176</v>
      </c>
      <c r="F179" t="s">
        <v>36</v>
      </c>
      <c r="G179" t="s">
        <v>37</v>
      </c>
      <c r="H179" t="s">
        <v>224</v>
      </c>
      <c r="I179" t="s">
        <v>225</v>
      </c>
      <c r="J179">
        <v>4</v>
      </c>
      <c r="K179" t="s">
        <v>78</v>
      </c>
      <c r="L179">
        <v>9</v>
      </c>
      <c r="M179" t="s">
        <v>226</v>
      </c>
      <c r="N179" t="s">
        <v>227</v>
      </c>
      <c r="O179" t="s">
        <v>228</v>
      </c>
      <c r="P179">
        <v>3000</v>
      </c>
      <c r="Q179" t="s">
        <v>53</v>
      </c>
      <c r="R179">
        <v>3821</v>
      </c>
      <c r="S179" t="s">
        <v>56</v>
      </c>
      <c r="T179">
        <v>0</v>
      </c>
      <c r="U179" t="s">
        <v>46</v>
      </c>
      <c r="V179">
        <v>1000000</v>
      </c>
      <c r="W179">
        <v>1000000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1000000</v>
      </c>
    </row>
    <row r="180" spans="1:32" x14ac:dyDescent="0.3">
      <c r="A180" t="str">
        <f t="shared" si="2"/>
        <v>1.1-00-2605_2649007_2639220</v>
      </c>
      <c r="B180" t="s">
        <v>32</v>
      </c>
      <c r="C180" t="s">
        <v>33</v>
      </c>
      <c r="D180" t="s">
        <v>175</v>
      </c>
      <c r="E180" t="s">
        <v>176</v>
      </c>
      <c r="F180" t="s">
        <v>36</v>
      </c>
      <c r="G180" t="s">
        <v>37</v>
      </c>
      <c r="H180" t="s">
        <v>224</v>
      </c>
      <c r="I180" t="s">
        <v>225</v>
      </c>
      <c r="J180">
        <v>4</v>
      </c>
      <c r="K180" t="s">
        <v>78</v>
      </c>
      <c r="L180">
        <v>9</v>
      </c>
      <c r="M180" t="s">
        <v>226</v>
      </c>
      <c r="N180" t="s">
        <v>227</v>
      </c>
      <c r="O180" t="s">
        <v>228</v>
      </c>
      <c r="P180">
        <v>3000</v>
      </c>
      <c r="Q180" t="s">
        <v>53</v>
      </c>
      <c r="R180">
        <v>3922</v>
      </c>
      <c r="S180" t="s">
        <v>243</v>
      </c>
      <c r="T180">
        <v>0</v>
      </c>
      <c r="U180" t="s">
        <v>46</v>
      </c>
      <c r="V180">
        <v>500000</v>
      </c>
      <c r="W180">
        <v>500000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500000</v>
      </c>
    </row>
    <row r="181" spans="1:32" x14ac:dyDescent="0.3">
      <c r="A181" t="str">
        <f t="shared" si="2"/>
        <v>1.1-00-2605_2649007_2639620</v>
      </c>
      <c r="B181" t="s">
        <v>32</v>
      </c>
      <c r="C181" t="s">
        <v>33</v>
      </c>
      <c r="D181" t="s">
        <v>175</v>
      </c>
      <c r="E181" t="s">
        <v>176</v>
      </c>
      <c r="F181" t="s">
        <v>36</v>
      </c>
      <c r="G181" t="s">
        <v>37</v>
      </c>
      <c r="H181" t="s">
        <v>224</v>
      </c>
      <c r="I181" t="s">
        <v>225</v>
      </c>
      <c r="J181">
        <v>4</v>
      </c>
      <c r="K181" t="s">
        <v>78</v>
      </c>
      <c r="L181">
        <v>9</v>
      </c>
      <c r="M181" t="s">
        <v>226</v>
      </c>
      <c r="N181" t="s">
        <v>227</v>
      </c>
      <c r="O181" t="s">
        <v>228</v>
      </c>
      <c r="P181">
        <v>3000</v>
      </c>
      <c r="Q181" t="s">
        <v>53</v>
      </c>
      <c r="R181">
        <v>3962</v>
      </c>
      <c r="S181" t="s">
        <v>133</v>
      </c>
      <c r="T181">
        <v>0</v>
      </c>
      <c r="U181" t="s">
        <v>46</v>
      </c>
      <c r="V181">
        <v>25000</v>
      </c>
      <c r="W181">
        <v>25000</v>
      </c>
      <c r="X181">
        <v>8658</v>
      </c>
      <c r="Y181">
        <v>8658</v>
      </c>
      <c r="Z181">
        <v>8658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16342</v>
      </c>
    </row>
    <row r="182" spans="1:32" x14ac:dyDescent="0.3">
      <c r="A182" t="str">
        <f t="shared" si="2"/>
        <v>1.1-00-2605_2649007_2651110</v>
      </c>
      <c r="B182" t="s">
        <v>32</v>
      </c>
      <c r="C182" t="s">
        <v>33</v>
      </c>
      <c r="D182" t="s">
        <v>175</v>
      </c>
      <c r="E182" t="s">
        <v>176</v>
      </c>
      <c r="F182" t="s">
        <v>36</v>
      </c>
      <c r="G182" t="s">
        <v>37</v>
      </c>
      <c r="H182" t="s">
        <v>224</v>
      </c>
      <c r="I182" t="s">
        <v>225</v>
      </c>
      <c r="J182">
        <v>4</v>
      </c>
      <c r="K182" t="s">
        <v>78</v>
      </c>
      <c r="L182">
        <v>9</v>
      </c>
      <c r="M182" t="s">
        <v>226</v>
      </c>
      <c r="N182" t="s">
        <v>227</v>
      </c>
      <c r="O182" t="s">
        <v>228</v>
      </c>
      <c r="P182">
        <v>5000</v>
      </c>
      <c r="Q182" t="s">
        <v>57</v>
      </c>
      <c r="R182">
        <v>5111</v>
      </c>
      <c r="S182" t="s">
        <v>244</v>
      </c>
      <c r="T182">
        <v>0</v>
      </c>
      <c r="U182" t="s">
        <v>46</v>
      </c>
      <c r="V182">
        <v>38878821.25</v>
      </c>
      <c r="W182">
        <v>40000000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38878821.25</v>
      </c>
    </row>
    <row r="183" spans="1:32" x14ac:dyDescent="0.3">
      <c r="A183" t="str">
        <f t="shared" si="2"/>
        <v>1.1-00-2605_2649007_2651210</v>
      </c>
      <c r="B183" t="s">
        <v>32</v>
      </c>
      <c r="C183" t="s">
        <v>33</v>
      </c>
      <c r="D183" t="s">
        <v>175</v>
      </c>
      <c r="E183" t="s">
        <v>176</v>
      </c>
      <c r="F183" t="s">
        <v>36</v>
      </c>
      <c r="G183" t="s">
        <v>37</v>
      </c>
      <c r="H183" t="s">
        <v>224</v>
      </c>
      <c r="I183" t="s">
        <v>225</v>
      </c>
      <c r="J183">
        <v>4</v>
      </c>
      <c r="K183" t="s">
        <v>78</v>
      </c>
      <c r="L183">
        <v>9</v>
      </c>
      <c r="M183" t="s">
        <v>226</v>
      </c>
      <c r="N183" t="s">
        <v>227</v>
      </c>
      <c r="O183" t="s">
        <v>228</v>
      </c>
      <c r="P183">
        <v>5000</v>
      </c>
      <c r="Q183" t="s">
        <v>57</v>
      </c>
      <c r="R183">
        <v>5121</v>
      </c>
      <c r="S183" t="s">
        <v>245</v>
      </c>
      <c r="T183">
        <v>0</v>
      </c>
      <c r="U183" t="s">
        <v>46</v>
      </c>
      <c r="V183">
        <v>828438.75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828438.75</v>
      </c>
    </row>
    <row r="184" spans="1:32" x14ac:dyDescent="0.3">
      <c r="A184" t="str">
        <f t="shared" si="2"/>
        <v>1.1-00-2605_2649007_2651910</v>
      </c>
      <c r="B184" t="s">
        <v>32</v>
      </c>
      <c r="C184" t="s">
        <v>33</v>
      </c>
      <c r="D184" t="s">
        <v>175</v>
      </c>
      <c r="E184" t="s">
        <v>176</v>
      </c>
      <c r="F184" t="s">
        <v>36</v>
      </c>
      <c r="G184" t="s">
        <v>37</v>
      </c>
      <c r="H184" t="s">
        <v>224</v>
      </c>
      <c r="I184" t="s">
        <v>225</v>
      </c>
      <c r="J184">
        <v>4</v>
      </c>
      <c r="K184" t="s">
        <v>78</v>
      </c>
      <c r="L184">
        <v>9</v>
      </c>
      <c r="M184" t="s">
        <v>226</v>
      </c>
      <c r="N184" t="s">
        <v>227</v>
      </c>
      <c r="O184" t="s">
        <v>228</v>
      </c>
      <c r="P184">
        <v>5000</v>
      </c>
      <c r="Q184" t="s">
        <v>57</v>
      </c>
      <c r="R184">
        <v>5191</v>
      </c>
      <c r="S184" t="s">
        <v>246</v>
      </c>
      <c r="T184">
        <v>0</v>
      </c>
      <c r="U184" t="s">
        <v>46</v>
      </c>
      <c r="V184">
        <v>297740</v>
      </c>
      <c r="W184">
        <v>5000</v>
      </c>
      <c r="X184">
        <v>0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0</v>
      </c>
      <c r="AE184">
        <v>0</v>
      </c>
      <c r="AF184">
        <v>297740</v>
      </c>
    </row>
    <row r="185" spans="1:32" x14ac:dyDescent="0.3">
      <c r="A185" t="str">
        <f t="shared" si="2"/>
        <v>1.1-00-2605_2649007_2656410</v>
      </c>
      <c r="B185" t="s">
        <v>32</v>
      </c>
      <c r="C185" t="s">
        <v>33</v>
      </c>
      <c r="D185" t="s">
        <v>175</v>
      </c>
      <c r="E185" t="s">
        <v>176</v>
      </c>
      <c r="F185" t="s">
        <v>36</v>
      </c>
      <c r="G185" t="s">
        <v>37</v>
      </c>
      <c r="H185" t="s">
        <v>224</v>
      </c>
      <c r="I185" t="s">
        <v>225</v>
      </c>
      <c r="J185">
        <v>4</v>
      </c>
      <c r="K185" t="s">
        <v>78</v>
      </c>
      <c r="L185">
        <v>9</v>
      </c>
      <c r="M185" t="s">
        <v>226</v>
      </c>
      <c r="N185" t="s">
        <v>227</v>
      </c>
      <c r="O185" t="s">
        <v>228</v>
      </c>
      <c r="P185">
        <v>5000</v>
      </c>
      <c r="Q185" t="s">
        <v>57</v>
      </c>
      <c r="R185">
        <v>5641</v>
      </c>
      <c r="S185" t="s">
        <v>247</v>
      </c>
      <c r="T185">
        <v>0</v>
      </c>
      <c r="U185" t="s">
        <v>46</v>
      </c>
      <c r="V185">
        <v>250000</v>
      </c>
      <c r="W185">
        <v>250000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250000</v>
      </c>
    </row>
    <row r="186" spans="1:32" x14ac:dyDescent="0.3">
      <c r="A186" t="str">
        <f t="shared" si="2"/>
        <v>1.1-00-2605_2649007_2656620</v>
      </c>
      <c r="B186" t="s">
        <v>32</v>
      </c>
      <c r="C186" t="s">
        <v>33</v>
      </c>
      <c r="D186" t="s">
        <v>175</v>
      </c>
      <c r="E186" t="s">
        <v>176</v>
      </c>
      <c r="F186" t="s">
        <v>36</v>
      </c>
      <c r="G186" t="s">
        <v>37</v>
      </c>
      <c r="H186" t="s">
        <v>224</v>
      </c>
      <c r="I186" t="s">
        <v>225</v>
      </c>
      <c r="J186">
        <v>4</v>
      </c>
      <c r="K186" t="s">
        <v>78</v>
      </c>
      <c r="L186">
        <v>9</v>
      </c>
      <c r="M186" t="s">
        <v>226</v>
      </c>
      <c r="N186" t="s">
        <v>227</v>
      </c>
      <c r="O186" t="s">
        <v>228</v>
      </c>
      <c r="P186">
        <v>5000</v>
      </c>
      <c r="Q186" t="s">
        <v>57</v>
      </c>
      <c r="R186">
        <v>5662</v>
      </c>
      <c r="S186" t="s">
        <v>248</v>
      </c>
      <c r="T186">
        <v>0</v>
      </c>
      <c r="U186" t="s">
        <v>46</v>
      </c>
      <c r="V186">
        <v>5000000</v>
      </c>
      <c r="W186">
        <v>5000000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5000000</v>
      </c>
    </row>
    <row r="187" spans="1:32" x14ac:dyDescent="0.3">
      <c r="A187" t="str">
        <f t="shared" si="2"/>
        <v>1.1-00-2605_26611007_2626110</v>
      </c>
      <c r="B187" t="s">
        <v>32</v>
      </c>
      <c r="C187" t="s">
        <v>33</v>
      </c>
      <c r="D187" t="s">
        <v>175</v>
      </c>
      <c r="E187" t="s">
        <v>176</v>
      </c>
      <c r="F187" t="s">
        <v>36</v>
      </c>
      <c r="G187" t="s">
        <v>37</v>
      </c>
      <c r="H187" t="s">
        <v>224</v>
      </c>
      <c r="I187" t="s">
        <v>225</v>
      </c>
      <c r="J187">
        <v>6</v>
      </c>
      <c r="K187" t="s">
        <v>40</v>
      </c>
      <c r="L187">
        <v>11</v>
      </c>
      <c r="M187" t="s">
        <v>249</v>
      </c>
      <c r="N187" t="s">
        <v>227</v>
      </c>
      <c r="O187" t="s">
        <v>228</v>
      </c>
      <c r="P187">
        <v>2000</v>
      </c>
      <c r="Q187" t="s">
        <v>44</v>
      </c>
      <c r="R187">
        <v>2611</v>
      </c>
      <c r="S187" t="s">
        <v>233</v>
      </c>
      <c r="T187">
        <v>0</v>
      </c>
      <c r="U187" t="s">
        <v>46</v>
      </c>
      <c r="V187">
        <v>4800000</v>
      </c>
      <c r="W187">
        <v>4800000</v>
      </c>
      <c r="X187">
        <v>1401042.76</v>
      </c>
      <c r="Y187">
        <v>836969.05</v>
      </c>
      <c r="Z187">
        <v>564073.71</v>
      </c>
      <c r="AA187">
        <v>272895.34000000003</v>
      </c>
      <c r="AB187">
        <v>0</v>
      </c>
      <c r="AC187">
        <v>272895.34000000003</v>
      </c>
      <c r="AD187">
        <v>0</v>
      </c>
      <c r="AE187">
        <v>272895.34000000003</v>
      </c>
      <c r="AF187">
        <v>3398957.24</v>
      </c>
    </row>
    <row r="188" spans="1:32" x14ac:dyDescent="0.3">
      <c r="A188" t="str">
        <f t="shared" si="2"/>
        <v>1.1-00-2606_26414009_2622110</v>
      </c>
      <c r="B188" t="s">
        <v>32</v>
      </c>
      <c r="C188" t="s">
        <v>33</v>
      </c>
      <c r="D188" t="s">
        <v>175</v>
      </c>
      <c r="E188" t="s">
        <v>176</v>
      </c>
      <c r="F188" t="s">
        <v>36</v>
      </c>
      <c r="G188" t="s">
        <v>37</v>
      </c>
      <c r="H188" t="s">
        <v>250</v>
      </c>
      <c r="I188" t="s">
        <v>251</v>
      </c>
      <c r="J188">
        <v>4</v>
      </c>
      <c r="K188" t="s">
        <v>78</v>
      </c>
      <c r="L188">
        <v>14</v>
      </c>
      <c r="M188" t="s">
        <v>252</v>
      </c>
      <c r="N188" t="s">
        <v>253</v>
      </c>
      <c r="O188" t="s">
        <v>254</v>
      </c>
      <c r="P188">
        <v>2000</v>
      </c>
      <c r="Q188" t="s">
        <v>44</v>
      </c>
      <c r="R188">
        <v>2211</v>
      </c>
      <c r="S188" t="s">
        <v>68</v>
      </c>
      <c r="T188">
        <v>0</v>
      </c>
      <c r="U188" t="s">
        <v>46</v>
      </c>
      <c r="V188">
        <v>150000</v>
      </c>
      <c r="W188">
        <v>150000</v>
      </c>
      <c r="X188">
        <v>20000</v>
      </c>
      <c r="Y188">
        <v>20000</v>
      </c>
      <c r="Z188">
        <v>20000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130000</v>
      </c>
    </row>
    <row r="189" spans="1:32" x14ac:dyDescent="0.3">
      <c r="A189" t="str">
        <f t="shared" si="2"/>
        <v>1.1-00-2606_26414009_2624610</v>
      </c>
      <c r="B189" t="s">
        <v>32</v>
      </c>
      <c r="C189" t="s">
        <v>33</v>
      </c>
      <c r="D189" t="s">
        <v>175</v>
      </c>
      <c r="E189" t="s">
        <v>176</v>
      </c>
      <c r="F189" t="s">
        <v>36</v>
      </c>
      <c r="G189" t="s">
        <v>37</v>
      </c>
      <c r="H189" t="s">
        <v>250</v>
      </c>
      <c r="I189" t="s">
        <v>251</v>
      </c>
      <c r="J189">
        <v>4</v>
      </c>
      <c r="K189" t="s">
        <v>78</v>
      </c>
      <c r="L189">
        <v>14</v>
      </c>
      <c r="M189" t="s">
        <v>252</v>
      </c>
      <c r="N189" t="s">
        <v>253</v>
      </c>
      <c r="O189" t="s">
        <v>254</v>
      </c>
      <c r="P189">
        <v>2000</v>
      </c>
      <c r="Q189" t="s">
        <v>44</v>
      </c>
      <c r="R189">
        <v>2461</v>
      </c>
      <c r="S189" t="s">
        <v>83</v>
      </c>
      <c r="T189">
        <v>0</v>
      </c>
      <c r="U189" t="s">
        <v>46</v>
      </c>
      <c r="V189">
        <v>5000</v>
      </c>
      <c r="W189">
        <v>5000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5000</v>
      </c>
    </row>
    <row r="190" spans="1:32" x14ac:dyDescent="0.3">
      <c r="A190" t="str">
        <f t="shared" si="2"/>
        <v>1.1-00-2606_26414009_2632910</v>
      </c>
      <c r="B190" t="s">
        <v>32</v>
      </c>
      <c r="C190" t="s">
        <v>33</v>
      </c>
      <c r="D190" t="s">
        <v>175</v>
      </c>
      <c r="E190" t="s">
        <v>176</v>
      </c>
      <c r="F190" t="s">
        <v>36</v>
      </c>
      <c r="G190" t="s">
        <v>37</v>
      </c>
      <c r="H190" t="s">
        <v>250</v>
      </c>
      <c r="I190" t="s">
        <v>251</v>
      </c>
      <c r="J190">
        <v>4</v>
      </c>
      <c r="K190" t="s">
        <v>78</v>
      </c>
      <c r="L190">
        <v>14</v>
      </c>
      <c r="M190" t="s">
        <v>252</v>
      </c>
      <c r="N190" t="s">
        <v>253</v>
      </c>
      <c r="O190" t="s">
        <v>254</v>
      </c>
      <c r="P190">
        <v>3000</v>
      </c>
      <c r="Q190" t="s">
        <v>53</v>
      </c>
      <c r="R190">
        <v>3291</v>
      </c>
      <c r="S190" t="s">
        <v>237</v>
      </c>
      <c r="T190">
        <v>0</v>
      </c>
      <c r="U190" t="s">
        <v>46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</row>
    <row r="191" spans="1:32" x14ac:dyDescent="0.3">
      <c r="A191" t="str">
        <f t="shared" si="2"/>
        <v>1.1-00-2606_26415010_26358120</v>
      </c>
      <c r="B191" t="s">
        <v>32</v>
      </c>
      <c r="C191" t="s">
        <v>33</v>
      </c>
      <c r="D191" t="s">
        <v>175</v>
      </c>
      <c r="E191" t="s">
        <v>176</v>
      </c>
      <c r="F191" t="s">
        <v>36</v>
      </c>
      <c r="G191" t="s">
        <v>37</v>
      </c>
      <c r="H191" t="s">
        <v>250</v>
      </c>
      <c r="I191" t="s">
        <v>251</v>
      </c>
      <c r="J191">
        <v>4</v>
      </c>
      <c r="K191" t="s">
        <v>78</v>
      </c>
      <c r="L191">
        <v>15</v>
      </c>
      <c r="M191" t="s">
        <v>255</v>
      </c>
      <c r="N191" t="s">
        <v>256</v>
      </c>
      <c r="O191" t="s">
        <v>257</v>
      </c>
      <c r="P191">
        <v>3000</v>
      </c>
      <c r="Q191" t="s">
        <v>53</v>
      </c>
      <c r="R191">
        <v>3581</v>
      </c>
      <c r="S191" t="s">
        <v>109</v>
      </c>
      <c r="T191">
        <v>20</v>
      </c>
      <c r="U191" t="s">
        <v>258</v>
      </c>
      <c r="V191">
        <v>3000</v>
      </c>
      <c r="W191">
        <v>3000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3000</v>
      </c>
    </row>
    <row r="192" spans="1:32" x14ac:dyDescent="0.3">
      <c r="A192" t="str">
        <f t="shared" si="2"/>
        <v>1.1-00-2606_26415010_26382115</v>
      </c>
      <c r="B192" t="s">
        <v>32</v>
      </c>
      <c r="C192" t="s">
        <v>33</v>
      </c>
      <c r="D192" t="s">
        <v>175</v>
      </c>
      <c r="E192" t="s">
        <v>176</v>
      </c>
      <c r="F192" t="s">
        <v>36</v>
      </c>
      <c r="G192" t="s">
        <v>37</v>
      </c>
      <c r="H192" t="s">
        <v>250</v>
      </c>
      <c r="I192" t="s">
        <v>251</v>
      </c>
      <c r="J192">
        <v>4</v>
      </c>
      <c r="K192" t="s">
        <v>78</v>
      </c>
      <c r="L192">
        <v>15</v>
      </c>
      <c r="M192" t="s">
        <v>255</v>
      </c>
      <c r="N192" t="s">
        <v>256</v>
      </c>
      <c r="O192" t="s">
        <v>257</v>
      </c>
      <c r="P192">
        <v>3000</v>
      </c>
      <c r="Q192" t="s">
        <v>53</v>
      </c>
      <c r="R192">
        <v>3821</v>
      </c>
      <c r="S192" t="s">
        <v>56</v>
      </c>
      <c r="T192">
        <v>15</v>
      </c>
      <c r="U192" t="s">
        <v>259</v>
      </c>
      <c r="V192">
        <v>2700000</v>
      </c>
      <c r="W192">
        <v>2700000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2700000</v>
      </c>
    </row>
    <row r="193" spans="1:32" x14ac:dyDescent="0.3">
      <c r="A193" t="str">
        <f t="shared" si="2"/>
        <v>1.1-00-2606_26415010_26382116</v>
      </c>
      <c r="B193" t="s">
        <v>32</v>
      </c>
      <c r="C193" t="s">
        <v>33</v>
      </c>
      <c r="D193" t="s">
        <v>175</v>
      </c>
      <c r="E193" t="s">
        <v>176</v>
      </c>
      <c r="F193" t="s">
        <v>36</v>
      </c>
      <c r="G193" t="s">
        <v>37</v>
      </c>
      <c r="H193" t="s">
        <v>250</v>
      </c>
      <c r="I193" t="s">
        <v>251</v>
      </c>
      <c r="J193">
        <v>4</v>
      </c>
      <c r="K193" t="s">
        <v>78</v>
      </c>
      <c r="L193">
        <v>15</v>
      </c>
      <c r="M193" t="s">
        <v>255</v>
      </c>
      <c r="N193" t="s">
        <v>256</v>
      </c>
      <c r="O193" t="s">
        <v>257</v>
      </c>
      <c r="P193">
        <v>3000</v>
      </c>
      <c r="Q193" t="s">
        <v>53</v>
      </c>
      <c r="R193">
        <v>3821</v>
      </c>
      <c r="S193" t="s">
        <v>56</v>
      </c>
      <c r="T193">
        <v>16</v>
      </c>
      <c r="U193" t="s">
        <v>260</v>
      </c>
      <c r="V193">
        <v>1500000</v>
      </c>
      <c r="W193">
        <v>1500000</v>
      </c>
      <c r="X193">
        <v>50000</v>
      </c>
      <c r="Y193">
        <v>50000</v>
      </c>
      <c r="Z193">
        <v>50000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1450000</v>
      </c>
    </row>
    <row r="194" spans="1:32" x14ac:dyDescent="0.3">
      <c r="A194" t="str">
        <f t="shared" si="2"/>
        <v>1.1-00-2606_26415010_26382117</v>
      </c>
      <c r="B194" t="s">
        <v>32</v>
      </c>
      <c r="C194" t="s">
        <v>33</v>
      </c>
      <c r="D194" t="s">
        <v>175</v>
      </c>
      <c r="E194" t="s">
        <v>176</v>
      </c>
      <c r="F194" t="s">
        <v>36</v>
      </c>
      <c r="G194" t="s">
        <v>37</v>
      </c>
      <c r="H194" t="s">
        <v>250</v>
      </c>
      <c r="I194" t="s">
        <v>251</v>
      </c>
      <c r="J194">
        <v>4</v>
      </c>
      <c r="K194" t="s">
        <v>78</v>
      </c>
      <c r="L194">
        <v>15</v>
      </c>
      <c r="M194" t="s">
        <v>255</v>
      </c>
      <c r="N194" t="s">
        <v>256</v>
      </c>
      <c r="O194" t="s">
        <v>257</v>
      </c>
      <c r="P194">
        <v>3000</v>
      </c>
      <c r="Q194" t="s">
        <v>53</v>
      </c>
      <c r="R194">
        <v>3821</v>
      </c>
      <c r="S194" t="s">
        <v>56</v>
      </c>
      <c r="T194">
        <v>17</v>
      </c>
      <c r="U194" t="s">
        <v>261</v>
      </c>
      <c r="V194">
        <v>1500000</v>
      </c>
      <c r="W194">
        <v>1500000</v>
      </c>
      <c r="X194">
        <v>1500000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</row>
    <row r="195" spans="1:32" x14ac:dyDescent="0.3">
      <c r="A195" t="str">
        <f t="shared" ref="A195:A258" si="3">CONCATENATE(B195,H195,J195,L195,N195,R195,T195)</f>
        <v>1.1-00-2606_26415010_26512118</v>
      </c>
      <c r="B195" t="s">
        <v>32</v>
      </c>
      <c r="C195" t="s">
        <v>33</v>
      </c>
      <c r="D195" t="s">
        <v>175</v>
      </c>
      <c r="E195" t="s">
        <v>176</v>
      </c>
      <c r="F195" t="s">
        <v>36</v>
      </c>
      <c r="G195" t="s">
        <v>37</v>
      </c>
      <c r="H195" t="s">
        <v>250</v>
      </c>
      <c r="I195" t="s">
        <v>251</v>
      </c>
      <c r="J195">
        <v>4</v>
      </c>
      <c r="K195" t="s">
        <v>78</v>
      </c>
      <c r="L195">
        <v>15</v>
      </c>
      <c r="M195" t="s">
        <v>255</v>
      </c>
      <c r="N195" t="s">
        <v>256</v>
      </c>
      <c r="O195" t="s">
        <v>257</v>
      </c>
      <c r="P195">
        <v>5000</v>
      </c>
      <c r="Q195" t="s">
        <v>57</v>
      </c>
      <c r="R195">
        <v>5121</v>
      </c>
      <c r="S195" t="s">
        <v>245</v>
      </c>
      <c r="T195">
        <v>18</v>
      </c>
      <c r="U195" t="s">
        <v>262</v>
      </c>
      <c r="V195">
        <v>1000000</v>
      </c>
      <c r="W195">
        <v>1000000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1000000</v>
      </c>
    </row>
    <row r="196" spans="1:32" x14ac:dyDescent="0.3">
      <c r="A196" t="str">
        <f t="shared" si="3"/>
        <v>1.1-00-2606_26416011_2633910</v>
      </c>
      <c r="B196" t="s">
        <v>32</v>
      </c>
      <c r="C196" t="s">
        <v>33</v>
      </c>
      <c r="D196" t="s">
        <v>175</v>
      </c>
      <c r="E196" t="s">
        <v>176</v>
      </c>
      <c r="F196" t="s">
        <v>36</v>
      </c>
      <c r="G196" t="s">
        <v>37</v>
      </c>
      <c r="H196" t="s">
        <v>250</v>
      </c>
      <c r="I196" t="s">
        <v>251</v>
      </c>
      <c r="J196">
        <v>4</v>
      </c>
      <c r="K196" t="s">
        <v>78</v>
      </c>
      <c r="L196">
        <v>16</v>
      </c>
      <c r="M196" t="s">
        <v>263</v>
      </c>
      <c r="N196" t="s">
        <v>264</v>
      </c>
      <c r="O196" t="s">
        <v>265</v>
      </c>
      <c r="P196">
        <v>3000</v>
      </c>
      <c r="Q196" t="s">
        <v>53</v>
      </c>
      <c r="R196">
        <v>3391</v>
      </c>
      <c r="S196" t="s">
        <v>93</v>
      </c>
      <c r="T196">
        <v>0</v>
      </c>
      <c r="U196" t="s">
        <v>46</v>
      </c>
      <c r="V196">
        <v>3985000</v>
      </c>
      <c r="W196">
        <v>3985000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3985000</v>
      </c>
    </row>
    <row r="197" spans="1:32" x14ac:dyDescent="0.3">
      <c r="A197" t="str">
        <f t="shared" si="3"/>
        <v>1.1-00-2606_26417012_2627110</v>
      </c>
      <c r="B197" t="s">
        <v>32</v>
      </c>
      <c r="C197" t="s">
        <v>33</v>
      </c>
      <c r="D197" t="s">
        <v>175</v>
      </c>
      <c r="E197" t="s">
        <v>176</v>
      </c>
      <c r="F197" t="s">
        <v>36</v>
      </c>
      <c r="G197" t="s">
        <v>37</v>
      </c>
      <c r="H197" t="s">
        <v>250</v>
      </c>
      <c r="I197" t="s">
        <v>251</v>
      </c>
      <c r="J197">
        <v>4</v>
      </c>
      <c r="K197" t="s">
        <v>78</v>
      </c>
      <c r="L197">
        <v>17</v>
      </c>
      <c r="M197" t="s">
        <v>266</v>
      </c>
      <c r="N197" t="s">
        <v>267</v>
      </c>
      <c r="O197" t="s">
        <v>268</v>
      </c>
      <c r="P197">
        <v>2000</v>
      </c>
      <c r="Q197" t="s">
        <v>44</v>
      </c>
      <c r="R197">
        <v>2711</v>
      </c>
      <c r="S197" t="s">
        <v>49</v>
      </c>
      <c r="T197">
        <v>0</v>
      </c>
      <c r="U197" t="s">
        <v>46</v>
      </c>
      <c r="V197">
        <v>1000000</v>
      </c>
      <c r="W197">
        <v>1000000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1000000</v>
      </c>
    </row>
    <row r="198" spans="1:32" x14ac:dyDescent="0.3">
      <c r="A198" t="str">
        <f t="shared" si="3"/>
        <v>1.1-00-2606_26417012_2633610</v>
      </c>
      <c r="B198" t="s">
        <v>32</v>
      </c>
      <c r="C198" t="s">
        <v>33</v>
      </c>
      <c r="D198" t="s">
        <v>175</v>
      </c>
      <c r="E198" t="s">
        <v>176</v>
      </c>
      <c r="F198" t="s">
        <v>36</v>
      </c>
      <c r="G198" t="s">
        <v>37</v>
      </c>
      <c r="H198" t="s">
        <v>250</v>
      </c>
      <c r="I198" t="s">
        <v>251</v>
      </c>
      <c r="J198">
        <v>4</v>
      </c>
      <c r="K198" t="s">
        <v>78</v>
      </c>
      <c r="L198">
        <v>17</v>
      </c>
      <c r="M198" t="s">
        <v>266</v>
      </c>
      <c r="N198" t="s">
        <v>267</v>
      </c>
      <c r="O198" t="s">
        <v>268</v>
      </c>
      <c r="P198">
        <v>3000</v>
      </c>
      <c r="Q198" t="s">
        <v>53</v>
      </c>
      <c r="R198">
        <v>3361</v>
      </c>
      <c r="S198" t="s">
        <v>130</v>
      </c>
      <c r="T198">
        <v>0</v>
      </c>
      <c r="U198" t="s">
        <v>46</v>
      </c>
      <c r="V198">
        <v>10000000</v>
      </c>
      <c r="W198">
        <v>10000000</v>
      </c>
      <c r="X198">
        <v>2291411.7999999998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7708588.2000000002</v>
      </c>
    </row>
    <row r="199" spans="1:32" x14ac:dyDescent="0.3">
      <c r="A199" t="str">
        <f t="shared" si="3"/>
        <v>1.1-00-2606_26417012_2637110</v>
      </c>
      <c r="B199" t="s">
        <v>32</v>
      </c>
      <c r="C199" t="s">
        <v>33</v>
      </c>
      <c r="D199" t="s">
        <v>175</v>
      </c>
      <c r="E199" t="s">
        <v>176</v>
      </c>
      <c r="F199" t="s">
        <v>36</v>
      </c>
      <c r="G199" t="s">
        <v>37</v>
      </c>
      <c r="H199" t="s">
        <v>250</v>
      </c>
      <c r="I199" t="s">
        <v>251</v>
      </c>
      <c r="J199">
        <v>4</v>
      </c>
      <c r="K199" t="s">
        <v>78</v>
      </c>
      <c r="L199">
        <v>17</v>
      </c>
      <c r="M199" t="s">
        <v>266</v>
      </c>
      <c r="N199" t="s">
        <v>267</v>
      </c>
      <c r="O199" t="s">
        <v>268</v>
      </c>
      <c r="P199">
        <v>3000</v>
      </c>
      <c r="Q199" t="s">
        <v>53</v>
      </c>
      <c r="R199">
        <v>3711</v>
      </c>
      <c r="S199" t="s">
        <v>209</v>
      </c>
      <c r="T199">
        <v>0</v>
      </c>
      <c r="U199" t="s">
        <v>46</v>
      </c>
      <c r="V199">
        <v>30000</v>
      </c>
      <c r="W199">
        <v>30000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30000</v>
      </c>
    </row>
    <row r="200" spans="1:32" x14ac:dyDescent="0.3">
      <c r="A200" t="str">
        <f t="shared" si="3"/>
        <v>1.1-00-2606_26417012_2637510</v>
      </c>
      <c r="B200" t="s">
        <v>32</v>
      </c>
      <c r="C200" t="s">
        <v>33</v>
      </c>
      <c r="D200" t="s">
        <v>175</v>
      </c>
      <c r="E200" t="s">
        <v>176</v>
      </c>
      <c r="F200" t="s">
        <v>36</v>
      </c>
      <c r="G200" t="s">
        <v>37</v>
      </c>
      <c r="H200" t="s">
        <v>250</v>
      </c>
      <c r="I200" t="s">
        <v>251</v>
      </c>
      <c r="J200">
        <v>4</v>
      </c>
      <c r="K200" t="s">
        <v>78</v>
      </c>
      <c r="L200">
        <v>17</v>
      </c>
      <c r="M200" t="s">
        <v>266</v>
      </c>
      <c r="N200" t="s">
        <v>267</v>
      </c>
      <c r="O200" t="s">
        <v>268</v>
      </c>
      <c r="P200">
        <v>3000</v>
      </c>
      <c r="Q200" t="s">
        <v>53</v>
      </c>
      <c r="R200">
        <v>3751</v>
      </c>
      <c r="S200" t="s">
        <v>210</v>
      </c>
      <c r="T200">
        <v>0</v>
      </c>
      <c r="U200" t="s">
        <v>46</v>
      </c>
      <c r="V200">
        <v>50000</v>
      </c>
      <c r="W200">
        <v>50000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50000</v>
      </c>
    </row>
    <row r="201" spans="1:32" x14ac:dyDescent="0.3">
      <c r="A201" t="str">
        <f t="shared" si="3"/>
        <v>1.1-00-2606_26417012_26445119</v>
      </c>
      <c r="B201" t="s">
        <v>32</v>
      </c>
      <c r="C201" t="s">
        <v>33</v>
      </c>
      <c r="D201" t="s">
        <v>175</v>
      </c>
      <c r="E201" t="s">
        <v>176</v>
      </c>
      <c r="F201" t="s">
        <v>36</v>
      </c>
      <c r="G201" t="s">
        <v>37</v>
      </c>
      <c r="H201" t="s">
        <v>250</v>
      </c>
      <c r="I201" t="s">
        <v>251</v>
      </c>
      <c r="J201">
        <v>4</v>
      </c>
      <c r="K201" t="s">
        <v>78</v>
      </c>
      <c r="L201">
        <v>17</v>
      </c>
      <c r="M201" t="s">
        <v>266</v>
      </c>
      <c r="N201" t="s">
        <v>267</v>
      </c>
      <c r="O201" t="s">
        <v>268</v>
      </c>
      <c r="P201">
        <v>4000</v>
      </c>
      <c r="Q201" t="s">
        <v>148</v>
      </c>
      <c r="R201">
        <v>4451</v>
      </c>
      <c r="S201" t="s">
        <v>182</v>
      </c>
      <c r="T201">
        <v>19</v>
      </c>
      <c r="U201" t="s">
        <v>269</v>
      </c>
      <c r="V201">
        <v>500000</v>
      </c>
      <c r="W201">
        <v>500000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500000</v>
      </c>
    </row>
    <row r="202" spans="1:32" x14ac:dyDescent="0.3">
      <c r="A202" t="str">
        <f t="shared" si="3"/>
        <v>1.1-00-2606_26418013_2636110</v>
      </c>
      <c r="B202" t="s">
        <v>32</v>
      </c>
      <c r="C202" t="s">
        <v>33</v>
      </c>
      <c r="D202" t="s">
        <v>175</v>
      </c>
      <c r="E202" t="s">
        <v>176</v>
      </c>
      <c r="F202" t="s">
        <v>36</v>
      </c>
      <c r="G202" t="s">
        <v>37</v>
      </c>
      <c r="H202" t="s">
        <v>250</v>
      </c>
      <c r="I202" t="s">
        <v>251</v>
      </c>
      <c r="J202">
        <v>4</v>
      </c>
      <c r="K202" t="s">
        <v>78</v>
      </c>
      <c r="L202">
        <v>18</v>
      </c>
      <c r="M202" t="s">
        <v>270</v>
      </c>
      <c r="N202" t="s">
        <v>271</v>
      </c>
      <c r="O202" t="s">
        <v>272</v>
      </c>
      <c r="P202">
        <v>3000</v>
      </c>
      <c r="Q202" t="s">
        <v>53</v>
      </c>
      <c r="R202">
        <v>3611</v>
      </c>
      <c r="S202" t="s">
        <v>273</v>
      </c>
      <c r="T202">
        <v>0</v>
      </c>
      <c r="U202" t="s">
        <v>46</v>
      </c>
      <c r="V202">
        <v>32506735.879999999</v>
      </c>
      <c r="W202">
        <v>32506735.879999999</v>
      </c>
      <c r="X202">
        <v>30476363.629999999</v>
      </c>
      <c r="Y202">
        <v>30476363.629999999</v>
      </c>
      <c r="Z202">
        <v>29499979.300000001</v>
      </c>
      <c r="AA202">
        <v>976384.33</v>
      </c>
      <c r="AB202">
        <v>976384.33</v>
      </c>
      <c r="AC202">
        <v>0</v>
      </c>
      <c r="AD202">
        <v>0</v>
      </c>
      <c r="AE202">
        <v>0</v>
      </c>
      <c r="AF202">
        <v>2030372.25</v>
      </c>
    </row>
    <row r="203" spans="1:32" x14ac:dyDescent="0.3">
      <c r="A203" t="str">
        <f t="shared" si="3"/>
        <v>1.1-00-2606_26418013_2636310</v>
      </c>
      <c r="B203" t="s">
        <v>32</v>
      </c>
      <c r="C203" t="s">
        <v>33</v>
      </c>
      <c r="D203" t="s">
        <v>175</v>
      </c>
      <c r="E203" t="s">
        <v>176</v>
      </c>
      <c r="F203" t="s">
        <v>36</v>
      </c>
      <c r="G203" t="s">
        <v>37</v>
      </c>
      <c r="H203" t="s">
        <v>250</v>
      </c>
      <c r="I203" t="s">
        <v>251</v>
      </c>
      <c r="J203">
        <v>4</v>
      </c>
      <c r="K203" t="s">
        <v>78</v>
      </c>
      <c r="L203">
        <v>18</v>
      </c>
      <c r="M203" t="s">
        <v>270</v>
      </c>
      <c r="N203" t="s">
        <v>271</v>
      </c>
      <c r="O203" t="s">
        <v>272</v>
      </c>
      <c r="P203">
        <v>3000</v>
      </c>
      <c r="Q203" t="s">
        <v>53</v>
      </c>
      <c r="R203">
        <v>3631</v>
      </c>
      <c r="S203" t="s">
        <v>274</v>
      </c>
      <c r="T203">
        <v>0</v>
      </c>
      <c r="U203" t="s">
        <v>46</v>
      </c>
      <c r="V203">
        <v>7460000</v>
      </c>
      <c r="W203">
        <v>6600000</v>
      </c>
      <c r="X203">
        <v>7460000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</row>
    <row r="204" spans="1:32" x14ac:dyDescent="0.3">
      <c r="A204" t="str">
        <f t="shared" si="3"/>
        <v>1.1-00-2606_26418013_2636510</v>
      </c>
      <c r="B204" t="s">
        <v>32</v>
      </c>
      <c r="C204" t="s">
        <v>33</v>
      </c>
      <c r="D204" t="s">
        <v>175</v>
      </c>
      <c r="E204" t="s">
        <v>176</v>
      </c>
      <c r="F204" t="s">
        <v>36</v>
      </c>
      <c r="G204" t="s">
        <v>37</v>
      </c>
      <c r="H204" t="s">
        <v>250</v>
      </c>
      <c r="I204" t="s">
        <v>251</v>
      </c>
      <c r="J204">
        <v>4</v>
      </c>
      <c r="K204" t="s">
        <v>78</v>
      </c>
      <c r="L204">
        <v>18</v>
      </c>
      <c r="M204" t="s">
        <v>270</v>
      </c>
      <c r="N204" t="s">
        <v>271</v>
      </c>
      <c r="O204" t="s">
        <v>272</v>
      </c>
      <c r="P204">
        <v>3000</v>
      </c>
      <c r="Q204" t="s">
        <v>53</v>
      </c>
      <c r="R204">
        <v>3651</v>
      </c>
      <c r="S204" t="s">
        <v>275</v>
      </c>
      <c r="T204">
        <v>0</v>
      </c>
      <c r="U204" t="s">
        <v>46</v>
      </c>
      <c r="V204">
        <v>4200000</v>
      </c>
      <c r="W204">
        <v>4200000</v>
      </c>
      <c r="X204">
        <v>4000560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199440</v>
      </c>
    </row>
    <row r="205" spans="1:32" x14ac:dyDescent="0.3">
      <c r="A205" t="str">
        <f t="shared" si="3"/>
        <v>1.1-00-2606_26418013_2636610</v>
      </c>
      <c r="B205" t="s">
        <v>32</v>
      </c>
      <c r="C205" t="s">
        <v>33</v>
      </c>
      <c r="D205" t="s">
        <v>175</v>
      </c>
      <c r="E205" t="s">
        <v>176</v>
      </c>
      <c r="F205" t="s">
        <v>36</v>
      </c>
      <c r="G205" t="s">
        <v>37</v>
      </c>
      <c r="H205" t="s">
        <v>250</v>
      </c>
      <c r="I205" t="s">
        <v>251</v>
      </c>
      <c r="J205">
        <v>4</v>
      </c>
      <c r="K205" t="s">
        <v>78</v>
      </c>
      <c r="L205">
        <v>18</v>
      </c>
      <c r="M205" t="s">
        <v>270</v>
      </c>
      <c r="N205" t="s">
        <v>271</v>
      </c>
      <c r="O205" t="s">
        <v>272</v>
      </c>
      <c r="P205">
        <v>3000</v>
      </c>
      <c r="Q205" t="s">
        <v>53</v>
      </c>
      <c r="R205">
        <v>3661</v>
      </c>
      <c r="S205" t="s">
        <v>276</v>
      </c>
      <c r="T205">
        <v>0</v>
      </c>
      <c r="U205" t="s">
        <v>46</v>
      </c>
      <c r="V205">
        <v>5363395</v>
      </c>
      <c r="W205">
        <v>6223395</v>
      </c>
      <c r="X205">
        <v>5044559.4000000004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318835.59999999963</v>
      </c>
    </row>
    <row r="206" spans="1:32" x14ac:dyDescent="0.3">
      <c r="A206" t="str">
        <f t="shared" si="3"/>
        <v>1.1-00-2606_26619014_26259114</v>
      </c>
      <c r="B206" t="s">
        <v>32</v>
      </c>
      <c r="C206" t="s">
        <v>33</v>
      </c>
      <c r="D206" t="s">
        <v>175</v>
      </c>
      <c r="E206" t="s">
        <v>176</v>
      </c>
      <c r="F206" t="s">
        <v>36</v>
      </c>
      <c r="G206" t="s">
        <v>37</v>
      </c>
      <c r="H206" t="s">
        <v>250</v>
      </c>
      <c r="I206" t="s">
        <v>251</v>
      </c>
      <c r="J206">
        <v>6</v>
      </c>
      <c r="K206" t="s">
        <v>40</v>
      </c>
      <c r="L206">
        <v>19</v>
      </c>
      <c r="M206" t="s">
        <v>277</v>
      </c>
      <c r="N206" t="s">
        <v>278</v>
      </c>
      <c r="O206" t="s">
        <v>279</v>
      </c>
      <c r="P206">
        <v>2000</v>
      </c>
      <c r="Q206" t="s">
        <v>44</v>
      </c>
      <c r="R206">
        <v>2591</v>
      </c>
      <c r="S206" t="s">
        <v>280</v>
      </c>
      <c r="T206">
        <v>14</v>
      </c>
      <c r="U206" t="s">
        <v>281</v>
      </c>
      <c r="V206">
        <v>4000000</v>
      </c>
      <c r="W206">
        <v>4000000</v>
      </c>
      <c r="X206">
        <v>3997279.38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2720.6200000001118</v>
      </c>
    </row>
    <row r="207" spans="1:32" x14ac:dyDescent="0.3">
      <c r="A207" t="str">
        <f t="shared" si="3"/>
        <v>1.1-00-2606_26619014_2627110</v>
      </c>
      <c r="B207" t="s">
        <v>32</v>
      </c>
      <c r="C207" t="s">
        <v>33</v>
      </c>
      <c r="D207" t="s">
        <v>175</v>
      </c>
      <c r="E207" t="s">
        <v>176</v>
      </c>
      <c r="F207" t="s">
        <v>36</v>
      </c>
      <c r="G207" t="s">
        <v>37</v>
      </c>
      <c r="H207" t="s">
        <v>250</v>
      </c>
      <c r="I207" t="s">
        <v>251</v>
      </c>
      <c r="J207">
        <v>6</v>
      </c>
      <c r="K207" t="s">
        <v>40</v>
      </c>
      <c r="L207">
        <v>19</v>
      </c>
      <c r="M207" t="s">
        <v>277</v>
      </c>
      <c r="N207" t="s">
        <v>278</v>
      </c>
      <c r="O207" t="s">
        <v>279</v>
      </c>
      <c r="P207">
        <v>2000</v>
      </c>
      <c r="Q207" t="s">
        <v>44</v>
      </c>
      <c r="R207">
        <v>2711</v>
      </c>
      <c r="S207" t="s">
        <v>49</v>
      </c>
      <c r="T207">
        <v>0</v>
      </c>
      <c r="U207" t="s">
        <v>46</v>
      </c>
      <c r="V207">
        <v>100000</v>
      </c>
      <c r="W207">
        <v>100000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100000</v>
      </c>
    </row>
    <row r="208" spans="1:32" x14ac:dyDescent="0.3">
      <c r="A208" t="str">
        <f t="shared" si="3"/>
        <v>1.1-00-2606_26619014_2629110</v>
      </c>
      <c r="B208" t="s">
        <v>32</v>
      </c>
      <c r="C208" t="s">
        <v>33</v>
      </c>
      <c r="D208" t="s">
        <v>175</v>
      </c>
      <c r="E208" t="s">
        <v>176</v>
      </c>
      <c r="F208" t="s">
        <v>36</v>
      </c>
      <c r="G208" t="s">
        <v>37</v>
      </c>
      <c r="H208" t="s">
        <v>250</v>
      </c>
      <c r="I208" t="s">
        <v>251</v>
      </c>
      <c r="J208">
        <v>6</v>
      </c>
      <c r="K208" t="s">
        <v>40</v>
      </c>
      <c r="L208">
        <v>19</v>
      </c>
      <c r="M208" t="s">
        <v>277</v>
      </c>
      <c r="N208" t="s">
        <v>278</v>
      </c>
      <c r="O208" t="s">
        <v>279</v>
      </c>
      <c r="P208">
        <v>2000</v>
      </c>
      <c r="Q208" t="s">
        <v>44</v>
      </c>
      <c r="R208">
        <v>2911</v>
      </c>
      <c r="S208" t="s">
        <v>51</v>
      </c>
      <c r="T208">
        <v>0</v>
      </c>
      <c r="U208" t="s">
        <v>46</v>
      </c>
      <c r="V208">
        <v>300000</v>
      </c>
      <c r="W208">
        <v>300000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300000</v>
      </c>
    </row>
    <row r="209" spans="1:32" x14ac:dyDescent="0.3">
      <c r="A209" t="str">
        <f t="shared" si="3"/>
        <v>1.1-00-2606_26619014_26336165</v>
      </c>
      <c r="B209" t="s">
        <v>32</v>
      </c>
      <c r="C209" t="s">
        <v>33</v>
      </c>
      <c r="D209" t="s">
        <v>175</v>
      </c>
      <c r="E209" t="s">
        <v>176</v>
      </c>
      <c r="F209" t="s">
        <v>36</v>
      </c>
      <c r="G209" t="s">
        <v>37</v>
      </c>
      <c r="H209" t="s">
        <v>250</v>
      </c>
      <c r="I209" t="s">
        <v>251</v>
      </c>
      <c r="J209">
        <v>6</v>
      </c>
      <c r="K209" t="s">
        <v>40</v>
      </c>
      <c r="L209">
        <v>19</v>
      </c>
      <c r="M209" t="s">
        <v>277</v>
      </c>
      <c r="N209" t="s">
        <v>278</v>
      </c>
      <c r="O209" t="s">
        <v>279</v>
      </c>
      <c r="P209">
        <v>3000</v>
      </c>
      <c r="Q209" t="s">
        <v>53</v>
      </c>
      <c r="R209">
        <v>3361</v>
      </c>
      <c r="S209" t="s">
        <v>130</v>
      </c>
      <c r="T209">
        <v>65</v>
      </c>
      <c r="U209" t="s">
        <v>282</v>
      </c>
      <c r="V209">
        <v>500000</v>
      </c>
      <c r="W209">
        <v>500000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500000</v>
      </c>
    </row>
    <row r="210" spans="1:32" x14ac:dyDescent="0.3">
      <c r="A210" t="str">
        <f t="shared" si="3"/>
        <v>1.1-00-2606_26619014_26567166</v>
      </c>
      <c r="B210" t="s">
        <v>32</v>
      </c>
      <c r="C210" t="s">
        <v>33</v>
      </c>
      <c r="D210" t="s">
        <v>175</v>
      </c>
      <c r="E210" t="s">
        <v>176</v>
      </c>
      <c r="F210" t="s">
        <v>36</v>
      </c>
      <c r="G210" t="s">
        <v>37</v>
      </c>
      <c r="H210" t="s">
        <v>250</v>
      </c>
      <c r="I210" t="s">
        <v>251</v>
      </c>
      <c r="J210">
        <v>6</v>
      </c>
      <c r="K210" t="s">
        <v>40</v>
      </c>
      <c r="L210">
        <v>19</v>
      </c>
      <c r="M210" t="s">
        <v>277</v>
      </c>
      <c r="N210" t="s">
        <v>278</v>
      </c>
      <c r="O210" t="s">
        <v>279</v>
      </c>
      <c r="P210">
        <v>5000</v>
      </c>
      <c r="Q210" t="s">
        <v>57</v>
      </c>
      <c r="R210">
        <v>5671</v>
      </c>
      <c r="S210" t="s">
        <v>283</v>
      </c>
      <c r="T210">
        <v>66</v>
      </c>
      <c r="U210" t="s">
        <v>284</v>
      </c>
      <c r="V210">
        <v>200000</v>
      </c>
      <c r="W210">
        <v>200000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200000</v>
      </c>
    </row>
    <row r="211" spans="1:32" x14ac:dyDescent="0.3">
      <c r="A211" t="str">
        <f t="shared" si="3"/>
        <v>1.1-00-2608_26225019_2621610</v>
      </c>
      <c r="B211" t="s">
        <v>32</v>
      </c>
      <c r="C211" t="s">
        <v>33</v>
      </c>
      <c r="D211" t="s">
        <v>175</v>
      </c>
      <c r="E211" t="s">
        <v>176</v>
      </c>
      <c r="F211" t="s">
        <v>36</v>
      </c>
      <c r="G211" t="s">
        <v>37</v>
      </c>
      <c r="H211" t="s">
        <v>115</v>
      </c>
      <c r="I211" t="s">
        <v>116</v>
      </c>
      <c r="J211">
        <v>2</v>
      </c>
      <c r="K211" t="s">
        <v>102</v>
      </c>
      <c r="L211">
        <v>25</v>
      </c>
      <c r="M211" t="s">
        <v>285</v>
      </c>
      <c r="N211" t="s">
        <v>286</v>
      </c>
      <c r="O211" t="s">
        <v>287</v>
      </c>
      <c r="P211">
        <v>2000</v>
      </c>
      <c r="Q211" t="s">
        <v>44</v>
      </c>
      <c r="R211">
        <v>2161</v>
      </c>
      <c r="S211" t="s">
        <v>106</v>
      </c>
      <c r="T211">
        <v>0</v>
      </c>
      <c r="U211" t="s">
        <v>46</v>
      </c>
      <c r="V211">
        <v>1000000</v>
      </c>
      <c r="W211">
        <v>1000000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1000000</v>
      </c>
    </row>
    <row r="212" spans="1:32" x14ac:dyDescent="0.3">
      <c r="A212" t="str">
        <f t="shared" si="3"/>
        <v>1.1-00-2608_26225019_2624110</v>
      </c>
      <c r="B212" t="s">
        <v>32</v>
      </c>
      <c r="C212" t="s">
        <v>33</v>
      </c>
      <c r="D212" t="s">
        <v>175</v>
      </c>
      <c r="E212" t="s">
        <v>176</v>
      </c>
      <c r="F212" t="s">
        <v>36</v>
      </c>
      <c r="G212" t="s">
        <v>37</v>
      </c>
      <c r="H212" t="s">
        <v>115</v>
      </c>
      <c r="I212" t="s">
        <v>116</v>
      </c>
      <c r="J212">
        <v>2</v>
      </c>
      <c r="K212" t="s">
        <v>102</v>
      </c>
      <c r="L212">
        <v>25</v>
      </c>
      <c r="M212" t="s">
        <v>285</v>
      </c>
      <c r="N212" t="s">
        <v>286</v>
      </c>
      <c r="O212" t="s">
        <v>287</v>
      </c>
      <c r="P212">
        <v>2000</v>
      </c>
      <c r="Q212" t="s">
        <v>44</v>
      </c>
      <c r="R212">
        <v>2411</v>
      </c>
      <c r="S212" t="s">
        <v>229</v>
      </c>
      <c r="T212">
        <v>0</v>
      </c>
      <c r="U212" t="s">
        <v>46</v>
      </c>
      <c r="V212">
        <v>1000000</v>
      </c>
      <c r="W212">
        <v>1000000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1000000</v>
      </c>
    </row>
    <row r="213" spans="1:32" x14ac:dyDescent="0.3">
      <c r="A213" t="str">
        <f t="shared" si="3"/>
        <v>1.1-00-2608_26225019_2624210</v>
      </c>
      <c r="B213" t="s">
        <v>32</v>
      </c>
      <c r="C213" t="s">
        <v>33</v>
      </c>
      <c r="D213" t="s">
        <v>175</v>
      </c>
      <c r="E213" t="s">
        <v>176</v>
      </c>
      <c r="F213" t="s">
        <v>36</v>
      </c>
      <c r="G213" t="s">
        <v>37</v>
      </c>
      <c r="H213" t="s">
        <v>115</v>
      </c>
      <c r="I213" t="s">
        <v>116</v>
      </c>
      <c r="J213">
        <v>2</v>
      </c>
      <c r="K213" t="s">
        <v>102</v>
      </c>
      <c r="L213">
        <v>25</v>
      </c>
      <c r="M213" t="s">
        <v>285</v>
      </c>
      <c r="N213" t="s">
        <v>286</v>
      </c>
      <c r="O213" t="s">
        <v>287</v>
      </c>
      <c r="P213">
        <v>2000</v>
      </c>
      <c r="Q213" t="s">
        <v>44</v>
      </c>
      <c r="R213">
        <v>2421</v>
      </c>
      <c r="S213" t="s">
        <v>230</v>
      </c>
      <c r="T213">
        <v>0</v>
      </c>
      <c r="U213" t="s">
        <v>46</v>
      </c>
      <c r="V213">
        <v>5000000</v>
      </c>
      <c r="W213">
        <v>5000000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5000000</v>
      </c>
    </row>
    <row r="214" spans="1:32" x14ac:dyDescent="0.3">
      <c r="A214" t="str">
        <f t="shared" si="3"/>
        <v>1.1-00-2608_26225019_2624710</v>
      </c>
      <c r="B214" t="s">
        <v>32</v>
      </c>
      <c r="C214" t="s">
        <v>33</v>
      </c>
      <c r="D214" t="s">
        <v>175</v>
      </c>
      <c r="E214" t="s">
        <v>176</v>
      </c>
      <c r="F214" t="s">
        <v>36</v>
      </c>
      <c r="G214" t="s">
        <v>37</v>
      </c>
      <c r="H214" t="s">
        <v>115</v>
      </c>
      <c r="I214" t="s">
        <v>116</v>
      </c>
      <c r="J214">
        <v>2</v>
      </c>
      <c r="K214" t="s">
        <v>102</v>
      </c>
      <c r="L214">
        <v>25</v>
      </c>
      <c r="M214" t="s">
        <v>285</v>
      </c>
      <c r="N214" t="s">
        <v>286</v>
      </c>
      <c r="O214" t="s">
        <v>287</v>
      </c>
      <c r="P214">
        <v>2000</v>
      </c>
      <c r="Q214" t="s">
        <v>44</v>
      </c>
      <c r="R214">
        <v>2471</v>
      </c>
      <c r="S214" t="s">
        <v>202</v>
      </c>
      <c r="T214">
        <v>0</v>
      </c>
      <c r="U214" t="s">
        <v>46</v>
      </c>
      <c r="V214">
        <v>800000</v>
      </c>
      <c r="W214">
        <v>800000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800000</v>
      </c>
    </row>
    <row r="215" spans="1:32" x14ac:dyDescent="0.3">
      <c r="A215" t="str">
        <f t="shared" si="3"/>
        <v>1.1-00-2608_26225019_2624910</v>
      </c>
      <c r="B215" t="s">
        <v>32</v>
      </c>
      <c r="C215" t="s">
        <v>33</v>
      </c>
      <c r="D215" t="s">
        <v>175</v>
      </c>
      <c r="E215" t="s">
        <v>176</v>
      </c>
      <c r="F215" t="s">
        <v>36</v>
      </c>
      <c r="G215" t="s">
        <v>37</v>
      </c>
      <c r="H215" t="s">
        <v>115</v>
      </c>
      <c r="I215" t="s">
        <v>116</v>
      </c>
      <c r="J215">
        <v>2</v>
      </c>
      <c r="K215" t="s">
        <v>102</v>
      </c>
      <c r="L215">
        <v>25</v>
      </c>
      <c r="M215" t="s">
        <v>285</v>
      </c>
      <c r="N215" t="s">
        <v>286</v>
      </c>
      <c r="O215" t="s">
        <v>287</v>
      </c>
      <c r="P215">
        <v>2000</v>
      </c>
      <c r="Q215" t="s">
        <v>44</v>
      </c>
      <c r="R215">
        <v>2491</v>
      </c>
      <c r="S215" t="s">
        <v>232</v>
      </c>
      <c r="T215">
        <v>0</v>
      </c>
      <c r="U215" t="s">
        <v>46</v>
      </c>
      <c r="V215">
        <v>6500000</v>
      </c>
      <c r="W215">
        <v>6500000</v>
      </c>
      <c r="X215">
        <v>60465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0</v>
      </c>
      <c r="AF215">
        <v>6439535</v>
      </c>
    </row>
    <row r="216" spans="1:32" x14ac:dyDescent="0.3">
      <c r="A216" t="str">
        <f t="shared" si="3"/>
        <v>1.1-00-2608_26225019_2627210</v>
      </c>
      <c r="B216" t="s">
        <v>32</v>
      </c>
      <c r="C216" t="s">
        <v>33</v>
      </c>
      <c r="D216" t="s">
        <v>175</v>
      </c>
      <c r="E216" t="s">
        <v>176</v>
      </c>
      <c r="F216" t="s">
        <v>36</v>
      </c>
      <c r="G216" t="s">
        <v>37</v>
      </c>
      <c r="H216" t="s">
        <v>115</v>
      </c>
      <c r="I216" t="s">
        <v>116</v>
      </c>
      <c r="J216">
        <v>2</v>
      </c>
      <c r="K216" t="s">
        <v>102</v>
      </c>
      <c r="L216">
        <v>25</v>
      </c>
      <c r="M216" t="s">
        <v>285</v>
      </c>
      <c r="N216" t="s">
        <v>286</v>
      </c>
      <c r="O216" t="s">
        <v>287</v>
      </c>
      <c r="P216">
        <v>2000</v>
      </c>
      <c r="Q216" t="s">
        <v>44</v>
      </c>
      <c r="R216">
        <v>2721</v>
      </c>
      <c r="S216" t="s">
        <v>50</v>
      </c>
      <c r="T216">
        <v>0</v>
      </c>
      <c r="U216" t="s">
        <v>46</v>
      </c>
      <c r="V216">
        <v>750000</v>
      </c>
      <c r="W216">
        <v>750000</v>
      </c>
      <c r="X216">
        <v>158908.4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591091.6</v>
      </c>
    </row>
    <row r="217" spans="1:32" x14ac:dyDescent="0.3">
      <c r="A217" t="str">
        <f t="shared" si="3"/>
        <v>1.1-00-2608_26225019_2629110</v>
      </c>
      <c r="B217" t="s">
        <v>32</v>
      </c>
      <c r="C217" t="s">
        <v>33</v>
      </c>
      <c r="D217" t="s">
        <v>175</v>
      </c>
      <c r="E217" t="s">
        <v>176</v>
      </c>
      <c r="F217" t="s">
        <v>36</v>
      </c>
      <c r="G217" t="s">
        <v>37</v>
      </c>
      <c r="H217" t="s">
        <v>115</v>
      </c>
      <c r="I217" t="s">
        <v>116</v>
      </c>
      <c r="J217">
        <v>2</v>
      </c>
      <c r="K217" t="s">
        <v>102</v>
      </c>
      <c r="L217">
        <v>25</v>
      </c>
      <c r="M217" t="s">
        <v>285</v>
      </c>
      <c r="N217" t="s">
        <v>286</v>
      </c>
      <c r="O217" t="s">
        <v>287</v>
      </c>
      <c r="P217">
        <v>2000</v>
      </c>
      <c r="Q217" t="s">
        <v>44</v>
      </c>
      <c r="R217">
        <v>2911</v>
      </c>
      <c r="S217" t="s">
        <v>51</v>
      </c>
      <c r="T217">
        <v>0</v>
      </c>
      <c r="U217" t="s">
        <v>46</v>
      </c>
      <c r="V217">
        <v>500000</v>
      </c>
      <c r="W217">
        <v>500000</v>
      </c>
      <c r="X217">
        <v>347913.79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152086.21000000002</v>
      </c>
    </row>
    <row r="218" spans="1:32" x14ac:dyDescent="0.3">
      <c r="A218" t="str">
        <f t="shared" si="3"/>
        <v>1.1-00-2608_26225019_2629810</v>
      </c>
      <c r="B218" t="s">
        <v>32</v>
      </c>
      <c r="C218" t="s">
        <v>33</v>
      </c>
      <c r="D218" t="s">
        <v>175</v>
      </c>
      <c r="E218" t="s">
        <v>176</v>
      </c>
      <c r="F218" t="s">
        <v>36</v>
      </c>
      <c r="G218" t="s">
        <v>37</v>
      </c>
      <c r="H218" t="s">
        <v>115</v>
      </c>
      <c r="I218" t="s">
        <v>116</v>
      </c>
      <c r="J218">
        <v>2</v>
      </c>
      <c r="K218" t="s">
        <v>102</v>
      </c>
      <c r="L218">
        <v>25</v>
      </c>
      <c r="M218" t="s">
        <v>285</v>
      </c>
      <c r="N218" t="s">
        <v>286</v>
      </c>
      <c r="O218" t="s">
        <v>287</v>
      </c>
      <c r="P218">
        <v>2000</v>
      </c>
      <c r="Q218" t="s">
        <v>44</v>
      </c>
      <c r="R218">
        <v>2981</v>
      </c>
      <c r="S218" t="s">
        <v>234</v>
      </c>
      <c r="T218">
        <v>0</v>
      </c>
      <c r="U218" t="s">
        <v>46</v>
      </c>
      <c r="V218">
        <v>500000</v>
      </c>
      <c r="W218">
        <v>500000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500000</v>
      </c>
    </row>
    <row r="219" spans="1:32" x14ac:dyDescent="0.3">
      <c r="A219" t="str">
        <f t="shared" si="3"/>
        <v>1.1-00-2608_26225019_2635110</v>
      </c>
      <c r="B219" t="s">
        <v>32</v>
      </c>
      <c r="C219" t="s">
        <v>33</v>
      </c>
      <c r="D219" t="s">
        <v>175</v>
      </c>
      <c r="E219" t="s">
        <v>176</v>
      </c>
      <c r="F219" t="s">
        <v>36</v>
      </c>
      <c r="G219" t="s">
        <v>37</v>
      </c>
      <c r="H219" t="s">
        <v>115</v>
      </c>
      <c r="I219" t="s">
        <v>116</v>
      </c>
      <c r="J219">
        <v>2</v>
      </c>
      <c r="K219" t="s">
        <v>102</v>
      </c>
      <c r="L219">
        <v>25</v>
      </c>
      <c r="M219" t="s">
        <v>285</v>
      </c>
      <c r="N219" t="s">
        <v>286</v>
      </c>
      <c r="O219" t="s">
        <v>287</v>
      </c>
      <c r="P219">
        <v>3000</v>
      </c>
      <c r="Q219" t="s">
        <v>53</v>
      </c>
      <c r="R219">
        <v>3511</v>
      </c>
      <c r="S219" t="s">
        <v>207</v>
      </c>
      <c r="T219">
        <v>0</v>
      </c>
      <c r="U219" t="s">
        <v>46</v>
      </c>
      <c r="V219">
        <v>3797564.8</v>
      </c>
      <c r="W219">
        <v>5000000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3797564.8</v>
      </c>
    </row>
    <row r="220" spans="1:32" x14ac:dyDescent="0.3">
      <c r="A220" t="str">
        <f t="shared" si="3"/>
        <v>1.1-00-2608_26225019_2635710</v>
      </c>
      <c r="B220" t="s">
        <v>32</v>
      </c>
      <c r="C220" t="s">
        <v>33</v>
      </c>
      <c r="D220" t="s">
        <v>175</v>
      </c>
      <c r="E220" t="s">
        <v>176</v>
      </c>
      <c r="F220" t="s">
        <v>36</v>
      </c>
      <c r="G220" t="s">
        <v>37</v>
      </c>
      <c r="H220" t="s">
        <v>115</v>
      </c>
      <c r="I220" t="s">
        <v>116</v>
      </c>
      <c r="J220">
        <v>2</v>
      </c>
      <c r="K220" t="s">
        <v>102</v>
      </c>
      <c r="L220">
        <v>25</v>
      </c>
      <c r="M220" t="s">
        <v>285</v>
      </c>
      <c r="N220" t="s">
        <v>286</v>
      </c>
      <c r="O220" t="s">
        <v>287</v>
      </c>
      <c r="P220">
        <v>3000</v>
      </c>
      <c r="Q220" t="s">
        <v>53</v>
      </c>
      <c r="R220">
        <v>3571</v>
      </c>
      <c r="S220" t="s">
        <v>55</v>
      </c>
      <c r="T220">
        <v>0</v>
      </c>
      <c r="U220" t="s">
        <v>46</v>
      </c>
      <c r="V220">
        <v>0</v>
      </c>
      <c r="W220">
        <v>2000000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</row>
    <row r="221" spans="1:32" x14ac:dyDescent="0.3">
      <c r="A221" t="str">
        <f t="shared" si="3"/>
        <v>1.1-00-2608_26225019_2635910</v>
      </c>
      <c r="B221" t="s">
        <v>32</v>
      </c>
      <c r="C221" t="s">
        <v>33</v>
      </c>
      <c r="D221" t="s">
        <v>175</v>
      </c>
      <c r="E221" t="s">
        <v>176</v>
      </c>
      <c r="F221" t="s">
        <v>36</v>
      </c>
      <c r="G221" t="s">
        <v>37</v>
      </c>
      <c r="H221" t="s">
        <v>115</v>
      </c>
      <c r="I221" t="s">
        <v>116</v>
      </c>
      <c r="J221">
        <v>2</v>
      </c>
      <c r="K221" t="s">
        <v>102</v>
      </c>
      <c r="L221">
        <v>25</v>
      </c>
      <c r="M221" t="s">
        <v>285</v>
      </c>
      <c r="N221" t="s">
        <v>286</v>
      </c>
      <c r="O221" t="s">
        <v>287</v>
      </c>
      <c r="P221">
        <v>3000</v>
      </c>
      <c r="Q221" t="s">
        <v>53</v>
      </c>
      <c r="R221">
        <v>3591</v>
      </c>
      <c r="S221" t="s">
        <v>551</v>
      </c>
      <c r="T221">
        <v>0</v>
      </c>
      <c r="U221" t="s">
        <v>46</v>
      </c>
      <c r="V221">
        <v>3202435.2</v>
      </c>
      <c r="W221">
        <v>0</v>
      </c>
      <c r="X221">
        <v>3202435.2</v>
      </c>
      <c r="Y221">
        <v>3202435.2</v>
      </c>
      <c r="Z221">
        <v>3202435.2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</row>
    <row r="222" spans="1:32" x14ac:dyDescent="0.3">
      <c r="A222" t="str">
        <f t="shared" si="3"/>
        <v>1.1-00-2608_26225019_2656710</v>
      </c>
      <c r="B222" t="s">
        <v>32</v>
      </c>
      <c r="C222" t="s">
        <v>33</v>
      </c>
      <c r="D222" t="s">
        <v>175</v>
      </c>
      <c r="E222" t="s">
        <v>176</v>
      </c>
      <c r="F222" t="s">
        <v>36</v>
      </c>
      <c r="G222" t="s">
        <v>37</v>
      </c>
      <c r="H222" t="s">
        <v>115</v>
      </c>
      <c r="I222" t="s">
        <v>116</v>
      </c>
      <c r="J222">
        <v>2</v>
      </c>
      <c r="K222" t="s">
        <v>102</v>
      </c>
      <c r="L222">
        <v>25</v>
      </c>
      <c r="M222" t="s">
        <v>285</v>
      </c>
      <c r="N222" t="s">
        <v>286</v>
      </c>
      <c r="O222" t="s">
        <v>287</v>
      </c>
      <c r="P222">
        <v>5000</v>
      </c>
      <c r="Q222" t="s">
        <v>57</v>
      </c>
      <c r="R222">
        <v>5671</v>
      </c>
      <c r="S222" t="s">
        <v>283</v>
      </c>
      <c r="T222">
        <v>0</v>
      </c>
      <c r="U222" t="s">
        <v>46</v>
      </c>
      <c r="V222">
        <v>1500000</v>
      </c>
      <c r="W222">
        <v>1500000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1500000</v>
      </c>
    </row>
    <row r="223" spans="1:32" x14ac:dyDescent="0.3">
      <c r="A223" t="str">
        <f t="shared" si="3"/>
        <v>1.1-00-2608_26229023_2621610</v>
      </c>
      <c r="B223" t="s">
        <v>32</v>
      </c>
      <c r="C223" t="s">
        <v>33</v>
      </c>
      <c r="D223" t="s">
        <v>175</v>
      </c>
      <c r="E223" t="s">
        <v>176</v>
      </c>
      <c r="F223" t="s">
        <v>36</v>
      </c>
      <c r="G223" t="s">
        <v>37</v>
      </c>
      <c r="H223" t="s">
        <v>115</v>
      </c>
      <c r="I223" t="s">
        <v>116</v>
      </c>
      <c r="J223">
        <v>2</v>
      </c>
      <c r="K223" t="s">
        <v>102</v>
      </c>
      <c r="L223">
        <v>29</v>
      </c>
      <c r="M223" t="s">
        <v>288</v>
      </c>
      <c r="N223" t="s">
        <v>289</v>
      </c>
      <c r="O223" t="s">
        <v>290</v>
      </c>
      <c r="P223">
        <v>2000</v>
      </c>
      <c r="Q223" t="s">
        <v>44</v>
      </c>
      <c r="R223">
        <v>2161</v>
      </c>
      <c r="S223" t="s">
        <v>106</v>
      </c>
      <c r="T223">
        <v>0</v>
      </c>
      <c r="U223" t="s">
        <v>46</v>
      </c>
      <c r="V223">
        <v>50000</v>
      </c>
      <c r="W223">
        <v>50000</v>
      </c>
      <c r="X223">
        <v>0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50000</v>
      </c>
    </row>
    <row r="224" spans="1:32" x14ac:dyDescent="0.3">
      <c r="A224" t="str">
        <f t="shared" si="3"/>
        <v>1.1-00-2608_26229023_2622210</v>
      </c>
      <c r="B224" t="s">
        <v>32</v>
      </c>
      <c r="C224" t="s">
        <v>33</v>
      </c>
      <c r="D224" t="s">
        <v>175</v>
      </c>
      <c r="E224" t="s">
        <v>176</v>
      </c>
      <c r="F224" t="s">
        <v>36</v>
      </c>
      <c r="G224" t="s">
        <v>37</v>
      </c>
      <c r="H224" t="s">
        <v>115</v>
      </c>
      <c r="I224" t="s">
        <v>116</v>
      </c>
      <c r="J224">
        <v>2</v>
      </c>
      <c r="K224" t="s">
        <v>102</v>
      </c>
      <c r="L224">
        <v>29</v>
      </c>
      <c r="M224" t="s">
        <v>288</v>
      </c>
      <c r="N224" t="s">
        <v>289</v>
      </c>
      <c r="O224" t="s">
        <v>290</v>
      </c>
      <c r="P224">
        <v>2000</v>
      </c>
      <c r="Q224" t="s">
        <v>44</v>
      </c>
      <c r="R224">
        <v>2221</v>
      </c>
      <c r="S224" t="s">
        <v>145</v>
      </c>
      <c r="T224">
        <v>0</v>
      </c>
      <c r="U224" t="s">
        <v>46</v>
      </c>
      <c r="V224">
        <v>40000</v>
      </c>
      <c r="W224">
        <v>40000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40000</v>
      </c>
    </row>
    <row r="225" spans="1:32" x14ac:dyDescent="0.3">
      <c r="A225" t="str">
        <f t="shared" si="3"/>
        <v>1.1-00-2608_26229023_2625210</v>
      </c>
      <c r="B225" t="s">
        <v>32</v>
      </c>
      <c r="C225" t="s">
        <v>33</v>
      </c>
      <c r="D225" t="s">
        <v>175</v>
      </c>
      <c r="E225" t="s">
        <v>176</v>
      </c>
      <c r="F225" t="s">
        <v>36</v>
      </c>
      <c r="G225" t="s">
        <v>37</v>
      </c>
      <c r="H225" t="s">
        <v>115</v>
      </c>
      <c r="I225" t="s">
        <v>116</v>
      </c>
      <c r="J225">
        <v>2</v>
      </c>
      <c r="K225" t="s">
        <v>102</v>
      </c>
      <c r="L225">
        <v>29</v>
      </c>
      <c r="M225" t="s">
        <v>288</v>
      </c>
      <c r="N225" t="s">
        <v>289</v>
      </c>
      <c r="O225" t="s">
        <v>290</v>
      </c>
      <c r="P225">
        <v>2000</v>
      </c>
      <c r="Q225" t="s">
        <v>44</v>
      </c>
      <c r="R225">
        <v>2521</v>
      </c>
      <c r="S225" t="s">
        <v>107</v>
      </c>
      <c r="T225">
        <v>0</v>
      </c>
      <c r="U225" t="s">
        <v>46</v>
      </c>
      <c r="V225">
        <v>40000</v>
      </c>
      <c r="W225">
        <v>40000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40000</v>
      </c>
    </row>
    <row r="226" spans="1:32" x14ac:dyDescent="0.3">
      <c r="A226" t="str">
        <f t="shared" si="3"/>
        <v>1.1-00-2608_26229023_2627210</v>
      </c>
      <c r="B226" t="s">
        <v>32</v>
      </c>
      <c r="C226" t="s">
        <v>33</v>
      </c>
      <c r="D226" t="s">
        <v>175</v>
      </c>
      <c r="E226" t="s">
        <v>176</v>
      </c>
      <c r="F226" t="s">
        <v>36</v>
      </c>
      <c r="G226" t="s">
        <v>37</v>
      </c>
      <c r="H226" t="s">
        <v>115</v>
      </c>
      <c r="I226" t="s">
        <v>116</v>
      </c>
      <c r="J226">
        <v>2</v>
      </c>
      <c r="K226" t="s">
        <v>102</v>
      </c>
      <c r="L226">
        <v>29</v>
      </c>
      <c r="M226" t="s">
        <v>288</v>
      </c>
      <c r="N226" t="s">
        <v>289</v>
      </c>
      <c r="O226" t="s">
        <v>290</v>
      </c>
      <c r="P226">
        <v>2000</v>
      </c>
      <c r="Q226" t="s">
        <v>44</v>
      </c>
      <c r="R226">
        <v>2721</v>
      </c>
      <c r="S226" t="s">
        <v>50</v>
      </c>
      <c r="T226">
        <v>0</v>
      </c>
      <c r="U226" t="s">
        <v>46</v>
      </c>
      <c r="V226">
        <v>90000</v>
      </c>
      <c r="W226">
        <v>90000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90000</v>
      </c>
    </row>
    <row r="227" spans="1:32" x14ac:dyDescent="0.3">
      <c r="A227" t="str">
        <f t="shared" si="3"/>
        <v>1.1-00-2608_26229023_2629110</v>
      </c>
      <c r="B227" t="s">
        <v>32</v>
      </c>
      <c r="C227" t="s">
        <v>33</v>
      </c>
      <c r="D227" t="s">
        <v>175</v>
      </c>
      <c r="E227" t="s">
        <v>176</v>
      </c>
      <c r="F227" t="s">
        <v>36</v>
      </c>
      <c r="G227" t="s">
        <v>37</v>
      </c>
      <c r="H227" t="s">
        <v>115</v>
      </c>
      <c r="I227" t="s">
        <v>116</v>
      </c>
      <c r="J227">
        <v>2</v>
      </c>
      <c r="K227" t="s">
        <v>102</v>
      </c>
      <c r="L227">
        <v>29</v>
      </c>
      <c r="M227" t="s">
        <v>288</v>
      </c>
      <c r="N227" t="s">
        <v>289</v>
      </c>
      <c r="O227" t="s">
        <v>290</v>
      </c>
      <c r="P227">
        <v>2000</v>
      </c>
      <c r="Q227" t="s">
        <v>44</v>
      </c>
      <c r="R227">
        <v>2911</v>
      </c>
      <c r="S227" t="s">
        <v>51</v>
      </c>
      <c r="T227">
        <v>0</v>
      </c>
      <c r="U227" t="s">
        <v>46</v>
      </c>
      <c r="V227">
        <v>200000</v>
      </c>
      <c r="W227">
        <v>200000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0</v>
      </c>
      <c r="AE227">
        <v>0</v>
      </c>
      <c r="AF227">
        <v>200000</v>
      </c>
    </row>
    <row r="228" spans="1:32" x14ac:dyDescent="0.3">
      <c r="A228" t="str">
        <f t="shared" si="3"/>
        <v>1.1-00-2608_26229023_2635710</v>
      </c>
      <c r="B228" t="s">
        <v>32</v>
      </c>
      <c r="C228" t="s">
        <v>33</v>
      </c>
      <c r="D228" t="s">
        <v>175</v>
      </c>
      <c r="E228" t="s">
        <v>176</v>
      </c>
      <c r="F228" t="s">
        <v>36</v>
      </c>
      <c r="G228" t="s">
        <v>37</v>
      </c>
      <c r="H228" t="s">
        <v>115</v>
      </c>
      <c r="I228" t="s">
        <v>116</v>
      </c>
      <c r="J228">
        <v>2</v>
      </c>
      <c r="K228" t="s">
        <v>102</v>
      </c>
      <c r="L228">
        <v>29</v>
      </c>
      <c r="M228" t="s">
        <v>288</v>
      </c>
      <c r="N228" t="s">
        <v>289</v>
      </c>
      <c r="O228" t="s">
        <v>290</v>
      </c>
      <c r="P228">
        <v>3000</v>
      </c>
      <c r="Q228" t="s">
        <v>53</v>
      </c>
      <c r="R228">
        <v>3571</v>
      </c>
      <c r="S228" t="s">
        <v>55</v>
      </c>
      <c r="T228">
        <v>0</v>
      </c>
      <c r="U228" t="s">
        <v>46</v>
      </c>
      <c r="V228">
        <v>400000</v>
      </c>
      <c r="W228">
        <v>400000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400000</v>
      </c>
    </row>
    <row r="229" spans="1:32" x14ac:dyDescent="0.3">
      <c r="A229" t="str">
        <f t="shared" si="3"/>
        <v>1.1-00-2608_26229023_2656210</v>
      </c>
      <c r="B229" t="s">
        <v>32</v>
      </c>
      <c r="C229" t="s">
        <v>33</v>
      </c>
      <c r="D229" t="s">
        <v>175</v>
      </c>
      <c r="E229" t="s">
        <v>176</v>
      </c>
      <c r="F229" t="s">
        <v>36</v>
      </c>
      <c r="G229" t="s">
        <v>37</v>
      </c>
      <c r="H229" t="s">
        <v>115</v>
      </c>
      <c r="I229" t="s">
        <v>116</v>
      </c>
      <c r="J229">
        <v>2</v>
      </c>
      <c r="K229" t="s">
        <v>102</v>
      </c>
      <c r="L229">
        <v>29</v>
      </c>
      <c r="M229" t="s">
        <v>288</v>
      </c>
      <c r="N229" t="s">
        <v>289</v>
      </c>
      <c r="O229" t="s">
        <v>290</v>
      </c>
      <c r="P229">
        <v>5000</v>
      </c>
      <c r="Q229" t="s">
        <v>57</v>
      </c>
      <c r="R229">
        <v>5621</v>
      </c>
      <c r="S229" t="s">
        <v>291</v>
      </c>
      <c r="T229">
        <v>0</v>
      </c>
      <c r="U229" t="s">
        <v>46</v>
      </c>
      <c r="V229">
        <v>180000</v>
      </c>
      <c r="W229">
        <v>180000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0</v>
      </c>
      <c r="AF229">
        <v>180000</v>
      </c>
    </row>
    <row r="230" spans="1:32" x14ac:dyDescent="0.3">
      <c r="A230" t="str">
        <f t="shared" si="3"/>
        <v>1.1-00-2609_26134027_2635110</v>
      </c>
      <c r="B230" t="s">
        <v>32</v>
      </c>
      <c r="C230" t="s">
        <v>33</v>
      </c>
      <c r="D230" t="s">
        <v>175</v>
      </c>
      <c r="E230" t="s">
        <v>176</v>
      </c>
      <c r="F230" t="s">
        <v>36</v>
      </c>
      <c r="G230" t="s">
        <v>37</v>
      </c>
      <c r="H230" t="s">
        <v>292</v>
      </c>
      <c r="I230" t="s">
        <v>293</v>
      </c>
      <c r="J230">
        <v>1</v>
      </c>
      <c r="K230" t="s">
        <v>123</v>
      </c>
      <c r="L230">
        <v>34</v>
      </c>
      <c r="M230" t="s">
        <v>294</v>
      </c>
      <c r="N230" t="s">
        <v>295</v>
      </c>
      <c r="O230" t="s">
        <v>296</v>
      </c>
      <c r="P230">
        <v>3000</v>
      </c>
      <c r="Q230" t="s">
        <v>53</v>
      </c>
      <c r="R230">
        <v>3511</v>
      </c>
      <c r="S230" t="s">
        <v>207</v>
      </c>
      <c r="T230">
        <v>0</v>
      </c>
      <c r="U230" t="s">
        <v>46</v>
      </c>
      <c r="V230">
        <v>29232000</v>
      </c>
      <c r="W230">
        <v>29232000</v>
      </c>
      <c r="X230">
        <v>2436000</v>
      </c>
      <c r="Y230">
        <v>2436000</v>
      </c>
      <c r="Z230">
        <v>2436000</v>
      </c>
      <c r="AA230">
        <v>0</v>
      </c>
      <c r="AB230">
        <v>0</v>
      </c>
      <c r="AC230">
        <v>0</v>
      </c>
      <c r="AD230">
        <v>0</v>
      </c>
      <c r="AE230">
        <v>0</v>
      </c>
      <c r="AF230">
        <v>26796000</v>
      </c>
    </row>
    <row r="231" spans="1:32" x14ac:dyDescent="0.3">
      <c r="A231" t="str">
        <f t="shared" si="3"/>
        <v>1.1-00-2609_26135027_2638210</v>
      </c>
      <c r="B231" t="s">
        <v>32</v>
      </c>
      <c r="C231" t="s">
        <v>33</v>
      </c>
      <c r="D231" t="s">
        <v>175</v>
      </c>
      <c r="E231" t="s">
        <v>176</v>
      </c>
      <c r="F231" t="s">
        <v>36</v>
      </c>
      <c r="G231" t="s">
        <v>37</v>
      </c>
      <c r="H231" t="s">
        <v>292</v>
      </c>
      <c r="I231" t="s">
        <v>293</v>
      </c>
      <c r="J231">
        <v>1</v>
      </c>
      <c r="K231" t="s">
        <v>123</v>
      </c>
      <c r="L231">
        <v>35</v>
      </c>
      <c r="M231" t="s">
        <v>297</v>
      </c>
      <c r="N231" t="s">
        <v>295</v>
      </c>
      <c r="O231" t="s">
        <v>296</v>
      </c>
      <c r="P231">
        <v>3000</v>
      </c>
      <c r="Q231" t="s">
        <v>53</v>
      </c>
      <c r="R231">
        <v>3821</v>
      </c>
      <c r="S231" t="s">
        <v>56</v>
      </c>
      <c r="T231">
        <v>0</v>
      </c>
      <c r="U231" t="s">
        <v>46</v>
      </c>
      <c r="V231">
        <v>4500000</v>
      </c>
      <c r="W231">
        <v>4500000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0</v>
      </c>
      <c r="AE231">
        <v>0</v>
      </c>
      <c r="AF231">
        <v>4500000</v>
      </c>
    </row>
    <row r="232" spans="1:32" x14ac:dyDescent="0.3">
      <c r="A232" t="str">
        <f t="shared" si="3"/>
        <v>1.1-00-2609_26142030_2621710</v>
      </c>
      <c r="B232" t="s">
        <v>32</v>
      </c>
      <c r="C232" t="s">
        <v>33</v>
      </c>
      <c r="D232" t="s">
        <v>175</v>
      </c>
      <c r="E232" t="s">
        <v>176</v>
      </c>
      <c r="F232" t="s">
        <v>36</v>
      </c>
      <c r="G232" t="s">
        <v>37</v>
      </c>
      <c r="H232" t="s">
        <v>292</v>
      </c>
      <c r="I232" t="s">
        <v>293</v>
      </c>
      <c r="J232">
        <v>1</v>
      </c>
      <c r="K232" t="s">
        <v>123</v>
      </c>
      <c r="L232">
        <v>42</v>
      </c>
      <c r="M232" t="s">
        <v>298</v>
      </c>
      <c r="N232" t="s">
        <v>299</v>
      </c>
      <c r="O232" t="s">
        <v>300</v>
      </c>
      <c r="P232">
        <v>2000</v>
      </c>
      <c r="Q232" t="s">
        <v>44</v>
      </c>
      <c r="R232">
        <v>2171</v>
      </c>
      <c r="S232" t="s">
        <v>301</v>
      </c>
      <c r="T232">
        <v>0</v>
      </c>
      <c r="U232" t="s">
        <v>46</v>
      </c>
      <c r="V232">
        <v>200000</v>
      </c>
      <c r="W232">
        <v>200000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200000</v>
      </c>
    </row>
    <row r="233" spans="1:32" x14ac:dyDescent="0.3">
      <c r="A233" t="str">
        <f t="shared" si="3"/>
        <v>1.1-00-2609_26142030_2638210</v>
      </c>
      <c r="B233" t="s">
        <v>32</v>
      </c>
      <c r="C233" t="s">
        <v>33</v>
      </c>
      <c r="D233" t="s">
        <v>175</v>
      </c>
      <c r="E233" t="s">
        <v>176</v>
      </c>
      <c r="F233" t="s">
        <v>36</v>
      </c>
      <c r="G233" t="s">
        <v>37</v>
      </c>
      <c r="H233" t="s">
        <v>292</v>
      </c>
      <c r="I233" t="s">
        <v>293</v>
      </c>
      <c r="J233">
        <v>1</v>
      </c>
      <c r="K233" t="s">
        <v>123</v>
      </c>
      <c r="L233">
        <v>42</v>
      </c>
      <c r="M233" t="s">
        <v>298</v>
      </c>
      <c r="N233" t="s">
        <v>299</v>
      </c>
      <c r="O233" t="s">
        <v>300</v>
      </c>
      <c r="P233">
        <v>3000</v>
      </c>
      <c r="Q233" t="s">
        <v>53</v>
      </c>
      <c r="R233">
        <v>3821</v>
      </c>
      <c r="S233" t="s">
        <v>56</v>
      </c>
      <c r="T233">
        <v>0</v>
      </c>
      <c r="U233" t="s">
        <v>46</v>
      </c>
      <c r="V233">
        <v>1500000</v>
      </c>
      <c r="W233">
        <v>1500000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1500000</v>
      </c>
    </row>
    <row r="234" spans="1:32" x14ac:dyDescent="0.3">
      <c r="A234" t="str">
        <f t="shared" si="3"/>
        <v>1.1-00-2609_26142030_2656710</v>
      </c>
      <c r="B234" t="s">
        <v>32</v>
      </c>
      <c r="C234" t="s">
        <v>33</v>
      </c>
      <c r="D234" t="s">
        <v>175</v>
      </c>
      <c r="E234" t="s">
        <v>176</v>
      </c>
      <c r="F234" t="s">
        <v>36</v>
      </c>
      <c r="G234" t="s">
        <v>37</v>
      </c>
      <c r="H234" t="s">
        <v>292</v>
      </c>
      <c r="I234" t="s">
        <v>293</v>
      </c>
      <c r="J234">
        <v>1</v>
      </c>
      <c r="K234" t="s">
        <v>123</v>
      </c>
      <c r="L234">
        <v>42</v>
      </c>
      <c r="M234" t="s">
        <v>298</v>
      </c>
      <c r="N234" t="s">
        <v>299</v>
      </c>
      <c r="O234" t="s">
        <v>300</v>
      </c>
      <c r="P234">
        <v>5000</v>
      </c>
      <c r="Q234" t="s">
        <v>57</v>
      </c>
      <c r="R234">
        <v>5671</v>
      </c>
      <c r="S234" t="s">
        <v>283</v>
      </c>
      <c r="T234">
        <v>0</v>
      </c>
      <c r="U234" t="s">
        <v>46</v>
      </c>
      <c r="V234">
        <v>150000</v>
      </c>
      <c r="W234">
        <v>150000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>
        <v>150000</v>
      </c>
    </row>
    <row r="235" spans="1:32" x14ac:dyDescent="0.3">
      <c r="A235" t="str">
        <f t="shared" si="3"/>
        <v>1.1-00-2609_26236028_2624910</v>
      </c>
      <c r="B235" t="s">
        <v>32</v>
      </c>
      <c r="C235" t="s">
        <v>33</v>
      </c>
      <c r="D235" t="s">
        <v>175</v>
      </c>
      <c r="E235" t="s">
        <v>176</v>
      </c>
      <c r="F235" t="s">
        <v>36</v>
      </c>
      <c r="G235" t="s">
        <v>37</v>
      </c>
      <c r="H235" t="s">
        <v>292</v>
      </c>
      <c r="I235" t="s">
        <v>293</v>
      </c>
      <c r="J235">
        <v>2</v>
      </c>
      <c r="K235" t="s">
        <v>102</v>
      </c>
      <c r="L235">
        <v>36</v>
      </c>
      <c r="M235" t="s">
        <v>302</v>
      </c>
      <c r="N235" t="s">
        <v>303</v>
      </c>
      <c r="O235" t="s">
        <v>304</v>
      </c>
      <c r="P235">
        <v>2000</v>
      </c>
      <c r="Q235" t="s">
        <v>44</v>
      </c>
      <c r="R235">
        <v>2491</v>
      </c>
      <c r="S235" t="s">
        <v>232</v>
      </c>
      <c r="T235">
        <v>0</v>
      </c>
      <c r="U235" t="s">
        <v>46</v>
      </c>
      <c r="V235">
        <v>150000</v>
      </c>
      <c r="W235">
        <v>150000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0</v>
      </c>
      <c r="AD235">
        <v>0</v>
      </c>
      <c r="AE235">
        <v>0</v>
      </c>
      <c r="AF235">
        <v>150000</v>
      </c>
    </row>
    <row r="236" spans="1:32" x14ac:dyDescent="0.3">
      <c r="A236" t="str">
        <f t="shared" si="3"/>
        <v>1.1-00-2609_26236028_2625210</v>
      </c>
      <c r="B236" t="s">
        <v>32</v>
      </c>
      <c r="C236" t="s">
        <v>33</v>
      </c>
      <c r="D236" t="s">
        <v>175</v>
      </c>
      <c r="E236" t="s">
        <v>176</v>
      </c>
      <c r="F236" t="s">
        <v>36</v>
      </c>
      <c r="G236" t="s">
        <v>37</v>
      </c>
      <c r="H236" t="s">
        <v>292</v>
      </c>
      <c r="I236" t="s">
        <v>293</v>
      </c>
      <c r="J236">
        <v>2</v>
      </c>
      <c r="K236" t="s">
        <v>102</v>
      </c>
      <c r="L236">
        <v>36</v>
      </c>
      <c r="M236" t="s">
        <v>302</v>
      </c>
      <c r="N236" t="s">
        <v>303</v>
      </c>
      <c r="O236" t="s">
        <v>304</v>
      </c>
      <c r="P236">
        <v>2000</v>
      </c>
      <c r="Q236" t="s">
        <v>44</v>
      </c>
      <c r="R236">
        <v>2521</v>
      </c>
      <c r="S236" t="s">
        <v>107</v>
      </c>
      <c r="T236">
        <v>0</v>
      </c>
      <c r="U236" t="s">
        <v>46</v>
      </c>
      <c r="V236">
        <v>50000</v>
      </c>
      <c r="W236">
        <v>50000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50000</v>
      </c>
    </row>
    <row r="237" spans="1:32" x14ac:dyDescent="0.3">
      <c r="A237" t="str">
        <f t="shared" si="3"/>
        <v>1.1-00-2609_26236028_2638210</v>
      </c>
      <c r="B237" t="s">
        <v>32</v>
      </c>
      <c r="C237" t="s">
        <v>33</v>
      </c>
      <c r="D237" t="s">
        <v>175</v>
      </c>
      <c r="E237" t="s">
        <v>176</v>
      </c>
      <c r="F237" t="s">
        <v>36</v>
      </c>
      <c r="G237" t="s">
        <v>37</v>
      </c>
      <c r="H237" t="s">
        <v>292</v>
      </c>
      <c r="I237" t="s">
        <v>293</v>
      </c>
      <c r="J237">
        <v>2</v>
      </c>
      <c r="K237" t="s">
        <v>102</v>
      </c>
      <c r="L237">
        <v>36</v>
      </c>
      <c r="M237" t="s">
        <v>302</v>
      </c>
      <c r="N237" t="s">
        <v>303</v>
      </c>
      <c r="O237" t="s">
        <v>304</v>
      </c>
      <c r="P237">
        <v>3000</v>
      </c>
      <c r="Q237" t="s">
        <v>53</v>
      </c>
      <c r="R237">
        <v>3821</v>
      </c>
      <c r="S237" t="s">
        <v>56</v>
      </c>
      <c r="T237">
        <v>0</v>
      </c>
      <c r="U237" t="s">
        <v>46</v>
      </c>
      <c r="V237">
        <v>50000</v>
      </c>
      <c r="W237">
        <v>49991.519999999997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50000</v>
      </c>
    </row>
    <row r="238" spans="1:32" x14ac:dyDescent="0.3">
      <c r="A238" t="str">
        <f t="shared" si="3"/>
        <v>1.1-00-2609_26236028_26382129</v>
      </c>
      <c r="B238" t="s">
        <v>32</v>
      </c>
      <c r="C238" t="s">
        <v>33</v>
      </c>
      <c r="D238" t="s">
        <v>175</v>
      </c>
      <c r="E238" t="s">
        <v>176</v>
      </c>
      <c r="F238" t="s">
        <v>36</v>
      </c>
      <c r="G238" t="s">
        <v>37</v>
      </c>
      <c r="H238" t="s">
        <v>292</v>
      </c>
      <c r="I238" t="s">
        <v>293</v>
      </c>
      <c r="J238">
        <v>2</v>
      </c>
      <c r="K238" t="s">
        <v>102</v>
      </c>
      <c r="L238">
        <v>36</v>
      </c>
      <c r="M238" t="s">
        <v>302</v>
      </c>
      <c r="N238" t="s">
        <v>303</v>
      </c>
      <c r="O238" t="s">
        <v>304</v>
      </c>
      <c r="P238">
        <v>3000</v>
      </c>
      <c r="Q238" t="s">
        <v>53</v>
      </c>
      <c r="R238">
        <v>3821</v>
      </c>
      <c r="S238" t="s">
        <v>56</v>
      </c>
      <c r="T238">
        <v>29</v>
      </c>
      <c r="U238" t="s">
        <v>305</v>
      </c>
      <c r="V238">
        <v>1000000</v>
      </c>
      <c r="W238">
        <v>1000008.48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1000000</v>
      </c>
    </row>
    <row r="239" spans="1:32" x14ac:dyDescent="0.3">
      <c r="A239" t="str">
        <f t="shared" si="3"/>
        <v>1.1-00-2609_26236028_2644310</v>
      </c>
      <c r="B239" t="s">
        <v>32</v>
      </c>
      <c r="C239" t="s">
        <v>33</v>
      </c>
      <c r="D239" t="s">
        <v>175</v>
      </c>
      <c r="E239" t="s">
        <v>176</v>
      </c>
      <c r="F239" t="s">
        <v>36</v>
      </c>
      <c r="G239" t="s">
        <v>37</v>
      </c>
      <c r="H239" t="s">
        <v>292</v>
      </c>
      <c r="I239" t="s">
        <v>293</v>
      </c>
      <c r="J239">
        <v>2</v>
      </c>
      <c r="K239" t="s">
        <v>102</v>
      </c>
      <c r="L239">
        <v>36</v>
      </c>
      <c r="M239" t="s">
        <v>302</v>
      </c>
      <c r="N239" t="s">
        <v>303</v>
      </c>
      <c r="O239" t="s">
        <v>304</v>
      </c>
      <c r="P239">
        <v>4000</v>
      </c>
      <c r="Q239" t="s">
        <v>148</v>
      </c>
      <c r="R239">
        <v>4431</v>
      </c>
      <c r="S239" t="s">
        <v>306</v>
      </c>
      <c r="T239">
        <v>0</v>
      </c>
      <c r="U239" t="s">
        <v>46</v>
      </c>
      <c r="V239">
        <v>3900000</v>
      </c>
      <c r="W239">
        <v>3900000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3900000</v>
      </c>
    </row>
    <row r="240" spans="1:32" x14ac:dyDescent="0.3">
      <c r="A240" t="str">
        <f t="shared" si="3"/>
        <v>1.1-00-2609_26236028_2656710</v>
      </c>
      <c r="B240" t="s">
        <v>32</v>
      </c>
      <c r="C240" t="s">
        <v>33</v>
      </c>
      <c r="D240" t="s">
        <v>175</v>
      </c>
      <c r="E240" t="s">
        <v>176</v>
      </c>
      <c r="F240" t="s">
        <v>36</v>
      </c>
      <c r="G240" t="s">
        <v>37</v>
      </c>
      <c r="H240" t="s">
        <v>292</v>
      </c>
      <c r="I240" t="s">
        <v>293</v>
      </c>
      <c r="J240">
        <v>2</v>
      </c>
      <c r="K240" t="s">
        <v>102</v>
      </c>
      <c r="L240">
        <v>36</v>
      </c>
      <c r="M240" t="s">
        <v>302</v>
      </c>
      <c r="N240" t="s">
        <v>303</v>
      </c>
      <c r="O240" t="s">
        <v>304</v>
      </c>
      <c r="P240">
        <v>5000</v>
      </c>
      <c r="Q240" t="s">
        <v>57</v>
      </c>
      <c r="R240">
        <v>5671</v>
      </c>
      <c r="S240" t="s">
        <v>283</v>
      </c>
      <c r="T240">
        <v>0</v>
      </c>
      <c r="U240" t="s">
        <v>46</v>
      </c>
      <c r="V240">
        <v>50000</v>
      </c>
      <c r="W240">
        <v>50000</v>
      </c>
      <c r="X240">
        <v>0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50000</v>
      </c>
    </row>
    <row r="241" spans="1:32" x14ac:dyDescent="0.3">
      <c r="A241" t="str">
        <f t="shared" si="3"/>
        <v>1.1-00-2610_26644032_26441135</v>
      </c>
      <c r="B241" t="s">
        <v>32</v>
      </c>
      <c r="C241" t="s">
        <v>33</v>
      </c>
      <c r="D241" t="s">
        <v>175</v>
      </c>
      <c r="E241" t="s">
        <v>176</v>
      </c>
      <c r="F241" t="s">
        <v>36</v>
      </c>
      <c r="G241" t="s">
        <v>37</v>
      </c>
      <c r="H241" t="s">
        <v>307</v>
      </c>
      <c r="I241" t="s">
        <v>308</v>
      </c>
      <c r="J241">
        <v>6</v>
      </c>
      <c r="K241" t="s">
        <v>40</v>
      </c>
      <c r="L241">
        <v>44</v>
      </c>
      <c r="M241" t="s">
        <v>309</v>
      </c>
      <c r="N241" t="s">
        <v>310</v>
      </c>
      <c r="O241" t="s">
        <v>311</v>
      </c>
      <c r="P241">
        <v>4000</v>
      </c>
      <c r="Q241" t="s">
        <v>148</v>
      </c>
      <c r="R241">
        <v>4411</v>
      </c>
      <c r="S241" t="s">
        <v>163</v>
      </c>
      <c r="T241">
        <v>35</v>
      </c>
      <c r="U241" t="s">
        <v>312</v>
      </c>
      <c r="V241">
        <v>400000</v>
      </c>
      <c r="W241">
        <v>400000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400000</v>
      </c>
    </row>
    <row r="242" spans="1:32" x14ac:dyDescent="0.3">
      <c r="A242" t="str">
        <f t="shared" si="3"/>
        <v>1.1-00-2610_26645032_2657810</v>
      </c>
      <c r="B242" t="s">
        <v>32</v>
      </c>
      <c r="C242" t="s">
        <v>33</v>
      </c>
      <c r="D242" t="s">
        <v>175</v>
      </c>
      <c r="E242" t="s">
        <v>176</v>
      </c>
      <c r="F242" t="s">
        <v>36</v>
      </c>
      <c r="G242" t="s">
        <v>37</v>
      </c>
      <c r="H242" t="s">
        <v>307</v>
      </c>
      <c r="I242" t="s">
        <v>308</v>
      </c>
      <c r="J242">
        <v>6</v>
      </c>
      <c r="K242" t="s">
        <v>40</v>
      </c>
      <c r="L242">
        <v>45</v>
      </c>
      <c r="M242" t="s">
        <v>313</v>
      </c>
      <c r="N242" t="s">
        <v>310</v>
      </c>
      <c r="O242" t="s">
        <v>311</v>
      </c>
      <c r="P242">
        <v>5000</v>
      </c>
      <c r="Q242" t="s">
        <v>57</v>
      </c>
      <c r="R242">
        <v>5781</v>
      </c>
      <c r="S242" t="s">
        <v>314</v>
      </c>
      <c r="T242">
        <v>0</v>
      </c>
      <c r="U242" t="s">
        <v>46</v>
      </c>
      <c r="V242">
        <v>200000</v>
      </c>
      <c r="W242">
        <v>200000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0</v>
      </c>
      <c r="AE242">
        <v>0</v>
      </c>
      <c r="AF242">
        <v>200000</v>
      </c>
    </row>
    <row r="243" spans="1:32" x14ac:dyDescent="0.3">
      <c r="A243" t="str">
        <f t="shared" si="3"/>
        <v>1.1-00-2609_26231025_2637610</v>
      </c>
      <c r="B243" t="s">
        <v>32</v>
      </c>
      <c r="C243" t="s">
        <v>33</v>
      </c>
      <c r="D243" t="s">
        <v>175</v>
      </c>
      <c r="E243" t="s">
        <v>176</v>
      </c>
      <c r="F243" t="s">
        <v>315</v>
      </c>
      <c r="G243" t="s">
        <v>316</v>
      </c>
      <c r="H243" t="s">
        <v>292</v>
      </c>
      <c r="I243" t="s">
        <v>293</v>
      </c>
      <c r="J243">
        <v>2</v>
      </c>
      <c r="K243" t="s">
        <v>102</v>
      </c>
      <c r="L243">
        <v>31</v>
      </c>
      <c r="M243" t="s">
        <v>317</v>
      </c>
      <c r="N243" t="s">
        <v>318</v>
      </c>
      <c r="O243" t="s">
        <v>319</v>
      </c>
      <c r="P243">
        <v>3000</v>
      </c>
      <c r="Q243" t="s">
        <v>53</v>
      </c>
      <c r="R243">
        <v>3761</v>
      </c>
      <c r="S243" t="s">
        <v>320</v>
      </c>
      <c r="T243">
        <v>0</v>
      </c>
      <c r="U243" t="s">
        <v>46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</row>
    <row r="244" spans="1:32" x14ac:dyDescent="0.3">
      <c r="A244" t="str">
        <f t="shared" si="3"/>
        <v>1.1-00-2609_26231025_2638210</v>
      </c>
      <c r="B244" t="s">
        <v>32</v>
      </c>
      <c r="C244" t="s">
        <v>33</v>
      </c>
      <c r="D244" t="s">
        <v>175</v>
      </c>
      <c r="E244" t="s">
        <v>176</v>
      </c>
      <c r="F244" t="s">
        <v>315</v>
      </c>
      <c r="G244" t="s">
        <v>316</v>
      </c>
      <c r="H244" t="s">
        <v>292</v>
      </c>
      <c r="I244" t="s">
        <v>293</v>
      </c>
      <c r="J244">
        <v>2</v>
      </c>
      <c r="K244" t="s">
        <v>102</v>
      </c>
      <c r="L244">
        <v>31</v>
      </c>
      <c r="M244" t="s">
        <v>317</v>
      </c>
      <c r="N244" t="s">
        <v>318</v>
      </c>
      <c r="O244" t="s">
        <v>319</v>
      </c>
      <c r="P244">
        <v>3000</v>
      </c>
      <c r="Q244" t="s">
        <v>53</v>
      </c>
      <c r="R244">
        <v>3821</v>
      </c>
      <c r="S244" t="s">
        <v>56</v>
      </c>
      <c r="T244">
        <v>0</v>
      </c>
      <c r="U244" t="s">
        <v>46</v>
      </c>
      <c r="V244">
        <v>400000</v>
      </c>
      <c r="W244">
        <v>400008.56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400000</v>
      </c>
    </row>
    <row r="245" spans="1:32" x14ac:dyDescent="0.3">
      <c r="A245" t="str">
        <f t="shared" si="3"/>
        <v>1.1-00-2609_26231025_26382130</v>
      </c>
      <c r="B245" t="s">
        <v>32</v>
      </c>
      <c r="C245" t="s">
        <v>33</v>
      </c>
      <c r="D245" t="s">
        <v>175</v>
      </c>
      <c r="E245" t="s">
        <v>176</v>
      </c>
      <c r="F245" t="s">
        <v>315</v>
      </c>
      <c r="G245" t="s">
        <v>316</v>
      </c>
      <c r="H245" t="s">
        <v>292</v>
      </c>
      <c r="I245" t="s">
        <v>293</v>
      </c>
      <c r="J245">
        <v>2</v>
      </c>
      <c r="K245" t="s">
        <v>102</v>
      </c>
      <c r="L245">
        <v>31</v>
      </c>
      <c r="M245" t="s">
        <v>317</v>
      </c>
      <c r="N245" t="s">
        <v>318</v>
      </c>
      <c r="O245" t="s">
        <v>319</v>
      </c>
      <c r="P245">
        <v>3000</v>
      </c>
      <c r="Q245" t="s">
        <v>53</v>
      </c>
      <c r="R245">
        <v>3821</v>
      </c>
      <c r="S245" t="s">
        <v>56</v>
      </c>
      <c r="T245">
        <v>30</v>
      </c>
      <c r="U245" t="s">
        <v>321</v>
      </c>
      <c r="V245">
        <v>450000</v>
      </c>
      <c r="W245">
        <v>449991.44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0</v>
      </c>
      <c r="AE245">
        <v>0</v>
      </c>
      <c r="AF245">
        <v>450000</v>
      </c>
    </row>
    <row r="246" spans="1:32" x14ac:dyDescent="0.3">
      <c r="A246" t="str">
        <f t="shared" si="3"/>
        <v>1.1-00-2609_26232025_2644110</v>
      </c>
      <c r="B246" t="s">
        <v>32</v>
      </c>
      <c r="C246" t="s">
        <v>33</v>
      </c>
      <c r="D246" t="s">
        <v>175</v>
      </c>
      <c r="E246" t="s">
        <v>176</v>
      </c>
      <c r="F246" t="s">
        <v>315</v>
      </c>
      <c r="G246" t="s">
        <v>316</v>
      </c>
      <c r="H246" t="s">
        <v>292</v>
      </c>
      <c r="I246" t="s">
        <v>293</v>
      </c>
      <c r="J246">
        <v>2</v>
      </c>
      <c r="K246" t="s">
        <v>102</v>
      </c>
      <c r="L246">
        <v>32</v>
      </c>
      <c r="M246" t="s">
        <v>322</v>
      </c>
      <c r="N246" t="s">
        <v>318</v>
      </c>
      <c r="O246" t="s">
        <v>319</v>
      </c>
      <c r="P246">
        <v>4000</v>
      </c>
      <c r="Q246" t="s">
        <v>148</v>
      </c>
      <c r="R246">
        <v>4411</v>
      </c>
      <c r="S246" t="s">
        <v>163</v>
      </c>
      <c r="T246">
        <v>0</v>
      </c>
      <c r="U246" t="s">
        <v>46</v>
      </c>
      <c r="V246">
        <v>2000000</v>
      </c>
      <c r="W246">
        <v>2000000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2000000</v>
      </c>
    </row>
    <row r="247" spans="1:32" x14ac:dyDescent="0.3">
      <c r="A247" t="str">
        <f t="shared" si="3"/>
        <v>1.1-00-2609_26237029_2624910</v>
      </c>
      <c r="B247" t="s">
        <v>32</v>
      </c>
      <c r="C247" t="s">
        <v>33</v>
      </c>
      <c r="D247" t="s">
        <v>175</v>
      </c>
      <c r="E247" t="s">
        <v>176</v>
      </c>
      <c r="F247" t="s">
        <v>315</v>
      </c>
      <c r="G247" t="s">
        <v>316</v>
      </c>
      <c r="H247" t="s">
        <v>292</v>
      </c>
      <c r="I247" t="s">
        <v>293</v>
      </c>
      <c r="J247">
        <v>2</v>
      </c>
      <c r="K247" t="s">
        <v>102</v>
      </c>
      <c r="L247">
        <v>37</v>
      </c>
      <c r="M247" t="s">
        <v>323</v>
      </c>
      <c r="N247" t="s">
        <v>324</v>
      </c>
      <c r="O247" t="s">
        <v>325</v>
      </c>
      <c r="P247">
        <v>2000</v>
      </c>
      <c r="Q247" t="s">
        <v>44</v>
      </c>
      <c r="R247">
        <v>2491</v>
      </c>
      <c r="S247" t="s">
        <v>232</v>
      </c>
      <c r="T247">
        <v>0</v>
      </c>
      <c r="U247" t="s">
        <v>46</v>
      </c>
      <c r="V247">
        <v>1175000</v>
      </c>
      <c r="W247">
        <v>1175000</v>
      </c>
      <c r="X247">
        <v>0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0</v>
      </c>
      <c r="AE247">
        <v>0</v>
      </c>
      <c r="AF247">
        <v>1175000</v>
      </c>
    </row>
    <row r="248" spans="1:32" x14ac:dyDescent="0.3">
      <c r="A248" t="str">
        <f t="shared" si="3"/>
        <v>1.1-00-2609_26237029_2644110</v>
      </c>
      <c r="B248" t="s">
        <v>32</v>
      </c>
      <c r="C248" t="s">
        <v>33</v>
      </c>
      <c r="D248" t="s">
        <v>175</v>
      </c>
      <c r="E248" t="s">
        <v>176</v>
      </c>
      <c r="F248" t="s">
        <v>315</v>
      </c>
      <c r="G248" t="s">
        <v>316</v>
      </c>
      <c r="H248" t="s">
        <v>292</v>
      </c>
      <c r="I248" t="s">
        <v>293</v>
      </c>
      <c r="J248">
        <v>2</v>
      </c>
      <c r="K248" t="s">
        <v>102</v>
      </c>
      <c r="L248">
        <v>37</v>
      </c>
      <c r="M248" t="s">
        <v>323</v>
      </c>
      <c r="N248" t="s">
        <v>324</v>
      </c>
      <c r="O248" t="s">
        <v>325</v>
      </c>
      <c r="P248">
        <v>4000</v>
      </c>
      <c r="Q248" t="s">
        <v>148</v>
      </c>
      <c r="R248">
        <v>4411</v>
      </c>
      <c r="S248" t="s">
        <v>163</v>
      </c>
      <c r="T248">
        <v>0</v>
      </c>
      <c r="U248" t="s">
        <v>46</v>
      </c>
      <c r="V248">
        <v>20000000</v>
      </c>
      <c r="W248">
        <v>20000000</v>
      </c>
      <c r="X248">
        <v>3312000</v>
      </c>
      <c r="Y248">
        <v>3312000</v>
      </c>
      <c r="Z248">
        <v>0</v>
      </c>
      <c r="AA248">
        <v>3312000</v>
      </c>
      <c r="AB248">
        <v>3312000</v>
      </c>
      <c r="AC248">
        <v>0</v>
      </c>
      <c r="AD248">
        <v>0</v>
      </c>
      <c r="AE248">
        <v>0</v>
      </c>
      <c r="AF248">
        <v>16688000</v>
      </c>
    </row>
    <row r="249" spans="1:32" x14ac:dyDescent="0.3">
      <c r="A249" t="str">
        <f t="shared" si="3"/>
        <v>1.1-00-2609_26238029_26442131</v>
      </c>
      <c r="B249" t="s">
        <v>32</v>
      </c>
      <c r="C249" t="s">
        <v>33</v>
      </c>
      <c r="D249" t="s">
        <v>175</v>
      </c>
      <c r="E249" t="s">
        <v>176</v>
      </c>
      <c r="F249" t="s">
        <v>315</v>
      </c>
      <c r="G249" t="s">
        <v>316</v>
      </c>
      <c r="H249" t="s">
        <v>292</v>
      </c>
      <c r="I249" t="s">
        <v>293</v>
      </c>
      <c r="J249">
        <v>2</v>
      </c>
      <c r="K249" t="s">
        <v>102</v>
      </c>
      <c r="L249">
        <v>38</v>
      </c>
      <c r="M249" t="s">
        <v>326</v>
      </c>
      <c r="N249" t="s">
        <v>324</v>
      </c>
      <c r="O249" t="s">
        <v>325</v>
      </c>
      <c r="P249">
        <v>4000</v>
      </c>
      <c r="Q249" t="s">
        <v>148</v>
      </c>
      <c r="R249">
        <v>4421</v>
      </c>
      <c r="S249" t="s">
        <v>327</v>
      </c>
      <c r="T249">
        <v>31</v>
      </c>
      <c r="U249" t="s">
        <v>328</v>
      </c>
      <c r="V249">
        <v>200000</v>
      </c>
      <c r="W249">
        <v>200000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200000</v>
      </c>
    </row>
    <row r="250" spans="1:32" x14ac:dyDescent="0.3">
      <c r="A250" t="str">
        <f t="shared" si="3"/>
        <v>1.1-00-2609_26239029_26441128</v>
      </c>
      <c r="B250" t="s">
        <v>32</v>
      </c>
      <c r="C250" t="s">
        <v>33</v>
      </c>
      <c r="D250" t="s">
        <v>175</v>
      </c>
      <c r="E250" t="s">
        <v>176</v>
      </c>
      <c r="F250" t="s">
        <v>315</v>
      </c>
      <c r="G250" t="s">
        <v>316</v>
      </c>
      <c r="H250" t="s">
        <v>292</v>
      </c>
      <c r="I250" t="s">
        <v>293</v>
      </c>
      <c r="J250">
        <v>2</v>
      </c>
      <c r="K250" t="s">
        <v>102</v>
      </c>
      <c r="L250">
        <v>39</v>
      </c>
      <c r="M250" t="s">
        <v>329</v>
      </c>
      <c r="N250" t="s">
        <v>324</v>
      </c>
      <c r="O250" t="s">
        <v>325</v>
      </c>
      <c r="P250">
        <v>4000</v>
      </c>
      <c r="Q250" t="s">
        <v>148</v>
      </c>
      <c r="R250">
        <v>4411</v>
      </c>
      <c r="S250" t="s">
        <v>163</v>
      </c>
      <c r="T250">
        <v>28</v>
      </c>
      <c r="U250" t="s">
        <v>329</v>
      </c>
      <c r="V250">
        <v>2000000</v>
      </c>
      <c r="W250">
        <v>2000000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2000000</v>
      </c>
    </row>
    <row r="251" spans="1:32" x14ac:dyDescent="0.3">
      <c r="A251" t="str">
        <f t="shared" si="3"/>
        <v>1.1-00-2609_26240029_26441126</v>
      </c>
      <c r="B251" t="s">
        <v>32</v>
      </c>
      <c r="C251" t="s">
        <v>33</v>
      </c>
      <c r="D251" t="s">
        <v>175</v>
      </c>
      <c r="E251" t="s">
        <v>176</v>
      </c>
      <c r="F251" t="s">
        <v>315</v>
      </c>
      <c r="G251" t="s">
        <v>316</v>
      </c>
      <c r="H251" t="s">
        <v>292</v>
      </c>
      <c r="I251" t="s">
        <v>293</v>
      </c>
      <c r="J251">
        <v>2</v>
      </c>
      <c r="K251" t="s">
        <v>102</v>
      </c>
      <c r="L251">
        <v>40</v>
      </c>
      <c r="M251" t="s">
        <v>330</v>
      </c>
      <c r="N251" t="s">
        <v>324</v>
      </c>
      <c r="O251" t="s">
        <v>325</v>
      </c>
      <c r="P251">
        <v>4000</v>
      </c>
      <c r="Q251" t="s">
        <v>148</v>
      </c>
      <c r="R251">
        <v>4411</v>
      </c>
      <c r="S251" t="s">
        <v>163</v>
      </c>
      <c r="T251">
        <v>26</v>
      </c>
      <c r="U251" t="s">
        <v>331</v>
      </c>
      <c r="V251">
        <v>100738501.97</v>
      </c>
      <c r="W251">
        <v>100738501.97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100738501.97</v>
      </c>
    </row>
    <row r="252" spans="1:32" x14ac:dyDescent="0.3">
      <c r="A252" t="str">
        <f t="shared" si="3"/>
        <v>1.1-00-2609_26241029_26441127</v>
      </c>
      <c r="B252" t="s">
        <v>32</v>
      </c>
      <c r="C252" t="s">
        <v>33</v>
      </c>
      <c r="D252" t="s">
        <v>175</v>
      </c>
      <c r="E252" t="s">
        <v>176</v>
      </c>
      <c r="F252" t="s">
        <v>315</v>
      </c>
      <c r="G252" t="s">
        <v>316</v>
      </c>
      <c r="H252" t="s">
        <v>292</v>
      </c>
      <c r="I252" t="s">
        <v>293</v>
      </c>
      <c r="J252">
        <v>2</v>
      </c>
      <c r="K252" t="s">
        <v>102</v>
      </c>
      <c r="L252">
        <v>41</v>
      </c>
      <c r="M252" t="s">
        <v>332</v>
      </c>
      <c r="N252" t="s">
        <v>324</v>
      </c>
      <c r="O252" t="s">
        <v>325</v>
      </c>
      <c r="P252">
        <v>4000</v>
      </c>
      <c r="Q252" t="s">
        <v>148</v>
      </c>
      <c r="R252">
        <v>4411</v>
      </c>
      <c r="S252" t="s">
        <v>163</v>
      </c>
      <c r="T252">
        <v>27</v>
      </c>
      <c r="U252" t="s">
        <v>333</v>
      </c>
      <c r="V252">
        <v>12000000</v>
      </c>
      <c r="W252">
        <v>12000000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12000000</v>
      </c>
    </row>
    <row r="253" spans="1:32" x14ac:dyDescent="0.3">
      <c r="A253" t="str">
        <f t="shared" si="3"/>
        <v>1.1-00-2602_2663002_2644818</v>
      </c>
      <c r="B253" t="s">
        <v>32</v>
      </c>
      <c r="C253" t="s">
        <v>33</v>
      </c>
      <c r="D253" t="s">
        <v>175</v>
      </c>
      <c r="E253" t="s">
        <v>176</v>
      </c>
      <c r="F253" t="s">
        <v>334</v>
      </c>
      <c r="G253" t="s">
        <v>1170</v>
      </c>
      <c r="H253" t="s">
        <v>187</v>
      </c>
      <c r="I253" t="s">
        <v>188</v>
      </c>
      <c r="J253">
        <v>6</v>
      </c>
      <c r="K253" t="s">
        <v>40</v>
      </c>
      <c r="L253">
        <v>3</v>
      </c>
      <c r="M253" t="s">
        <v>335</v>
      </c>
      <c r="N253" t="s">
        <v>190</v>
      </c>
      <c r="O253" t="s">
        <v>191</v>
      </c>
      <c r="P253">
        <v>4000</v>
      </c>
      <c r="Q253" t="s">
        <v>148</v>
      </c>
      <c r="R253">
        <v>4481</v>
      </c>
      <c r="S253" t="s">
        <v>336</v>
      </c>
      <c r="T253">
        <v>8</v>
      </c>
      <c r="U253" t="s">
        <v>337</v>
      </c>
      <c r="V253">
        <v>1600000</v>
      </c>
      <c r="W253">
        <v>1600000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0</v>
      </c>
      <c r="AD253">
        <v>0</v>
      </c>
      <c r="AE253">
        <v>0</v>
      </c>
      <c r="AF253">
        <v>1600000</v>
      </c>
    </row>
    <row r="254" spans="1:32" x14ac:dyDescent="0.3">
      <c r="A254" t="str">
        <f t="shared" si="3"/>
        <v>1.1-00-2602_2663002_2644819</v>
      </c>
      <c r="B254" t="s">
        <v>32</v>
      </c>
      <c r="C254" t="s">
        <v>33</v>
      </c>
      <c r="D254" t="s">
        <v>175</v>
      </c>
      <c r="E254" t="s">
        <v>176</v>
      </c>
      <c r="F254" t="s">
        <v>334</v>
      </c>
      <c r="G254" t="s">
        <v>1170</v>
      </c>
      <c r="H254" t="s">
        <v>187</v>
      </c>
      <c r="I254" t="s">
        <v>188</v>
      </c>
      <c r="J254">
        <v>6</v>
      </c>
      <c r="K254" t="s">
        <v>40</v>
      </c>
      <c r="L254">
        <v>3</v>
      </c>
      <c r="M254" t="s">
        <v>335</v>
      </c>
      <c r="N254" t="s">
        <v>190</v>
      </c>
      <c r="O254" t="s">
        <v>191</v>
      </c>
      <c r="P254">
        <v>4000</v>
      </c>
      <c r="Q254" t="s">
        <v>148</v>
      </c>
      <c r="R254">
        <v>4481</v>
      </c>
      <c r="S254" t="s">
        <v>336</v>
      </c>
      <c r="T254">
        <v>9</v>
      </c>
      <c r="U254" t="s">
        <v>338</v>
      </c>
      <c r="V254">
        <v>1500000</v>
      </c>
      <c r="W254">
        <v>1500000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0</v>
      </c>
      <c r="AE254">
        <v>0</v>
      </c>
      <c r="AF254">
        <v>1500000</v>
      </c>
    </row>
    <row r="255" spans="1:32" x14ac:dyDescent="0.3">
      <c r="A255" t="str">
        <f t="shared" si="3"/>
        <v>1.1-00-2610_26146033_2661210</v>
      </c>
      <c r="B255" t="s">
        <v>32</v>
      </c>
      <c r="C255" t="s">
        <v>33</v>
      </c>
      <c r="D255" t="s">
        <v>175</v>
      </c>
      <c r="E255" t="s">
        <v>176</v>
      </c>
      <c r="F255" t="s">
        <v>339</v>
      </c>
      <c r="G255" t="s">
        <v>340</v>
      </c>
      <c r="H255" t="s">
        <v>307</v>
      </c>
      <c r="I255" t="s">
        <v>308</v>
      </c>
      <c r="J255">
        <v>1</v>
      </c>
      <c r="K255" t="s">
        <v>123</v>
      </c>
      <c r="L255">
        <v>46</v>
      </c>
      <c r="M255" t="s">
        <v>341</v>
      </c>
      <c r="N255" t="s">
        <v>342</v>
      </c>
      <c r="O255" t="s">
        <v>343</v>
      </c>
      <c r="P255">
        <v>6000</v>
      </c>
      <c r="Q255" t="s">
        <v>215</v>
      </c>
      <c r="R255">
        <v>6121</v>
      </c>
      <c r="S255" t="s">
        <v>344</v>
      </c>
      <c r="T255">
        <v>0</v>
      </c>
      <c r="U255" t="s">
        <v>46</v>
      </c>
      <c r="V255">
        <v>221450365.80000001</v>
      </c>
      <c r="W255">
        <v>221450365.80000001</v>
      </c>
      <c r="X255">
        <v>221450365.80000001</v>
      </c>
      <c r="Y255">
        <v>221450365.80000001</v>
      </c>
      <c r="Z255">
        <v>221450365.80000001</v>
      </c>
      <c r="AA255">
        <v>0</v>
      </c>
      <c r="AB255">
        <v>0</v>
      </c>
      <c r="AC255">
        <v>0</v>
      </c>
      <c r="AD255">
        <v>0</v>
      </c>
      <c r="AE255">
        <v>0</v>
      </c>
      <c r="AF255">
        <v>0</v>
      </c>
    </row>
    <row r="256" spans="1:32" x14ac:dyDescent="0.3">
      <c r="A256" t="str">
        <f t="shared" si="3"/>
        <v>1.1-00-2610_26146033_26612136</v>
      </c>
      <c r="B256" t="s">
        <v>32</v>
      </c>
      <c r="C256" t="s">
        <v>33</v>
      </c>
      <c r="D256" t="s">
        <v>175</v>
      </c>
      <c r="E256" t="s">
        <v>176</v>
      </c>
      <c r="F256" t="s">
        <v>339</v>
      </c>
      <c r="G256" t="s">
        <v>340</v>
      </c>
      <c r="H256" t="s">
        <v>307</v>
      </c>
      <c r="I256" t="s">
        <v>308</v>
      </c>
      <c r="J256">
        <v>1</v>
      </c>
      <c r="K256" t="s">
        <v>123</v>
      </c>
      <c r="L256">
        <v>46</v>
      </c>
      <c r="M256" t="s">
        <v>341</v>
      </c>
      <c r="N256" t="s">
        <v>342</v>
      </c>
      <c r="O256" t="s">
        <v>343</v>
      </c>
      <c r="P256">
        <v>6000</v>
      </c>
      <c r="Q256" t="s">
        <v>215</v>
      </c>
      <c r="R256">
        <v>6121</v>
      </c>
      <c r="S256" t="s">
        <v>344</v>
      </c>
      <c r="T256">
        <v>36</v>
      </c>
      <c r="U256" t="s">
        <v>96</v>
      </c>
      <c r="V256">
        <v>37122359.280000001</v>
      </c>
      <c r="W256">
        <v>37122359.280000001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0</v>
      </c>
      <c r="AE256">
        <v>0</v>
      </c>
      <c r="AF256">
        <v>37122359.280000001</v>
      </c>
    </row>
    <row r="257" spans="1:32" x14ac:dyDescent="0.3">
      <c r="A257" t="str">
        <f t="shared" si="3"/>
        <v>1.1-00-2610_26146033_2661310</v>
      </c>
      <c r="B257" t="s">
        <v>32</v>
      </c>
      <c r="C257" t="s">
        <v>33</v>
      </c>
      <c r="D257" t="s">
        <v>175</v>
      </c>
      <c r="E257" t="s">
        <v>176</v>
      </c>
      <c r="F257" t="s">
        <v>339</v>
      </c>
      <c r="G257" t="s">
        <v>340</v>
      </c>
      <c r="H257" t="s">
        <v>307</v>
      </c>
      <c r="I257" t="s">
        <v>308</v>
      </c>
      <c r="J257">
        <v>1</v>
      </c>
      <c r="K257" t="s">
        <v>123</v>
      </c>
      <c r="L257">
        <v>46</v>
      </c>
      <c r="M257" t="s">
        <v>341</v>
      </c>
      <c r="N257" t="s">
        <v>342</v>
      </c>
      <c r="O257" t="s">
        <v>343</v>
      </c>
      <c r="P257">
        <v>6000</v>
      </c>
      <c r="Q257" t="s">
        <v>215</v>
      </c>
      <c r="R257">
        <v>6131</v>
      </c>
      <c r="S257" t="s">
        <v>345</v>
      </c>
      <c r="T257">
        <v>0</v>
      </c>
      <c r="U257" t="s">
        <v>46</v>
      </c>
      <c r="V257">
        <v>26624817.600000001</v>
      </c>
      <c r="W257">
        <v>26624817</v>
      </c>
      <c r="X257">
        <v>26624817.600000001</v>
      </c>
      <c r="Y257">
        <v>26624817.600000001</v>
      </c>
      <c r="Z257">
        <v>26624817.600000001</v>
      </c>
      <c r="AA257">
        <v>0</v>
      </c>
      <c r="AB257">
        <v>0</v>
      </c>
      <c r="AC257">
        <v>0</v>
      </c>
      <c r="AD257">
        <v>0</v>
      </c>
      <c r="AE257">
        <v>0</v>
      </c>
      <c r="AF257">
        <v>0</v>
      </c>
    </row>
    <row r="258" spans="1:32" x14ac:dyDescent="0.3">
      <c r="A258" t="str">
        <f t="shared" si="3"/>
        <v>1.1-00-2610_26146033_26613137</v>
      </c>
      <c r="B258" t="s">
        <v>32</v>
      </c>
      <c r="C258" t="s">
        <v>33</v>
      </c>
      <c r="D258" t="s">
        <v>175</v>
      </c>
      <c r="E258" t="s">
        <v>176</v>
      </c>
      <c r="F258" t="s">
        <v>339</v>
      </c>
      <c r="G258" t="s">
        <v>340</v>
      </c>
      <c r="H258" t="s">
        <v>307</v>
      </c>
      <c r="I258" t="s">
        <v>308</v>
      </c>
      <c r="J258">
        <v>1</v>
      </c>
      <c r="K258" t="s">
        <v>123</v>
      </c>
      <c r="L258">
        <v>46</v>
      </c>
      <c r="M258" t="s">
        <v>341</v>
      </c>
      <c r="N258" t="s">
        <v>342</v>
      </c>
      <c r="O258" t="s">
        <v>343</v>
      </c>
      <c r="P258">
        <v>6000</v>
      </c>
      <c r="Q258" t="s">
        <v>215</v>
      </c>
      <c r="R258">
        <v>6131</v>
      </c>
      <c r="S258" t="s">
        <v>345</v>
      </c>
      <c r="T258">
        <v>37</v>
      </c>
      <c r="U258" t="s">
        <v>346</v>
      </c>
      <c r="V258">
        <v>62500000</v>
      </c>
      <c r="W258">
        <v>62500000.600000001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62500000</v>
      </c>
    </row>
    <row r="259" spans="1:32" x14ac:dyDescent="0.3">
      <c r="A259" t="str">
        <f t="shared" ref="A259:A322" si="4">CONCATENATE(B259,H259,J259,L259,N259,R259,T259)</f>
        <v>1.1-00-2610_26146033_2661510</v>
      </c>
      <c r="B259" t="s">
        <v>32</v>
      </c>
      <c r="C259" t="s">
        <v>33</v>
      </c>
      <c r="D259" t="s">
        <v>175</v>
      </c>
      <c r="E259" t="s">
        <v>176</v>
      </c>
      <c r="F259" t="s">
        <v>339</v>
      </c>
      <c r="G259" t="s">
        <v>340</v>
      </c>
      <c r="H259" t="s">
        <v>307</v>
      </c>
      <c r="I259" t="s">
        <v>308</v>
      </c>
      <c r="J259">
        <v>1</v>
      </c>
      <c r="K259" t="s">
        <v>123</v>
      </c>
      <c r="L259">
        <v>46</v>
      </c>
      <c r="M259" t="s">
        <v>341</v>
      </c>
      <c r="N259" t="s">
        <v>342</v>
      </c>
      <c r="O259" t="s">
        <v>343</v>
      </c>
      <c r="P259">
        <v>6000</v>
      </c>
      <c r="Q259" t="s">
        <v>215</v>
      </c>
      <c r="R259">
        <v>6151</v>
      </c>
      <c r="S259" t="s">
        <v>347</v>
      </c>
      <c r="T259">
        <v>0</v>
      </c>
      <c r="U259" t="s">
        <v>46</v>
      </c>
      <c r="V259">
        <v>270180971.16000003</v>
      </c>
      <c r="W259">
        <v>270180971.16000003</v>
      </c>
      <c r="X259">
        <v>270180971.16000003</v>
      </c>
      <c r="Y259">
        <v>270180971.16000003</v>
      </c>
      <c r="Z259">
        <v>255774222.46000004</v>
      </c>
      <c r="AA259">
        <v>14406748.699999999</v>
      </c>
      <c r="AB259">
        <v>3546332.209999999</v>
      </c>
      <c r="AC259">
        <v>10860416.49</v>
      </c>
      <c r="AD259">
        <v>0</v>
      </c>
      <c r="AE259">
        <v>10860416.49</v>
      </c>
      <c r="AF259">
        <v>0</v>
      </c>
    </row>
    <row r="260" spans="1:32" x14ac:dyDescent="0.3">
      <c r="A260" t="str">
        <f t="shared" si="4"/>
        <v>1.1-00-2610_26147033_2661210</v>
      </c>
      <c r="B260" t="s">
        <v>32</v>
      </c>
      <c r="C260" t="s">
        <v>33</v>
      </c>
      <c r="D260" t="s">
        <v>175</v>
      </c>
      <c r="E260" t="s">
        <v>176</v>
      </c>
      <c r="F260" t="s">
        <v>339</v>
      </c>
      <c r="G260" t="s">
        <v>340</v>
      </c>
      <c r="H260" t="s">
        <v>307</v>
      </c>
      <c r="I260" t="s">
        <v>308</v>
      </c>
      <c r="J260">
        <v>1</v>
      </c>
      <c r="K260" t="s">
        <v>123</v>
      </c>
      <c r="L260">
        <v>47</v>
      </c>
      <c r="M260" t="s">
        <v>348</v>
      </c>
      <c r="N260" t="s">
        <v>342</v>
      </c>
      <c r="O260" t="s">
        <v>343</v>
      </c>
      <c r="P260">
        <v>6000</v>
      </c>
      <c r="Q260" t="s">
        <v>215</v>
      </c>
      <c r="R260">
        <v>6121</v>
      </c>
      <c r="S260" t="s">
        <v>344</v>
      </c>
      <c r="T260">
        <v>0</v>
      </c>
      <c r="U260" t="s">
        <v>46</v>
      </c>
      <c r="V260">
        <v>24500000</v>
      </c>
      <c r="W260">
        <v>24500000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0</v>
      </c>
      <c r="AD260">
        <v>0</v>
      </c>
      <c r="AE260">
        <v>0</v>
      </c>
      <c r="AF260">
        <v>24500000</v>
      </c>
    </row>
    <row r="261" spans="1:32" x14ac:dyDescent="0.3">
      <c r="A261" t="str">
        <f t="shared" si="4"/>
        <v>1.1-00-2610_26147033_2661510</v>
      </c>
      <c r="B261" t="s">
        <v>32</v>
      </c>
      <c r="C261" t="s">
        <v>33</v>
      </c>
      <c r="D261" t="s">
        <v>175</v>
      </c>
      <c r="E261" t="s">
        <v>176</v>
      </c>
      <c r="F261" t="s">
        <v>339</v>
      </c>
      <c r="G261" t="s">
        <v>340</v>
      </c>
      <c r="H261" t="s">
        <v>307</v>
      </c>
      <c r="I261" t="s">
        <v>308</v>
      </c>
      <c r="J261">
        <v>1</v>
      </c>
      <c r="K261" t="s">
        <v>123</v>
      </c>
      <c r="L261">
        <v>47</v>
      </c>
      <c r="M261" t="s">
        <v>348</v>
      </c>
      <c r="N261" t="s">
        <v>342</v>
      </c>
      <c r="O261" t="s">
        <v>343</v>
      </c>
      <c r="P261">
        <v>6000</v>
      </c>
      <c r="Q261" t="s">
        <v>215</v>
      </c>
      <c r="R261">
        <v>6151</v>
      </c>
      <c r="S261" t="s">
        <v>347</v>
      </c>
      <c r="T261">
        <v>0</v>
      </c>
      <c r="U261" t="s">
        <v>46</v>
      </c>
      <c r="V261">
        <v>35000000</v>
      </c>
      <c r="W261">
        <v>35000000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0</v>
      </c>
      <c r="AE261">
        <v>0</v>
      </c>
      <c r="AF261">
        <v>35000000</v>
      </c>
    </row>
    <row r="262" spans="1:32" x14ac:dyDescent="0.3">
      <c r="A262" t="str">
        <f t="shared" si="4"/>
        <v>1.1-00-2610_26148033_2661210</v>
      </c>
      <c r="B262" t="s">
        <v>32</v>
      </c>
      <c r="C262" t="s">
        <v>33</v>
      </c>
      <c r="D262" t="s">
        <v>175</v>
      </c>
      <c r="E262" t="s">
        <v>176</v>
      </c>
      <c r="F262" t="s">
        <v>339</v>
      </c>
      <c r="G262" t="s">
        <v>340</v>
      </c>
      <c r="H262" t="s">
        <v>307</v>
      </c>
      <c r="I262" t="s">
        <v>308</v>
      </c>
      <c r="J262">
        <v>1</v>
      </c>
      <c r="K262" t="s">
        <v>123</v>
      </c>
      <c r="L262">
        <v>48</v>
      </c>
      <c r="M262" t="s">
        <v>349</v>
      </c>
      <c r="N262" t="s">
        <v>342</v>
      </c>
      <c r="O262" t="s">
        <v>343</v>
      </c>
      <c r="P262">
        <v>6000</v>
      </c>
      <c r="Q262" t="s">
        <v>215</v>
      </c>
      <c r="R262">
        <v>6121</v>
      </c>
      <c r="S262" t="s">
        <v>344</v>
      </c>
      <c r="T262">
        <v>0</v>
      </c>
      <c r="U262" t="s">
        <v>46</v>
      </c>
      <c r="V262">
        <v>7500000</v>
      </c>
      <c r="W262">
        <v>0</v>
      </c>
      <c r="X262">
        <v>7456195.0999999996</v>
      </c>
      <c r="Y262">
        <v>7456195.0999999996</v>
      </c>
      <c r="Z262">
        <v>7456195.0999999996</v>
      </c>
      <c r="AA262">
        <v>0</v>
      </c>
      <c r="AB262">
        <v>0</v>
      </c>
      <c r="AC262">
        <v>0</v>
      </c>
      <c r="AD262">
        <v>0</v>
      </c>
      <c r="AE262">
        <v>0</v>
      </c>
      <c r="AF262">
        <v>43804.900000000373</v>
      </c>
    </row>
    <row r="263" spans="1:32" x14ac:dyDescent="0.3">
      <c r="A263" t="str">
        <f t="shared" si="4"/>
        <v>1.1-00-2610_26148033_2661310</v>
      </c>
      <c r="B263" t="s">
        <v>32</v>
      </c>
      <c r="C263" t="s">
        <v>33</v>
      </c>
      <c r="D263" t="s">
        <v>175</v>
      </c>
      <c r="E263" t="s">
        <v>176</v>
      </c>
      <c r="F263" t="s">
        <v>339</v>
      </c>
      <c r="G263" t="s">
        <v>340</v>
      </c>
      <c r="H263" t="s">
        <v>307</v>
      </c>
      <c r="I263" t="s">
        <v>308</v>
      </c>
      <c r="J263">
        <v>1</v>
      </c>
      <c r="K263" t="s">
        <v>123</v>
      </c>
      <c r="L263">
        <v>48</v>
      </c>
      <c r="M263" t="s">
        <v>349</v>
      </c>
      <c r="N263" t="s">
        <v>342</v>
      </c>
      <c r="O263" t="s">
        <v>343</v>
      </c>
      <c r="P263">
        <v>6000</v>
      </c>
      <c r="Q263" t="s">
        <v>215</v>
      </c>
      <c r="R263">
        <v>6131</v>
      </c>
      <c r="S263" t="s">
        <v>345</v>
      </c>
      <c r="T263">
        <v>0</v>
      </c>
      <c r="U263" t="s">
        <v>46</v>
      </c>
      <c r="V263">
        <v>4600000</v>
      </c>
      <c r="W263">
        <v>3999999.36</v>
      </c>
      <c r="X263">
        <v>1897326.02</v>
      </c>
      <c r="Y263">
        <v>1897326.02</v>
      </c>
      <c r="Z263">
        <v>1897326.02</v>
      </c>
      <c r="AA263">
        <v>0</v>
      </c>
      <c r="AB263">
        <v>0</v>
      </c>
      <c r="AC263">
        <v>0</v>
      </c>
      <c r="AD263">
        <v>0</v>
      </c>
      <c r="AE263">
        <v>0</v>
      </c>
      <c r="AF263">
        <v>2702673.98</v>
      </c>
    </row>
    <row r="264" spans="1:32" x14ac:dyDescent="0.3">
      <c r="A264" t="str">
        <f t="shared" si="4"/>
        <v>1.1-00-2610_26148033_2661510</v>
      </c>
      <c r="B264" t="s">
        <v>32</v>
      </c>
      <c r="C264" t="s">
        <v>33</v>
      </c>
      <c r="D264" t="s">
        <v>175</v>
      </c>
      <c r="E264" t="s">
        <v>176</v>
      </c>
      <c r="F264" t="s">
        <v>339</v>
      </c>
      <c r="G264" t="s">
        <v>340</v>
      </c>
      <c r="H264" t="s">
        <v>307</v>
      </c>
      <c r="I264" t="s">
        <v>308</v>
      </c>
      <c r="J264">
        <v>1</v>
      </c>
      <c r="K264" t="s">
        <v>123</v>
      </c>
      <c r="L264">
        <v>48</v>
      </c>
      <c r="M264" t="s">
        <v>349</v>
      </c>
      <c r="N264" t="s">
        <v>342</v>
      </c>
      <c r="O264" t="s">
        <v>343</v>
      </c>
      <c r="P264">
        <v>6000</v>
      </c>
      <c r="Q264" t="s">
        <v>215</v>
      </c>
      <c r="R264">
        <v>6151</v>
      </c>
      <c r="S264" t="s">
        <v>347</v>
      </c>
      <c r="T264">
        <v>0</v>
      </c>
      <c r="U264" t="s">
        <v>46</v>
      </c>
      <c r="V264">
        <v>37900000</v>
      </c>
      <c r="W264">
        <v>46000004.880000003</v>
      </c>
      <c r="X264">
        <v>28953744.449999999</v>
      </c>
      <c r="Y264">
        <v>28953744.449999999</v>
      </c>
      <c r="Z264">
        <v>23113207.549999997</v>
      </c>
      <c r="AA264">
        <v>5840536.9000000004</v>
      </c>
      <c r="AB264">
        <v>5840536.9000000004</v>
      </c>
      <c r="AC264">
        <v>0</v>
      </c>
      <c r="AD264">
        <v>0</v>
      </c>
      <c r="AE264">
        <v>0</v>
      </c>
      <c r="AF264">
        <v>8946255.5500000007</v>
      </c>
    </row>
    <row r="265" spans="1:32" x14ac:dyDescent="0.3">
      <c r="A265" t="str">
        <f t="shared" si="4"/>
        <v>1.1-00-2605_26113008_2614410</v>
      </c>
      <c r="B265" t="s">
        <v>32</v>
      </c>
      <c r="C265" t="s">
        <v>33</v>
      </c>
      <c r="D265" t="s">
        <v>175</v>
      </c>
      <c r="E265" t="s">
        <v>176</v>
      </c>
      <c r="F265" t="s">
        <v>350</v>
      </c>
      <c r="G265" t="s">
        <v>351</v>
      </c>
      <c r="H265" t="s">
        <v>224</v>
      </c>
      <c r="I265" t="s">
        <v>225</v>
      </c>
      <c r="J265">
        <v>1</v>
      </c>
      <c r="K265" t="s">
        <v>123</v>
      </c>
      <c r="L265">
        <v>13</v>
      </c>
      <c r="M265" t="s">
        <v>352</v>
      </c>
      <c r="N265" t="s">
        <v>353</v>
      </c>
      <c r="O265" t="s">
        <v>354</v>
      </c>
      <c r="P265">
        <v>1000</v>
      </c>
      <c r="Q265" t="s">
        <v>355</v>
      </c>
      <c r="R265">
        <v>1441</v>
      </c>
      <c r="S265" t="s">
        <v>356</v>
      </c>
      <c r="T265">
        <v>0</v>
      </c>
      <c r="U265" t="s">
        <v>46</v>
      </c>
      <c r="V265">
        <v>9500000</v>
      </c>
      <c r="W265">
        <v>9500000</v>
      </c>
      <c r="X265">
        <v>8306768.4900000002</v>
      </c>
      <c r="Y265">
        <v>8306768.4900000002</v>
      </c>
      <c r="Z265">
        <v>0</v>
      </c>
      <c r="AA265">
        <v>8306768.4900000002</v>
      </c>
      <c r="AB265">
        <v>8306768.4900000002</v>
      </c>
      <c r="AC265">
        <v>0</v>
      </c>
      <c r="AD265">
        <v>0</v>
      </c>
      <c r="AE265">
        <v>0</v>
      </c>
      <c r="AF265">
        <v>1193231.5099999998</v>
      </c>
    </row>
    <row r="266" spans="1:32" x14ac:dyDescent="0.3">
      <c r="A266" t="str">
        <f t="shared" si="4"/>
        <v>1.1-00-2605_26113008_2615913</v>
      </c>
      <c r="B266" t="s">
        <v>32</v>
      </c>
      <c r="C266" t="s">
        <v>33</v>
      </c>
      <c r="D266" t="s">
        <v>175</v>
      </c>
      <c r="E266" t="s">
        <v>176</v>
      </c>
      <c r="F266" t="s">
        <v>350</v>
      </c>
      <c r="G266" t="s">
        <v>351</v>
      </c>
      <c r="H266" t="s">
        <v>224</v>
      </c>
      <c r="I266" t="s">
        <v>225</v>
      </c>
      <c r="J266">
        <v>1</v>
      </c>
      <c r="K266" t="s">
        <v>123</v>
      </c>
      <c r="L266">
        <v>13</v>
      </c>
      <c r="M266" t="s">
        <v>352</v>
      </c>
      <c r="N266" t="s">
        <v>353</v>
      </c>
      <c r="O266" t="s">
        <v>354</v>
      </c>
      <c r="P266">
        <v>1000</v>
      </c>
      <c r="Q266" t="s">
        <v>355</v>
      </c>
      <c r="R266">
        <v>1591</v>
      </c>
      <c r="S266" t="s">
        <v>357</v>
      </c>
      <c r="T266">
        <v>3</v>
      </c>
      <c r="U266" t="s">
        <v>358</v>
      </c>
      <c r="V266">
        <v>3554427.78</v>
      </c>
      <c r="W266">
        <v>3554428.44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0</v>
      </c>
      <c r="AD266">
        <v>0</v>
      </c>
      <c r="AE266">
        <v>0</v>
      </c>
      <c r="AF266">
        <v>3554427.78</v>
      </c>
    </row>
    <row r="267" spans="1:32" x14ac:dyDescent="0.3">
      <c r="A267" t="str">
        <f t="shared" si="4"/>
        <v>1.1-00-2605_26412008_2612110</v>
      </c>
      <c r="B267" t="s">
        <v>32</v>
      </c>
      <c r="C267" t="s">
        <v>33</v>
      </c>
      <c r="D267" t="s">
        <v>175</v>
      </c>
      <c r="E267" t="s">
        <v>176</v>
      </c>
      <c r="F267" t="s">
        <v>350</v>
      </c>
      <c r="G267" t="s">
        <v>351</v>
      </c>
      <c r="H267" t="s">
        <v>224</v>
      </c>
      <c r="I267" t="s">
        <v>225</v>
      </c>
      <c r="J267">
        <v>4</v>
      </c>
      <c r="K267" t="s">
        <v>78</v>
      </c>
      <c r="L267">
        <v>12</v>
      </c>
      <c r="M267" t="s">
        <v>355</v>
      </c>
      <c r="N267" t="s">
        <v>353</v>
      </c>
      <c r="O267" t="s">
        <v>354</v>
      </c>
      <c r="P267">
        <v>1000</v>
      </c>
      <c r="Q267" t="s">
        <v>355</v>
      </c>
      <c r="R267">
        <v>1211</v>
      </c>
      <c r="S267" t="s">
        <v>359</v>
      </c>
      <c r="T267">
        <v>0</v>
      </c>
      <c r="U267" t="s">
        <v>46</v>
      </c>
      <c r="V267">
        <v>10000000</v>
      </c>
      <c r="W267">
        <v>10000000</v>
      </c>
      <c r="X267">
        <v>1364926.62</v>
      </c>
      <c r="Y267">
        <v>1364926.62</v>
      </c>
      <c r="Z267">
        <v>0</v>
      </c>
      <c r="AA267">
        <v>1364926.62</v>
      </c>
      <c r="AB267">
        <v>0</v>
      </c>
      <c r="AC267">
        <v>1364926.62</v>
      </c>
      <c r="AD267">
        <v>0</v>
      </c>
      <c r="AE267">
        <v>1364926.62</v>
      </c>
      <c r="AF267">
        <v>8635073.379999999</v>
      </c>
    </row>
    <row r="268" spans="1:32" x14ac:dyDescent="0.3">
      <c r="A268" t="str">
        <f t="shared" si="4"/>
        <v>1.1-00-2605_26412008_2614410</v>
      </c>
      <c r="B268" t="s">
        <v>32</v>
      </c>
      <c r="C268" t="s">
        <v>33</v>
      </c>
      <c r="D268" t="s">
        <v>175</v>
      </c>
      <c r="E268" t="s">
        <v>176</v>
      </c>
      <c r="F268" t="s">
        <v>350</v>
      </c>
      <c r="G268" t="s">
        <v>351</v>
      </c>
      <c r="H268" t="s">
        <v>224</v>
      </c>
      <c r="I268" t="s">
        <v>225</v>
      </c>
      <c r="J268">
        <v>4</v>
      </c>
      <c r="K268" t="s">
        <v>78</v>
      </c>
      <c r="L268">
        <v>12</v>
      </c>
      <c r="M268" t="s">
        <v>355</v>
      </c>
      <c r="N268" t="s">
        <v>353</v>
      </c>
      <c r="O268" t="s">
        <v>354</v>
      </c>
      <c r="P268">
        <v>1000</v>
      </c>
      <c r="Q268" t="s">
        <v>355</v>
      </c>
      <c r="R268">
        <v>1441</v>
      </c>
      <c r="S268" t="s">
        <v>356</v>
      </c>
      <c r="T268">
        <v>0</v>
      </c>
      <c r="U268" t="s">
        <v>46</v>
      </c>
      <c r="V268">
        <v>15000000</v>
      </c>
      <c r="W268">
        <v>15000000</v>
      </c>
      <c r="X268">
        <v>13512339.82</v>
      </c>
      <c r="Y268">
        <v>13512339.82</v>
      </c>
      <c r="Z268">
        <v>0</v>
      </c>
      <c r="AA268">
        <v>13512339.82</v>
      </c>
      <c r="AB268">
        <v>13512339.82</v>
      </c>
      <c r="AC268">
        <v>0</v>
      </c>
      <c r="AD268">
        <v>0</v>
      </c>
      <c r="AE268">
        <v>0</v>
      </c>
      <c r="AF268">
        <v>1487660.1799999997</v>
      </c>
    </row>
    <row r="269" spans="1:32" x14ac:dyDescent="0.3">
      <c r="A269" t="str">
        <f t="shared" si="4"/>
        <v>1.1-00-2605_26412008_2639110</v>
      </c>
      <c r="B269" t="s">
        <v>32</v>
      </c>
      <c r="C269" t="s">
        <v>33</v>
      </c>
      <c r="D269" t="s">
        <v>175</v>
      </c>
      <c r="E269" t="s">
        <v>176</v>
      </c>
      <c r="F269" t="s">
        <v>350</v>
      </c>
      <c r="G269" t="s">
        <v>351</v>
      </c>
      <c r="H269" t="s">
        <v>224</v>
      </c>
      <c r="I269" t="s">
        <v>225</v>
      </c>
      <c r="J269">
        <v>4</v>
      </c>
      <c r="K269" t="s">
        <v>78</v>
      </c>
      <c r="L269">
        <v>12</v>
      </c>
      <c r="M269" t="s">
        <v>355</v>
      </c>
      <c r="N269" t="s">
        <v>353</v>
      </c>
      <c r="O269" t="s">
        <v>354</v>
      </c>
      <c r="P269">
        <v>3000</v>
      </c>
      <c r="Q269" t="s">
        <v>53</v>
      </c>
      <c r="R269">
        <v>3911</v>
      </c>
      <c r="S269" t="s">
        <v>360</v>
      </c>
      <c r="T269">
        <v>0</v>
      </c>
      <c r="U269" t="s">
        <v>46</v>
      </c>
      <c r="V269">
        <v>500000</v>
      </c>
      <c r="W269">
        <v>500000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500000</v>
      </c>
    </row>
    <row r="270" spans="1:32" x14ac:dyDescent="0.3">
      <c r="A270" t="str">
        <f t="shared" si="4"/>
        <v>1.1-00-2605_26412008_2639410</v>
      </c>
      <c r="B270" t="s">
        <v>32</v>
      </c>
      <c r="C270" t="s">
        <v>33</v>
      </c>
      <c r="D270" t="s">
        <v>175</v>
      </c>
      <c r="E270" t="s">
        <v>176</v>
      </c>
      <c r="F270" t="s">
        <v>350</v>
      </c>
      <c r="G270" t="s">
        <v>351</v>
      </c>
      <c r="H270" t="s">
        <v>224</v>
      </c>
      <c r="I270" t="s">
        <v>225</v>
      </c>
      <c r="J270">
        <v>4</v>
      </c>
      <c r="K270" t="s">
        <v>78</v>
      </c>
      <c r="L270">
        <v>12</v>
      </c>
      <c r="M270" t="s">
        <v>355</v>
      </c>
      <c r="N270" t="s">
        <v>353</v>
      </c>
      <c r="O270" t="s">
        <v>354</v>
      </c>
      <c r="P270">
        <v>3000</v>
      </c>
      <c r="Q270" t="s">
        <v>53</v>
      </c>
      <c r="R270">
        <v>3941</v>
      </c>
      <c r="S270" t="s">
        <v>132</v>
      </c>
      <c r="T270">
        <v>0</v>
      </c>
      <c r="U270" t="s">
        <v>46</v>
      </c>
      <c r="V270">
        <v>20000000</v>
      </c>
      <c r="W270">
        <v>20000000</v>
      </c>
      <c r="X270">
        <v>1832951.89</v>
      </c>
      <c r="Y270">
        <v>1832951.89</v>
      </c>
      <c r="Z270">
        <v>0</v>
      </c>
      <c r="AA270">
        <v>1832951.89</v>
      </c>
      <c r="AB270">
        <v>0</v>
      </c>
      <c r="AC270">
        <v>1832951.89</v>
      </c>
      <c r="AD270">
        <v>680897.34999999986</v>
      </c>
      <c r="AE270">
        <v>1152054.54</v>
      </c>
      <c r="AF270">
        <v>18167048.109999999</v>
      </c>
    </row>
    <row r="271" spans="1:32" x14ac:dyDescent="0.3">
      <c r="A271" t="str">
        <f t="shared" si="4"/>
        <v>1.1-00-2611_26554035_2623510</v>
      </c>
      <c r="B271" t="s">
        <v>32</v>
      </c>
      <c r="C271" t="s">
        <v>33</v>
      </c>
      <c r="D271" t="s">
        <v>361</v>
      </c>
      <c r="E271" t="s">
        <v>362</v>
      </c>
      <c r="F271" t="s">
        <v>36</v>
      </c>
      <c r="G271" t="s">
        <v>37</v>
      </c>
      <c r="H271" t="s">
        <v>139</v>
      </c>
      <c r="I271" t="s">
        <v>140</v>
      </c>
      <c r="J271">
        <v>5</v>
      </c>
      <c r="K271" t="s">
        <v>141</v>
      </c>
      <c r="L271">
        <v>54</v>
      </c>
      <c r="M271" t="s">
        <v>363</v>
      </c>
      <c r="N271" t="s">
        <v>364</v>
      </c>
      <c r="O271" t="s">
        <v>365</v>
      </c>
      <c r="P271">
        <v>2000</v>
      </c>
      <c r="Q271" t="s">
        <v>44</v>
      </c>
      <c r="R271">
        <v>2351</v>
      </c>
      <c r="S271" t="s">
        <v>366</v>
      </c>
      <c r="T271">
        <v>0</v>
      </c>
      <c r="U271" t="s">
        <v>46</v>
      </c>
      <c r="V271">
        <v>500000</v>
      </c>
      <c r="W271">
        <v>500000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0</v>
      </c>
      <c r="AE271">
        <v>0</v>
      </c>
      <c r="AF271">
        <v>500000</v>
      </c>
    </row>
    <row r="272" spans="1:32" x14ac:dyDescent="0.3">
      <c r="A272" t="str">
        <f t="shared" si="4"/>
        <v>1.1-00-2611_26555035_2623910</v>
      </c>
      <c r="B272" t="s">
        <v>32</v>
      </c>
      <c r="C272" t="s">
        <v>33</v>
      </c>
      <c r="D272" t="s">
        <v>361</v>
      </c>
      <c r="E272" t="s">
        <v>362</v>
      </c>
      <c r="F272" t="s">
        <v>36</v>
      </c>
      <c r="G272" t="s">
        <v>37</v>
      </c>
      <c r="H272" t="s">
        <v>139</v>
      </c>
      <c r="I272" t="s">
        <v>140</v>
      </c>
      <c r="J272">
        <v>5</v>
      </c>
      <c r="K272" t="s">
        <v>141</v>
      </c>
      <c r="L272">
        <v>55</v>
      </c>
      <c r="M272" t="s">
        <v>367</v>
      </c>
      <c r="N272" t="s">
        <v>364</v>
      </c>
      <c r="O272" t="s">
        <v>365</v>
      </c>
      <c r="P272">
        <v>2000</v>
      </c>
      <c r="Q272" t="s">
        <v>44</v>
      </c>
      <c r="R272">
        <v>2391</v>
      </c>
      <c r="S272" t="s">
        <v>368</v>
      </c>
      <c r="T272">
        <v>0</v>
      </c>
      <c r="U272" t="s">
        <v>46</v>
      </c>
      <c r="V272">
        <v>920000</v>
      </c>
      <c r="W272">
        <v>920000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920000</v>
      </c>
    </row>
    <row r="273" spans="1:32" x14ac:dyDescent="0.3">
      <c r="A273" t="str">
        <f t="shared" si="4"/>
        <v>1.1-00-2611_26556035_26382145</v>
      </c>
      <c r="B273" t="s">
        <v>32</v>
      </c>
      <c r="C273" t="s">
        <v>33</v>
      </c>
      <c r="D273" t="s">
        <v>361</v>
      </c>
      <c r="E273" t="s">
        <v>362</v>
      </c>
      <c r="F273" t="s">
        <v>36</v>
      </c>
      <c r="G273" t="s">
        <v>37</v>
      </c>
      <c r="H273" t="s">
        <v>139</v>
      </c>
      <c r="I273" t="s">
        <v>140</v>
      </c>
      <c r="J273">
        <v>5</v>
      </c>
      <c r="K273" t="s">
        <v>141</v>
      </c>
      <c r="L273">
        <v>56</v>
      </c>
      <c r="M273" t="s">
        <v>369</v>
      </c>
      <c r="N273" t="s">
        <v>364</v>
      </c>
      <c r="O273" t="s">
        <v>365</v>
      </c>
      <c r="P273">
        <v>3000</v>
      </c>
      <c r="Q273" t="s">
        <v>53</v>
      </c>
      <c r="R273">
        <v>3821</v>
      </c>
      <c r="S273" t="s">
        <v>56</v>
      </c>
      <c r="T273">
        <v>45</v>
      </c>
      <c r="U273" t="s">
        <v>369</v>
      </c>
      <c r="V273">
        <v>500000</v>
      </c>
      <c r="W273">
        <v>500000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500000</v>
      </c>
    </row>
    <row r="274" spans="1:32" x14ac:dyDescent="0.3">
      <c r="A274" t="str">
        <f t="shared" si="4"/>
        <v>1.1-00-2611_26557035_2656710</v>
      </c>
      <c r="B274" t="s">
        <v>32</v>
      </c>
      <c r="C274" t="s">
        <v>33</v>
      </c>
      <c r="D274" t="s">
        <v>361</v>
      </c>
      <c r="E274" t="s">
        <v>362</v>
      </c>
      <c r="F274" t="s">
        <v>36</v>
      </c>
      <c r="G274" t="s">
        <v>37</v>
      </c>
      <c r="H274" t="s">
        <v>139</v>
      </c>
      <c r="I274" t="s">
        <v>140</v>
      </c>
      <c r="J274">
        <v>5</v>
      </c>
      <c r="K274" t="s">
        <v>141</v>
      </c>
      <c r="L274">
        <v>57</v>
      </c>
      <c r="M274" t="s">
        <v>370</v>
      </c>
      <c r="N274" t="s">
        <v>364</v>
      </c>
      <c r="O274" t="s">
        <v>365</v>
      </c>
      <c r="P274">
        <v>5000</v>
      </c>
      <c r="Q274" t="s">
        <v>57</v>
      </c>
      <c r="R274">
        <v>5671</v>
      </c>
      <c r="S274" t="s">
        <v>283</v>
      </c>
      <c r="T274">
        <v>0</v>
      </c>
      <c r="U274" t="s">
        <v>46</v>
      </c>
      <c r="V274">
        <v>50000</v>
      </c>
      <c r="W274">
        <v>50000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50000</v>
      </c>
    </row>
    <row r="275" spans="1:32" x14ac:dyDescent="0.3">
      <c r="A275" t="str">
        <f t="shared" si="4"/>
        <v>1.1-00-2611_26559035_2627210</v>
      </c>
      <c r="B275" t="s">
        <v>32</v>
      </c>
      <c r="C275" t="s">
        <v>33</v>
      </c>
      <c r="D275" t="s">
        <v>361</v>
      </c>
      <c r="E275" t="s">
        <v>362</v>
      </c>
      <c r="F275" t="s">
        <v>36</v>
      </c>
      <c r="G275" t="s">
        <v>37</v>
      </c>
      <c r="H275" t="s">
        <v>139</v>
      </c>
      <c r="I275" t="s">
        <v>140</v>
      </c>
      <c r="J275">
        <v>5</v>
      </c>
      <c r="K275" t="s">
        <v>141</v>
      </c>
      <c r="L275">
        <v>59</v>
      </c>
      <c r="M275" t="s">
        <v>371</v>
      </c>
      <c r="N275" t="s">
        <v>364</v>
      </c>
      <c r="O275" t="s">
        <v>365</v>
      </c>
      <c r="P275">
        <v>2000</v>
      </c>
      <c r="Q275" t="s">
        <v>44</v>
      </c>
      <c r="R275">
        <v>2721</v>
      </c>
      <c r="S275" t="s">
        <v>50</v>
      </c>
      <c r="T275">
        <v>0</v>
      </c>
      <c r="U275" t="s">
        <v>46</v>
      </c>
      <c r="V275">
        <v>320000</v>
      </c>
      <c r="W275">
        <v>320000</v>
      </c>
      <c r="X275">
        <v>0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320000</v>
      </c>
    </row>
    <row r="276" spans="1:32" x14ac:dyDescent="0.3">
      <c r="A276" t="str">
        <f t="shared" si="4"/>
        <v>1.1-00-2611_26559035_2629110</v>
      </c>
      <c r="B276" t="s">
        <v>32</v>
      </c>
      <c r="C276" t="s">
        <v>33</v>
      </c>
      <c r="D276" t="s">
        <v>361</v>
      </c>
      <c r="E276" t="s">
        <v>362</v>
      </c>
      <c r="F276" t="s">
        <v>36</v>
      </c>
      <c r="G276" t="s">
        <v>37</v>
      </c>
      <c r="H276" t="s">
        <v>139</v>
      </c>
      <c r="I276" t="s">
        <v>140</v>
      </c>
      <c r="J276">
        <v>5</v>
      </c>
      <c r="K276" t="s">
        <v>141</v>
      </c>
      <c r="L276">
        <v>59</v>
      </c>
      <c r="M276" t="s">
        <v>371</v>
      </c>
      <c r="N276" t="s">
        <v>364</v>
      </c>
      <c r="O276" t="s">
        <v>365</v>
      </c>
      <c r="P276">
        <v>2000</v>
      </c>
      <c r="Q276" t="s">
        <v>44</v>
      </c>
      <c r="R276">
        <v>2911</v>
      </c>
      <c r="S276" t="s">
        <v>51</v>
      </c>
      <c r="T276">
        <v>0</v>
      </c>
      <c r="U276" t="s">
        <v>46</v>
      </c>
      <c r="V276">
        <v>55000</v>
      </c>
      <c r="W276">
        <v>55000</v>
      </c>
      <c r="X276">
        <v>0</v>
      </c>
      <c r="Y276">
        <v>0</v>
      </c>
      <c r="Z276">
        <v>0</v>
      </c>
      <c r="AA276">
        <v>0</v>
      </c>
      <c r="AB276">
        <v>0</v>
      </c>
      <c r="AC276">
        <v>0</v>
      </c>
      <c r="AD276">
        <v>0</v>
      </c>
      <c r="AE276">
        <v>0</v>
      </c>
      <c r="AF276">
        <v>55000</v>
      </c>
    </row>
    <row r="277" spans="1:32" x14ac:dyDescent="0.3">
      <c r="A277" t="str">
        <f t="shared" si="4"/>
        <v>1.1-00-2611_26559035_2634510</v>
      </c>
      <c r="B277" t="s">
        <v>32</v>
      </c>
      <c r="C277" t="s">
        <v>33</v>
      </c>
      <c r="D277" t="s">
        <v>361</v>
      </c>
      <c r="E277" t="s">
        <v>362</v>
      </c>
      <c r="F277" t="s">
        <v>36</v>
      </c>
      <c r="G277" t="s">
        <v>37</v>
      </c>
      <c r="H277" t="s">
        <v>139</v>
      </c>
      <c r="I277" t="s">
        <v>140</v>
      </c>
      <c r="J277">
        <v>5</v>
      </c>
      <c r="K277" t="s">
        <v>141</v>
      </c>
      <c r="L277">
        <v>59</v>
      </c>
      <c r="M277" t="s">
        <v>371</v>
      </c>
      <c r="N277" t="s">
        <v>364</v>
      </c>
      <c r="O277" t="s">
        <v>365</v>
      </c>
      <c r="P277">
        <v>3000</v>
      </c>
      <c r="Q277" t="s">
        <v>53</v>
      </c>
      <c r="R277">
        <v>3451</v>
      </c>
      <c r="S277" t="s">
        <v>240</v>
      </c>
      <c r="T277">
        <v>0</v>
      </c>
      <c r="U277" t="s">
        <v>46</v>
      </c>
      <c r="V277">
        <v>400000</v>
      </c>
      <c r="W277">
        <v>400000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400000</v>
      </c>
    </row>
    <row r="278" spans="1:32" x14ac:dyDescent="0.3">
      <c r="A278" t="str">
        <f t="shared" si="4"/>
        <v>1.1-00-2611_26550035_26431153</v>
      </c>
      <c r="B278" t="s">
        <v>32</v>
      </c>
      <c r="C278" t="s">
        <v>33</v>
      </c>
      <c r="D278" t="s">
        <v>361</v>
      </c>
      <c r="E278" t="s">
        <v>362</v>
      </c>
      <c r="F278" t="s">
        <v>315</v>
      </c>
      <c r="G278" t="s">
        <v>316</v>
      </c>
      <c r="H278" t="s">
        <v>139</v>
      </c>
      <c r="I278" t="s">
        <v>140</v>
      </c>
      <c r="J278">
        <v>5</v>
      </c>
      <c r="K278" t="s">
        <v>141</v>
      </c>
      <c r="L278">
        <v>50</v>
      </c>
      <c r="M278" t="s">
        <v>372</v>
      </c>
      <c r="N278" t="s">
        <v>364</v>
      </c>
      <c r="O278" t="s">
        <v>365</v>
      </c>
      <c r="P278">
        <v>4000</v>
      </c>
      <c r="Q278" t="s">
        <v>148</v>
      </c>
      <c r="R278">
        <v>4311</v>
      </c>
      <c r="S278" t="s">
        <v>373</v>
      </c>
      <c r="T278">
        <v>53</v>
      </c>
      <c r="U278" t="s">
        <v>372</v>
      </c>
      <c r="V278">
        <v>250000</v>
      </c>
      <c r="W278">
        <v>250000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0</v>
      </c>
      <c r="AE278">
        <v>0</v>
      </c>
      <c r="AF278">
        <v>250000</v>
      </c>
    </row>
    <row r="279" spans="1:32" x14ac:dyDescent="0.3">
      <c r="A279" t="str">
        <f t="shared" si="4"/>
        <v>1.1-00-2611_26551035_26431138</v>
      </c>
      <c r="B279" t="s">
        <v>32</v>
      </c>
      <c r="C279" t="s">
        <v>33</v>
      </c>
      <c r="D279" t="s">
        <v>361</v>
      </c>
      <c r="E279" t="s">
        <v>362</v>
      </c>
      <c r="F279" t="s">
        <v>315</v>
      </c>
      <c r="G279" t="s">
        <v>316</v>
      </c>
      <c r="H279" t="s">
        <v>139</v>
      </c>
      <c r="I279" t="s">
        <v>140</v>
      </c>
      <c r="J279">
        <v>5</v>
      </c>
      <c r="K279" t="s">
        <v>141</v>
      </c>
      <c r="L279">
        <v>51</v>
      </c>
      <c r="M279" t="s">
        <v>374</v>
      </c>
      <c r="N279" t="s">
        <v>364</v>
      </c>
      <c r="O279" t="s">
        <v>365</v>
      </c>
      <c r="P279">
        <v>4000</v>
      </c>
      <c r="Q279" t="s">
        <v>148</v>
      </c>
      <c r="R279">
        <v>4311</v>
      </c>
      <c r="S279" t="s">
        <v>373</v>
      </c>
      <c r="T279">
        <v>38</v>
      </c>
      <c r="U279" t="s">
        <v>375</v>
      </c>
      <c r="V279">
        <v>5000000</v>
      </c>
      <c r="W279">
        <v>5000000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5000000</v>
      </c>
    </row>
    <row r="280" spans="1:32" x14ac:dyDescent="0.3">
      <c r="A280" t="str">
        <f t="shared" si="4"/>
        <v>1.1-00-2611_26552035_26431139</v>
      </c>
      <c r="B280" t="s">
        <v>32</v>
      </c>
      <c r="C280" t="s">
        <v>33</v>
      </c>
      <c r="D280" t="s">
        <v>361</v>
      </c>
      <c r="E280" t="s">
        <v>362</v>
      </c>
      <c r="F280" t="s">
        <v>315</v>
      </c>
      <c r="G280" t="s">
        <v>316</v>
      </c>
      <c r="H280" t="s">
        <v>139</v>
      </c>
      <c r="I280" t="s">
        <v>140</v>
      </c>
      <c r="J280">
        <v>5</v>
      </c>
      <c r="K280" t="s">
        <v>141</v>
      </c>
      <c r="L280">
        <v>52</v>
      </c>
      <c r="M280" t="s">
        <v>376</v>
      </c>
      <c r="N280" t="s">
        <v>364</v>
      </c>
      <c r="O280" t="s">
        <v>365</v>
      </c>
      <c r="P280">
        <v>4000</v>
      </c>
      <c r="Q280" t="s">
        <v>148</v>
      </c>
      <c r="R280">
        <v>4311</v>
      </c>
      <c r="S280" t="s">
        <v>373</v>
      </c>
      <c r="T280">
        <v>39</v>
      </c>
      <c r="U280" t="s">
        <v>377</v>
      </c>
      <c r="V280">
        <v>2800000</v>
      </c>
      <c r="W280">
        <v>2800000</v>
      </c>
      <c r="X280">
        <v>2799918.18</v>
      </c>
      <c r="Y280">
        <v>0</v>
      </c>
      <c r="Z280">
        <v>0</v>
      </c>
      <c r="AA280">
        <v>0</v>
      </c>
      <c r="AB280">
        <v>0</v>
      </c>
      <c r="AC280">
        <v>0</v>
      </c>
      <c r="AD280">
        <v>0</v>
      </c>
      <c r="AE280">
        <v>0</v>
      </c>
      <c r="AF280">
        <v>81.819999999832362</v>
      </c>
    </row>
    <row r="281" spans="1:32" x14ac:dyDescent="0.3">
      <c r="A281" t="str">
        <f t="shared" si="4"/>
        <v>1.1-00-2611_26553035_26441140</v>
      </c>
      <c r="B281" t="s">
        <v>32</v>
      </c>
      <c r="C281" t="s">
        <v>33</v>
      </c>
      <c r="D281" t="s">
        <v>361</v>
      </c>
      <c r="E281" t="s">
        <v>362</v>
      </c>
      <c r="F281" t="s">
        <v>315</v>
      </c>
      <c r="G281" t="s">
        <v>316</v>
      </c>
      <c r="H281" t="s">
        <v>139</v>
      </c>
      <c r="I281" t="s">
        <v>140</v>
      </c>
      <c r="J281">
        <v>5</v>
      </c>
      <c r="K281" t="s">
        <v>141</v>
      </c>
      <c r="L281">
        <v>53</v>
      </c>
      <c r="M281" t="s">
        <v>378</v>
      </c>
      <c r="N281" t="s">
        <v>364</v>
      </c>
      <c r="O281" t="s">
        <v>365</v>
      </c>
      <c r="P281">
        <v>4000</v>
      </c>
      <c r="Q281" t="s">
        <v>148</v>
      </c>
      <c r="R281">
        <v>4411</v>
      </c>
      <c r="S281" t="s">
        <v>163</v>
      </c>
      <c r="T281">
        <v>40</v>
      </c>
      <c r="U281" t="s">
        <v>378</v>
      </c>
      <c r="V281">
        <v>2200000</v>
      </c>
      <c r="W281">
        <v>2200000</v>
      </c>
      <c r="X281">
        <v>450000</v>
      </c>
      <c r="Y281">
        <v>450000</v>
      </c>
      <c r="Z281">
        <v>0</v>
      </c>
      <c r="AA281">
        <v>450000</v>
      </c>
      <c r="AB281">
        <v>0</v>
      </c>
      <c r="AC281">
        <v>450000</v>
      </c>
      <c r="AD281">
        <v>0</v>
      </c>
      <c r="AE281">
        <v>450000</v>
      </c>
      <c r="AF281">
        <v>1750000</v>
      </c>
    </row>
    <row r="282" spans="1:32" x14ac:dyDescent="0.3">
      <c r="A282" t="str">
        <f t="shared" si="4"/>
        <v>1.1-00-2611_26558035_26431151</v>
      </c>
      <c r="B282" t="s">
        <v>32</v>
      </c>
      <c r="C282" t="s">
        <v>33</v>
      </c>
      <c r="D282" t="s">
        <v>361</v>
      </c>
      <c r="E282" t="s">
        <v>362</v>
      </c>
      <c r="F282" t="s">
        <v>315</v>
      </c>
      <c r="G282" t="s">
        <v>316</v>
      </c>
      <c r="H282" t="s">
        <v>139</v>
      </c>
      <c r="I282" t="s">
        <v>140</v>
      </c>
      <c r="J282">
        <v>5</v>
      </c>
      <c r="K282" t="s">
        <v>141</v>
      </c>
      <c r="L282">
        <v>58</v>
      </c>
      <c r="M282" t="s">
        <v>379</v>
      </c>
      <c r="N282" t="s">
        <v>364</v>
      </c>
      <c r="O282" t="s">
        <v>365</v>
      </c>
      <c r="P282">
        <v>4000</v>
      </c>
      <c r="Q282" t="s">
        <v>148</v>
      </c>
      <c r="R282">
        <v>4311</v>
      </c>
      <c r="S282" t="s">
        <v>373</v>
      </c>
      <c r="T282">
        <v>51</v>
      </c>
      <c r="U282" t="s">
        <v>380</v>
      </c>
      <c r="V282">
        <v>260000</v>
      </c>
      <c r="W282">
        <v>260000</v>
      </c>
      <c r="X282">
        <v>0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0</v>
      </c>
      <c r="AE282">
        <v>0</v>
      </c>
      <c r="AF282">
        <v>260000</v>
      </c>
    </row>
    <row r="283" spans="1:32" x14ac:dyDescent="0.3">
      <c r="A283" t="str">
        <f t="shared" si="4"/>
        <v>1.1-00-2610_26643031_2624110</v>
      </c>
      <c r="B283" t="s">
        <v>32</v>
      </c>
      <c r="C283" t="s">
        <v>33</v>
      </c>
      <c r="D283" t="s">
        <v>381</v>
      </c>
      <c r="E283" t="s">
        <v>382</v>
      </c>
      <c r="F283" t="s">
        <v>36</v>
      </c>
      <c r="G283" t="s">
        <v>37</v>
      </c>
      <c r="H283" t="s">
        <v>307</v>
      </c>
      <c r="I283" t="s">
        <v>308</v>
      </c>
      <c r="J283">
        <v>6</v>
      </c>
      <c r="K283" t="s">
        <v>40</v>
      </c>
      <c r="L283">
        <v>43</v>
      </c>
      <c r="M283" t="s">
        <v>383</v>
      </c>
      <c r="N283" t="s">
        <v>384</v>
      </c>
      <c r="O283" t="s">
        <v>385</v>
      </c>
      <c r="P283">
        <v>2000</v>
      </c>
      <c r="Q283" t="s">
        <v>44</v>
      </c>
      <c r="R283">
        <v>2411</v>
      </c>
      <c r="S283" t="s">
        <v>229</v>
      </c>
      <c r="T283">
        <v>0</v>
      </c>
      <c r="U283" t="s">
        <v>46</v>
      </c>
      <c r="V283">
        <v>50000</v>
      </c>
      <c r="W283">
        <v>50000</v>
      </c>
      <c r="X283">
        <v>0</v>
      </c>
      <c r="Y283">
        <v>0</v>
      </c>
      <c r="Z283">
        <v>0</v>
      </c>
      <c r="AA283">
        <v>0</v>
      </c>
      <c r="AB283">
        <v>0</v>
      </c>
      <c r="AC283">
        <v>0</v>
      </c>
      <c r="AD283">
        <v>0</v>
      </c>
      <c r="AE283">
        <v>0</v>
      </c>
      <c r="AF283">
        <v>50000</v>
      </c>
    </row>
    <row r="284" spans="1:32" x14ac:dyDescent="0.3">
      <c r="A284" t="str">
        <f t="shared" si="4"/>
        <v>1.1-00-2610_26643031_2624210</v>
      </c>
      <c r="B284" t="s">
        <v>32</v>
      </c>
      <c r="C284" t="s">
        <v>33</v>
      </c>
      <c r="D284" t="s">
        <v>381</v>
      </c>
      <c r="E284" t="s">
        <v>382</v>
      </c>
      <c r="F284" t="s">
        <v>36</v>
      </c>
      <c r="G284" t="s">
        <v>37</v>
      </c>
      <c r="H284" t="s">
        <v>307</v>
      </c>
      <c r="I284" t="s">
        <v>308</v>
      </c>
      <c r="J284">
        <v>6</v>
      </c>
      <c r="K284" t="s">
        <v>40</v>
      </c>
      <c r="L284">
        <v>43</v>
      </c>
      <c r="M284" t="s">
        <v>383</v>
      </c>
      <c r="N284" t="s">
        <v>384</v>
      </c>
      <c r="O284" t="s">
        <v>385</v>
      </c>
      <c r="P284">
        <v>2000</v>
      </c>
      <c r="Q284" t="s">
        <v>44</v>
      </c>
      <c r="R284">
        <v>2421</v>
      </c>
      <c r="S284" t="s">
        <v>230</v>
      </c>
      <c r="T284">
        <v>0</v>
      </c>
      <c r="U284" t="s">
        <v>46</v>
      </c>
      <c r="V284">
        <v>900000</v>
      </c>
      <c r="W284">
        <v>900000</v>
      </c>
      <c r="X284">
        <v>0</v>
      </c>
      <c r="Y284">
        <v>0</v>
      </c>
      <c r="Z284">
        <v>0</v>
      </c>
      <c r="AA284">
        <v>0</v>
      </c>
      <c r="AB284">
        <v>0</v>
      </c>
      <c r="AC284">
        <v>0</v>
      </c>
      <c r="AD284">
        <v>0</v>
      </c>
      <c r="AE284">
        <v>0</v>
      </c>
      <c r="AF284">
        <v>900000</v>
      </c>
    </row>
    <row r="285" spans="1:32" x14ac:dyDescent="0.3">
      <c r="A285" t="str">
        <f t="shared" si="4"/>
        <v>1.1-00-2610_26643031_2624610</v>
      </c>
      <c r="B285" t="s">
        <v>32</v>
      </c>
      <c r="C285" t="s">
        <v>33</v>
      </c>
      <c r="D285" t="s">
        <v>381</v>
      </c>
      <c r="E285" t="s">
        <v>382</v>
      </c>
      <c r="F285" t="s">
        <v>36</v>
      </c>
      <c r="G285" t="s">
        <v>37</v>
      </c>
      <c r="H285" t="s">
        <v>307</v>
      </c>
      <c r="I285" t="s">
        <v>308</v>
      </c>
      <c r="J285">
        <v>6</v>
      </c>
      <c r="K285" t="s">
        <v>40</v>
      </c>
      <c r="L285">
        <v>43</v>
      </c>
      <c r="M285" t="s">
        <v>383</v>
      </c>
      <c r="N285" t="s">
        <v>384</v>
      </c>
      <c r="O285" t="s">
        <v>385</v>
      </c>
      <c r="P285">
        <v>2000</v>
      </c>
      <c r="Q285" t="s">
        <v>44</v>
      </c>
      <c r="R285">
        <v>2461</v>
      </c>
      <c r="S285" t="s">
        <v>83</v>
      </c>
      <c r="T285">
        <v>0</v>
      </c>
      <c r="U285" t="s">
        <v>46</v>
      </c>
      <c r="V285">
        <v>1000000</v>
      </c>
      <c r="W285">
        <v>1000000</v>
      </c>
      <c r="X285">
        <v>0</v>
      </c>
      <c r="Y285">
        <v>0</v>
      </c>
      <c r="Z285">
        <v>0</v>
      </c>
      <c r="AA285">
        <v>0</v>
      </c>
      <c r="AB285">
        <v>0</v>
      </c>
      <c r="AC285">
        <v>0</v>
      </c>
      <c r="AD285">
        <v>0</v>
      </c>
      <c r="AE285">
        <v>0</v>
      </c>
      <c r="AF285">
        <v>1000000</v>
      </c>
    </row>
    <row r="286" spans="1:32" x14ac:dyDescent="0.3">
      <c r="A286" t="str">
        <f t="shared" si="4"/>
        <v>1.1-00-2610_26643031_2624710</v>
      </c>
      <c r="B286" t="s">
        <v>32</v>
      </c>
      <c r="C286" t="s">
        <v>33</v>
      </c>
      <c r="D286" t="s">
        <v>381</v>
      </c>
      <c r="E286" t="s">
        <v>382</v>
      </c>
      <c r="F286" t="s">
        <v>36</v>
      </c>
      <c r="G286" t="s">
        <v>37</v>
      </c>
      <c r="H286" t="s">
        <v>307</v>
      </c>
      <c r="I286" t="s">
        <v>308</v>
      </c>
      <c r="J286">
        <v>6</v>
      </c>
      <c r="K286" t="s">
        <v>40</v>
      </c>
      <c r="L286">
        <v>43</v>
      </c>
      <c r="M286" t="s">
        <v>383</v>
      </c>
      <c r="N286" t="s">
        <v>384</v>
      </c>
      <c r="O286" t="s">
        <v>385</v>
      </c>
      <c r="P286">
        <v>2000</v>
      </c>
      <c r="Q286" t="s">
        <v>44</v>
      </c>
      <c r="R286">
        <v>2471</v>
      </c>
      <c r="S286" t="s">
        <v>202</v>
      </c>
      <c r="T286">
        <v>0</v>
      </c>
      <c r="U286" t="s">
        <v>46</v>
      </c>
      <c r="V286">
        <v>2500000</v>
      </c>
      <c r="W286">
        <v>2500000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2500000</v>
      </c>
    </row>
    <row r="287" spans="1:32" x14ac:dyDescent="0.3">
      <c r="A287" t="str">
        <f t="shared" si="4"/>
        <v>1.1-00-2610_26643031_2625110</v>
      </c>
      <c r="B287" t="s">
        <v>32</v>
      </c>
      <c r="C287" t="s">
        <v>33</v>
      </c>
      <c r="D287" t="s">
        <v>381</v>
      </c>
      <c r="E287" t="s">
        <v>382</v>
      </c>
      <c r="F287" t="s">
        <v>36</v>
      </c>
      <c r="G287" t="s">
        <v>37</v>
      </c>
      <c r="H287" t="s">
        <v>307</v>
      </c>
      <c r="I287" t="s">
        <v>308</v>
      </c>
      <c r="J287">
        <v>6</v>
      </c>
      <c r="K287" t="s">
        <v>40</v>
      </c>
      <c r="L287">
        <v>43</v>
      </c>
      <c r="M287" t="s">
        <v>383</v>
      </c>
      <c r="N287" t="s">
        <v>384</v>
      </c>
      <c r="O287" t="s">
        <v>385</v>
      </c>
      <c r="P287">
        <v>2000</v>
      </c>
      <c r="Q287" t="s">
        <v>44</v>
      </c>
      <c r="R287">
        <v>2511</v>
      </c>
      <c r="S287" t="s">
        <v>386</v>
      </c>
      <c r="T287">
        <v>0</v>
      </c>
      <c r="U287" t="s">
        <v>46</v>
      </c>
      <c r="V287">
        <v>2000000</v>
      </c>
      <c r="W287">
        <v>2000000</v>
      </c>
      <c r="X287">
        <v>0</v>
      </c>
      <c r="Y287">
        <v>0</v>
      </c>
      <c r="Z287">
        <v>0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2000000</v>
      </c>
    </row>
    <row r="288" spans="1:32" x14ac:dyDescent="0.3">
      <c r="A288" t="str">
        <f t="shared" si="4"/>
        <v>1.1-00-2610_26643031_2625610</v>
      </c>
      <c r="B288" t="s">
        <v>32</v>
      </c>
      <c r="C288" t="s">
        <v>33</v>
      </c>
      <c r="D288" t="s">
        <v>381</v>
      </c>
      <c r="E288" t="s">
        <v>382</v>
      </c>
      <c r="F288" t="s">
        <v>36</v>
      </c>
      <c r="G288" t="s">
        <v>37</v>
      </c>
      <c r="H288" t="s">
        <v>307</v>
      </c>
      <c r="I288" t="s">
        <v>308</v>
      </c>
      <c r="J288">
        <v>6</v>
      </c>
      <c r="K288" t="s">
        <v>40</v>
      </c>
      <c r="L288">
        <v>43</v>
      </c>
      <c r="M288" t="s">
        <v>383</v>
      </c>
      <c r="N288" t="s">
        <v>384</v>
      </c>
      <c r="O288" t="s">
        <v>385</v>
      </c>
      <c r="P288">
        <v>2000</v>
      </c>
      <c r="Q288" t="s">
        <v>44</v>
      </c>
      <c r="R288">
        <v>2561</v>
      </c>
      <c r="S288" t="s">
        <v>387</v>
      </c>
      <c r="T288">
        <v>0</v>
      </c>
      <c r="U288" t="s">
        <v>46</v>
      </c>
      <c r="V288">
        <v>2500000</v>
      </c>
      <c r="W288">
        <v>2500000</v>
      </c>
      <c r="X288">
        <v>0</v>
      </c>
      <c r="Y288">
        <v>0</v>
      </c>
      <c r="Z288">
        <v>0</v>
      </c>
      <c r="AA288">
        <v>0</v>
      </c>
      <c r="AB288">
        <v>0</v>
      </c>
      <c r="AC288">
        <v>0</v>
      </c>
      <c r="AD288">
        <v>0</v>
      </c>
      <c r="AE288">
        <v>0</v>
      </c>
      <c r="AF288">
        <v>2500000</v>
      </c>
    </row>
    <row r="289" spans="1:32" x14ac:dyDescent="0.3">
      <c r="A289" t="str">
        <f t="shared" si="4"/>
        <v>1.1-00-2610_26643031_2627210</v>
      </c>
      <c r="B289" t="s">
        <v>32</v>
      </c>
      <c r="C289" t="s">
        <v>33</v>
      </c>
      <c r="D289" t="s">
        <v>381</v>
      </c>
      <c r="E289" t="s">
        <v>382</v>
      </c>
      <c r="F289" t="s">
        <v>36</v>
      </c>
      <c r="G289" t="s">
        <v>37</v>
      </c>
      <c r="H289" t="s">
        <v>307</v>
      </c>
      <c r="I289" t="s">
        <v>308</v>
      </c>
      <c r="J289">
        <v>6</v>
      </c>
      <c r="K289" t="s">
        <v>40</v>
      </c>
      <c r="L289">
        <v>43</v>
      </c>
      <c r="M289" t="s">
        <v>383</v>
      </c>
      <c r="N289" t="s">
        <v>384</v>
      </c>
      <c r="O289" t="s">
        <v>385</v>
      </c>
      <c r="P289">
        <v>2000</v>
      </c>
      <c r="Q289" t="s">
        <v>44</v>
      </c>
      <c r="R289">
        <v>2721</v>
      </c>
      <c r="S289" t="s">
        <v>50</v>
      </c>
      <c r="T289">
        <v>0</v>
      </c>
      <c r="U289" t="s">
        <v>46</v>
      </c>
      <c r="V289">
        <v>400000</v>
      </c>
      <c r="W289">
        <v>400000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400000</v>
      </c>
    </row>
    <row r="290" spans="1:32" x14ac:dyDescent="0.3">
      <c r="A290" t="str">
        <f t="shared" si="4"/>
        <v>1.1-00-2610_26643031_2629110</v>
      </c>
      <c r="B290" t="s">
        <v>32</v>
      </c>
      <c r="C290" t="s">
        <v>33</v>
      </c>
      <c r="D290" t="s">
        <v>381</v>
      </c>
      <c r="E290" t="s">
        <v>382</v>
      </c>
      <c r="F290" t="s">
        <v>36</v>
      </c>
      <c r="G290" t="s">
        <v>37</v>
      </c>
      <c r="H290" t="s">
        <v>307</v>
      </c>
      <c r="I290" t="s">
        <v>308</v>
      </c>
      <c r="J290">
        <v>6</v>
      </c>
      <c r="K290" t="s">
        <v>40</v>
      </c>
      <c r="L290">
        <v>43</v>
      </c>
      <c r="M290" t="s">
        <v>383</v>
      </c>
      <c r="N290" t="s">
        <v>384</v>
      </c>
      <c r="O290" t="s">
        <v>385</v>
      </c>
      <c r="P290">
        <v>2000</v>
      </c>
      <c r="Q290" t="s">
        <v>44</v>
      </c>
      <c r="R290">
        <v>2911</v>
      </c>
      <c r="S290" t="s">
        <v>51</v>
      </c>
      <c r="T290">
        <v>0</v>
      </c>
      <c r="U290" t="s">
        <v>46</v>
      </c>
      <c r="V290">
        <v>500000</v>
      </c>
      <c r="W290">
        <v>500000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0</v>
      </c>
      <c r="AD290">
        <v>0</v>
      </c>
      <c r="AE290">
        <v>0</v>
      </c>
      <c r="AF290">
        <v>500000</v>
      </c>
    </row>
    <row r="291" spans="1:32" x14ac:dyDescent="0.3">
      <c r="A291" t="str">
        <f t="shared" si="4"/>
        <v>1.1-00-2610_26643031_2629810</v>
      </c>
      <c r="B291" t="s">
        <v>32</v>
      </c>
      <c r="C291" t="s">
        <v>33</v>
      </c>
      <c r="D291" t="s">
        <v>381</v>
      </c>
      <c r="E291" t="s">
        <v>382</v>
      </c>
      <c r="F291" t="s">
        <v>36</v>
      </c>
      <c r="G291" t="s">
        <v>37</v>
      </c>
      <c r="H291" t="s">
        <v>307</v>
      </c>
      <c r="I291" t="s">
        <v>308</v>
      </c>
      <c r="J291">
        <v>6</v>
      </c>
      <c r="K291" t="s">
        <v>40</v>
      </c>
      <c r="L291">
        <v>43</v>
      </c>
      <c r="M291" t="s">
        <v>383</v>
      </c>
      <c r="N291" t="s">
        <v>384</v>
      </c>
      <c r="O291" t="s">
        <v>385</v>
      </c>
      <c r="P291">
        <v>2000</v>
      </c>
      <c r="Q291" t="s">
        <v>44</v>
      </c>
      <c r="R291">
        <v>2981</v>
      </c>
      <c r="S291" t="s">
        <v>234</v>
      </c>
      <c r="T291">
        <v>0</v>
      </c>
      <c r="U291" t="s">
        <v>46</v>
      </c>
      <c r="V291">
        <v>500000</v>
      </c>
      <c r="W291">
        <v>500000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500000</v>
      </c>
    </row>
    <row r="292" spans="1:32" x14ac:dyDescent="0.3">
      <c r="A292" t="str">
        <f t="shared" si="4"/>
        <v>1.1-00-2610_26643031_2631110</v>
      </c>
      <c r="B292" t="s">
        <v>32</v>
      </c>
      <c r="C292" t="s">
        <v>33</v>
      </c>
      <c r="D292" t="s">
        <v>381</v>
      </c>
      <c r="E292" t="s">
        <v>382</v>
      </c>
      <c r="F292" t="s">
        <v>36</v>
      </c>
      <c r="G292" t="s">
        <v>37</v>
      </c>
      <c r="H292" t="s">
        <v>307</v>
      </c>
      <c r="I292" t="s">
        <v>308</v>
      </c>
      <c r="J292">
        <v>6</v>
      </c>
      <c r="K292" t="s">
        <v>40</v>
      </c>
      <c r="L292">
        <v>43</v>
      </c>
      <c r="M292" t="s">
        <v>383</v>
      </c>
      <c r="N292" t="s">
        <v>384</v>
      </c>
      <c r="O292" t="s">
        <v>385</v>
      </c>
      <c r="P292">
        <v>3000</v>
      </c>
      <c r="Q292" t="s">
        <v>53</v>
      </c>
      <c r="R292">
        <v>3111</v>
      </c>
      <c r="S292" t="s">
        <v>235</v>
      </c>
      <c r="T292">
        <v>0</v>
      </c>
      <c r="U292" t="s">
        <v>46</v>
      </c>
      <c r="V292">
        <v>43803489.280000001</v>
      </c>
      <c r="W292">
        <v>43803497.159999996</v>
      </c>
      <c r="X292">
        <v>40814490</v>
      </c>
      <c r="Y292">
        <v>40814490</v>
      </c>
      <c r="Z292">
        <v>0</v>
      </c>
      <c r="AA292">
        <v>40814490</v>
      </c>
      <c r="AB292">
        <v>0</v>
      </c>
      <c r="AC292">
        <v>40814490</v>
      </c>
      <c r="AD292">
        <v>0</v>
      </c>
      <c r="AE292">
        <v>40814490</v>
      </c>
      <c r="AF292">
        <v>2988999.2800000012</v>
      </c>
    </row>
    <row r="293" spans="1:32" x14ac:dyDescent="0.3">
      <c r="A293" t="str">
        <f t="shared" si="4"/>
        <v>1.1-00-2610_26643031_2632610</v>
      </c>
      <c r="B293" t="s">
        <v>32</v>
      </c>
      <c r="C293" t="s">
        <v>33</v>
      </c>
      <c r="D293" t="s">
        <v>381</v>
      </c>
      <c r="E293" t="s">
        <v>382</v>
      </c>
      <c r="F293" t="s">
        <v>36</v>
      </c>
      <c r="G293" t="s">
        <v>37</v>
      </c>
      <c r="H293" t="s">
        <v>307</v>
      </c>
      <c r="I293" t="s">
        <v>308</v>
      </c>
      <c r="J293">
        <v>6</v>
      </c>
      <c r="K293" t="s">
        <v>40</v>
      </c>
      <c r="L293">
        <v>43</v>
      </c>
      <c r="M293" t="s">
        <v>383</v>
      </c>
      <c r="N293" t="s">
        <v>384</v>
      </c>
      <c r="O293" t="s">
        <v>385</v>
      </c>
      <c r="P293">
        <v>3000</v>
      </c>
      <c r="Q293" t="s">
        <v>53</v>
      </c>
      <c r="R293">
        <v>3261</v>
      </c>
      <c r="S293" t="s">
        <v>153</v>
      </c>
      <c r="T293">
        <v>0</v>
      </c>
      <c r="U293" t="s">
        <v>46</v>
      </c>
      <c r="V293">
        <v>50000000</v>
      </c>
      <c r="W293">
        <v>50000000</v>
      </c>
      <c r="X293">
        <v>0</v>
      </c>
      <c r="Y293">
        <v>0</v>
      </c>
      <c r="Z293">
        <v>0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50000000</v>
      </c>
    </row>
    <row r="294" spans="1:32" x14ac:dyDescent="0.3">
      <c r="A294" t="str">
        <f t="shared" si="4"/>
        <v>1.1-00-2610_26643031_2633110</v>
      </c>
      <c r="B294" t="s">
        <v>32</v>
      </c>
      <c r="C294" t="s">
        <v>33</v>
      </c>
      <c r="D294" t="s">
        <v>381</v>
      </c>
      <c r="E294" t="s">
        <v>382</v>
      </c>
      <c r="F294" t="s">
        <v>36</v>
      </c>
      <c r="G294" t="s">
        <v>37</v>
      </c>
      <c r="H294" t="s">
        <v>307</v>
      </c>
      <c r="I294" t="s">
        <v>308</v>
      </c>
      <c r="J294">
        <v>6</v>
      </c>
      <c r="K294" t="s">
        <v>40</v>
      </c>
      <c r="L294">
        <v>43</v>
      </c>
      <c r="M294" t="s">
        <v>383</v>
      </c>
      <c r="N294" t="s">
        <v>384</v>
      </c>
      <c r="O294" t="s">
        <v>385</v>
      </c>
      <c r="P294">
        <v>3000</v>
      </c>
      <c r="Q294" t="s">
        <v>53</v>
      </c>
      <c r="R294">
        <v>3311</v>
      </c>
      <c r="S294" t="s">
        <v>69</v>
      </c>
      <c r="T294">
        <v>0</v>
      </c>
      <c r="U294" t="s">
        <v>46</v>
      </c>
      <c r="V294">
        <v>2000000</v>
      </c>
      <c r="W294">
        <v>2000000</v>
      </c>
      <c r="X294">
        <v>0</v>
      </c>
      <c r="Y294">
        <v>0</v>
      </c>
      <c r="Z294">
        <v>0</v>
      </c>
      <c r="AA294">
        <v>0</v>
      </c>
      <c r="AB294">
        <v>0</v>
      </c>
      <c r="AC294">
        <v>0</v>
      </c>
      <c r="AD294">
        <v>0</v>
      </c>
      <c r="AE294">
        <v>0</v>
      </c>
      <c r="AF294">
        <v>2000000</v>
      </c>
    </row>
    <row r="295" spans="1:32" x14ac:dyDescent="0.3">
      <c r="A295" t="str">
        <f t="shared" si="4"/>
        <v>1.1-00-2610_26643031_2633210</v>
      </c>
      <c r="B295" t="s">
        <v>32</v>
      </c>
      <c r="C295" t="s">
        <v>33</v>
      </c>
      <c r="D295" t="s">
        <v>381</v>
      </c>
      <c r="E295" t="s">
        <v>382</v>
      </c>
      <c r="F295" t="s">
        <v>36</v>
      </c>
      <c r="G295" t="s">
        <v>37</v>
      </c>
      <c r="H295" t="s">
        <v>307</v>
      </c>
      <c r="I295" t="s">
        <v>308</v>
      </c>
      <c r="J295">
        <v>6</v>
      </c>
      <c r="K295" t="s">
        <v>40</v>
      </c>
      <c r="L295">
        <v>43</v>
      </c>
      <c r="M295" t="s">
        <v>383</v>
      </c>
      <c r="N295" t="s">
        <v>384</v>
      </c>
      <c r="O295" t="s">
        <v>385</v>
      </c>
      <c r="P295">
        <v>3000</v>
      </c>
      <c r="Q295" t="s">
        <v>53</v>
      </c>
      <c r="R295">
        <v>3321</v>
      </c>
      <c r="S295" t="s">
        <v>388</v>
      </c>
      <c r="T295">
        <v>0</v>
      </c>
      <c r="U295" t="s">
        <v>46</v>
      </c>
      <c r="V295">
        <v>8500000</v>
      </c>
      <c r="W295">
        <v>8500000</v>
      </c>
      <c r="X295">
        <v>0</v>
      </c>
      <c r="Y295">
        <v>0</v>
      </c>
      <c r="Z295">
        <v>0</v>
      </c>
      <c r="AA295">
        <v>0</v>
      </c>
      <c r="AB295">
        <v>0</v>
      </c>
      <c r="AC295">
        <v>0</v>
      </c>
      <c r="AD295">
        <v>0</v>
      </c>
      <c r="AE295">
        <v>0</v>
      </c>
      <c r="AF295">
        <v>8500000</v>
      </c>
    </row>
    <row r="296" spans="1:32" x14ac:dyDescent="0.3">
      <c r="A296" t="str">
        <f t="shared" si="4"/>
        <v>1.1-00-2610_26643031_2635710</v>
      </c>
      <c r="B296" t="s">
        <v>32</v>
      </c>
      <c r="C296" t="s">
        <v>33</v>
      </c>
      <c r="D296" t="s">
        <v>381</v>
      </c>
      <c r="E296" t="s">
        <v>382</v>
      </c>
      <c r="F296" t="s">
        <v>36</v>
      </c>
      <c r="G296" t="s">
        <v>37</v>
      </c>
      <c r="H296" t="s">
        <v>307</v>
      </c>
      <c r="I296" t="s">
        <v>308</v>
      </c>
      <c r="J296">
        <v>6</v>
      </c>
      <c r="K296" t="s">
        <v>40</v>
      </c>
      <c r="L296">
        <v>43</v>
      </c>
      <c r="M296" t="s">
        <v>383</v>
      </c>
      <c r="N296" t="s">
        <v>384</v>
      </c>
      <c r="O296" t="s">
        <v>385</v>
      </c>
      <c r="P296">
        <v>3000</v>
      </c>
      <c r="Q296" t="s">
        <v>53</v>
      </c>
      <c r="R296">
        <v>3571</v>
      </c>
      <c r="S296" t="s">
        <v>55</v>
      </c>
      <c r="T296">
        <v>0</v>
      </c>
      <c r="U296" t="s">
        <v>46</v>
      </c>
      <c r="V296">
        <v>170000000</v>
      </c>
      <c r="W296">
        <v>170000010</v>
      </c>
      <c r="X296">
        <v>29249025.530000001</v>
      </c>
      <c r="Y296">
        <v>29249025.530000001</v>
      </c>
      <c r="Z296">
        <v>10501037.280000001</v>
      </c>
      <c r="AA296">
        <v>18747988.25</v>
      </c>
      <c r="AB296">
        <v>18747988.25</v>
      </c>
      <c r="AC296">
        <v>0</v>
      </c>
      <c r="AD296">
        <v>0</v>
      </c>
      <c r="AE296">
        <v>0</v>
      </c>
      <c r="AF296">
        <v>140750974.47</v>
      </c>
    </row>
    <row r="297" spans="1:32" x14ac:dyDescent="0.3">
      <c r="A297" t="str">
        <f t="shared" si="4"/>
        <v>1.1-00-2610_26643031_26357133</v>
      </c>
      <c r="B297" t="s">
        <v>32</v>
      </c>
      <c r="C297" t="s">
        <v>33</v>
      </c>
      <c r="D297" t="s">
        <v>381</v>
      </c>
      <c r="E297" t="s">
        <v>382</v>
      </c>
      <c r="F297" t="s">
        <v>36</v>
      </c>
      <c r="G297" t="s">
        <v>37</v>
      </c>
      <c r="H297" t="s">
        <v>307</v>
      </c>
      <c r="I297" t="s">
        <v>308</v>
      </c>
      <c r="J297">
        <v>6</v>
      </c>
      <c r="K297" t="s">
        <v>40</v>
      </c>
      <c r="L297">
        <v>43</v>
      </c>
      <c r="M297" t="s">
        <v>383</v>
      </c>
      <c r="N297" t="s">
        <v>384</v>
      </c>
      <c r="O297" t="s">
        <v>385</v>
      </c>
      <c r="P297">
        <v>3000</v>
      </c>
      <c r="Q297" t="s">
        <v>53</v>
      </c>
      <c r="R297">
        <v>3571</v>
      </c>
      <c r="S297" t="s">
        <v>55</v>
      </c>
      <c r="T297">
        <v>33</v>
      </c>
      <c r="U297" t="s">
        <v>389</v>
      </c>
      <c r="V297">
        <v>50000000</v>
      </c>
      <c r="W297">
        <v>49999995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  <c r="AF297">
        <v>50000000</v>
      </c>
    </row>
    <row r="298" spans="1:32" x14ac:dyDescent="0.3">
      <c r="A298" t="str">
        <f t="shared" si="4"/>
        <v>1.1-00-2610_26643031_26392234</v>
      </c>
      <c r="B298" t="s">
        <v>32</v>
      </c>
      <c r="C298" t="s">
        <v>33</v>
      </c>
      <c r="D298" t="s">
        <v>381</v>
      </c>
      <c r="E298" t="s">
        <v>382</v>
      </c>
      <c r="F298" t="s">
        <v>36</v>
      </c>
      <c r="G298" t="s">
        <v>37</v>
      </c>
      <c r="H298" t="s">
        <v>307</v>
      </c>
      <c r="I298" t="s">
        <v>308</v>
      </c>
      <c r="J298">
        <v>6</v>
      </c>
      <c r="K298" t="s">
        <v>40</v>
      </c>
      <c r="L298">
        <v>43</v>
      </c>
      <c r="M298" t="s">
        <v>383</v>
      </c>
      <c r="N298" t="s">
        <v>384</v>
      </c>
      <c r="O298" t="s">
        <v>385</v>
      </c>
      <c r="P298">
        <v>3000</v>
      </c>
      <c r="Q298" t="s">
        <v>53</v>
      </c>
      <c r="R298">
        <v>3922</v>
      </c>
      <c r="S298" t="s">
        <v>243</v>
      </c>
      <c r="T298">
        <v>34</v>
      </c>
      <c r="U298" t="s">
        <v>390</v>
      </c>
      <c r="V298">
        <v>11200000</v>
      </c>
      <c r="W298">
        <v>11200000</v>
      </c>
      <c r="X298">
        <v>2900465</v>
      </c>
      <c r="Y298">
        <v>2900465</v>
      </c>
      <c r="Z298">
        <v>0</v>
      </c>
      <c r="AA298">
        <v>2900465</v>
      </c>
      <c r="AB298">
        <v>204970</v>
      </c>
      <c r="AC298">
        <v>2695495</v>
      </c>
      <c r="AD298">
        <v>0</v>
      </c>
      <c r="AE298">
        <v>2695495</v>
      </c>
      <c r="AF298">
        <v>8299535</v>
      </c>
    </row>
    <row r="299" spans="1:32" x14ac:dyDescent="0.3">
      <c r="A299" t="str">
        <f t="shared" si="4"/>
        <v>1.1-00-2611_26549034_2624410</v>
      </c>
      <c r="B299" t="s">
        <v>32</v>
      </c>
      <c r="C299" t="s">
        <v>33</v>
      </c>
      <c r="D299" t="s">
        <v>391</v>
      </c>
      <c r="E299" t="s">
        <v>392</v>
      </c>
      <c r="F299" t="s">
        <v>36</v>
      </c>
      <c r="G299" t="s">
        <v>37</v>
      </c>
      <c r="H299" t="s">
        <v>139</v>
      </c>
      <c r="I299" t="s">
        <v>140</v>
      </c>
      <c r="J299">
        <v>5</v>
      </c>
      <c r="K299" t="s">
        <v>141</v>
      </c>
      <c r="L299">
        <v>49</v>
      </c>
      <c r="M299" t="s">
        <v>393</v>
      </c>
      <c r="N299" t="s">
        <v>394</v>
      </c>
      <c r="O299" t="s">
        <v>395</v>
      </c>
      <c r="P299">
        <v>2000</v>
      </c>
      <c r="Q299" t="s">
        <v>44</v>
      </c>
      <c r="R299">
        <v>2441</v>
      </c>
      <c r="S299" t="s">
        <v>201</v>
      </c>
      <c r="T299">
        <v>0</v>
      </c>
      <c r="U299" t="s">
        <v>46</v>
      </c>
      <c r="V299">
        <v>80000</v>
      </c>
      <c r="W299">
        <v>80000</v>
      </c>
      <c r="X299">
        <v>0</v>
      </c>
      <c r="Y299">
        <v>0</v>
      </c>
      <c r="Z299">
        <v>0</v>
      </c>
      <c r="AA299">
        <v>0</v>
      </c>
      <c r="AB299">
        <v>0</v>
      </c>
      <c r="AC299">
        <v>0</v>
      </c>
      <c r="AD299">
        <v>0</v>
      </c>
      <c r="AE299">
        <v>0</v>
      </c>
      <c r="AF299">
        <v>80000</v>
      </c>
    </row>
    <row r="300" spans="1:32" x14ac:dyDescent="0.3">
      <c r="A300" t="str">
        <f t="shared" si="4"/>
        <v>1.1-00-2611_26549034_26382149</v>
      </c>
      <c r="B300" t="s">
        <v>32</v>
      </c>
      <c r="C300" t="s">
        <v>33</v>
      </c>
      <c r="D300" t="s">
        <v>391</v>
      </c>
      <c r="E300" t="s">
        <v>392</v>
      </c>
      <c r="F300" t="s">
        <v>36</v>
      </c>
      <c r="G300" t="s">
        <v>37</v>
      </c>
      <c r="H300" t="s">
        <v>139</v>
      </c>
      <c r="I300" t="s">
        <v>140</v>
      </c>
      <c r="J300">
        <v>5</v>
      </c>
      <c r="K300" t="s">
        <v>141</v>
      </c>
      <c r="L300">
        <v>49</v>
      </c>
      <c r="M300" t="s">
        <v>393</v>
      </c>
      <c r="N300" t="s">
        <v>394</v>
      </c>
      <c r="O300" t="s">
        <v>395</v>
      </c>
      <c r="P300">
        <v>3000</v>
      </c>
      <c r="Q300" t="s">
        <v>53</v>
      </c>
      <c r="R300">
        <v>3821</v>
      </c>
      <c r="S300" t="s">
        <v>56</v>
      </c>
      <c r="T300">
        <v>49</v>
      </c>
      <c r="U300" t="s">
        <v>396</v>
      </c>
      <c r="V300">
        <v>300000</v>
      </c>
      <c r="W300">
        <v>300000</v>
      </c>
      <c r="X300">
        <v>9396</v>
      </c>
      <c r="Y300">
        <v>9396</v>
      </c>
      <c r="Z300">
        <v>9396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290604</v>
      </c>
    </row>
    <row r="301" spans="1:32" x14ac:dyDescent="0.3">
      <c r="A301" t="str">
        <f t="shared" si="4"/>
        <v>1.1-00-2611_26549034_26382150</v>
      </c>
      <c r="B301" t="s">
        <v>32</v>
      </c>
      <c r="C301" t="s">
        <v>33</v>
      </c>
      <c r="D301" t="s">
        <v>391</v>
      </c>
      <c r="E301" t="s">
        <v>392</v>
      </c>
      <c r="F301" t="s">
        <v>36</v>
      </c>
      <c r="G301" t="s">
        <v>37</v>
      </c>
      <c r="H301" t="s">
        <v>139</v>
      </c>
      <c r="I301" t="s">
        <v>140</v>
      </c>
      <c r="J301">
        <v>5</v>
      </c>
      <c r="K301" t="s">
        <v>141</v>
      </c>
      <c r="L301">
        <v>49</v>
      </c>
      <c r="M301" t="s">
        <v>393</v>
      </c>
      <c r="N301" t="s">
        <v>394</v>
      </c>
      <c r="O301" t="s">
        <v>395</v>
      </c>
      <c r="P301">
        <v>3000</v>
      </c>
      <c r="Q301" t="s">
        <v>53</v>
      </c>
      <c r="R301">
        <v>3821</v>
      </c>
      <c r="S301" t="s">
        <v>56</v>
      </c>
      <c r="T301">
        <v>50</v>
      </c>
      <c r="U301" t="s">
        <v>397</v>
      </c>
      <c r="V301">
        <v>270000</v>
      </c>
      <c r="W301">
        <v>270000</v>
      </c>
      <c r="X301">
        <v>0</v>
      </c>
      <c r="Y301">
        <v>0</v>
      </c>
      <c r="Z301">
        <v>0</v>
      </c>
      <c r="AA301">
        <v>0</v>
      </c>
      <c r="AB301">
        <v>0</v>
      </c>
      <c r="AC301">
        <v>0</v>
      </c>
      <c r="AD301">
        <v>0</v>
      </c>
      <c r="AE301">
        <v>0</v>
      </c>
      <c r="AF301">
        <v>270000</v>
      </c>
    </row>
    <row r="302" spans="1:32" x14ac:dyDescent="0.3">
      <c r="A302" t="str">
        <f t="shared" si="4"/>
        <v>1.1-00-2611_26549034_2656710</v>
      </c>
      <c r="B302" t="s">
        <v>32</v>
      </c>
      <c r="C302" t="s">
        <v>33</v>
      </c>
      <c r="D302" t="s">
        <v>391</v>
      </c>
      <c r="E302" t="s">
        <v>392</v>
      </c>
      <c r="F302" t="s">
        <v>36</v>
      </c>
      <c r="G302" t="s">
        <v>37</v>
      </c>
      <c r="H302" t="s">
        <v>139</v>
      </c>
      <c r="I302" t="s">
        <v>140</v>
      </c>
      <c r="J302">
        <v>5</v>
      </c>
      <c r="K302" t="s">
        <v>141</v>
      </c>
      <c r="L302">
        <v>49</v>
      </c>
      <c r="M302" t="s">
        <v>393</v>
      </c>
      <c r="N302" t="s">
        <v>394</v>
      </c>
      <c r="O302" t="s">
        <v>395</v>
      </c>
      <c r="P302">
        <v>5000</v>
      </c>
      <c r="Q302" t="s">
        <v>57</v>
      </c>
      <c r="R302">
        <v>5671</v>
      </c>
      <c r="S302" t="s">
        <v>283</v>
      </c>
      <c r="T302">
        <v>0</v>
      </c>
      <c r="U302" t="s">
        <v>46</v>
      </c>
      <c r="V302">
        <v>50000</v>
      </c>
      <c r="W302">
        <v>50000</v>
      </c>
      <c r="X302">
        <v>0</v>
      </c>
      <c r="Y302">
        <v>0</v>
      </c>
      <c r="Z302">
        <v>0</v>
      </c>
      <c r="AA302">
        <v>0</v>
      </c>
      <c r="AB302">
        <v>0</v>
      </c>
      <c r="AC302">
        <v>0</v>
      </c>
      <c r="AD302">
        <v>0</v>
      </c>
      <c r="AE302">
        <v>0</v>
      </c>
      <c r="AF302">
        <v>50000</v>
      </c>
    </row>
    <row r="303" spans="1:32" x14ac:dyDescent="0.3">
      <c r="A303" t="str">
        <f t="shared" si="4"/>
        <v>1.1-00-2611_26560036_26439142</v>
      </c>
      <c r="B303" t="s">
        <v>32</v>
      </c>
      <c r="C303" t="s">
        <v>33</v>
      </c>
      <c r="D303" t="s">
        <v>391</v>
      </c>
      <c r="E303" t="s">
        <v>392</v>
      </c>
      <c r="F303" t="s">
        <v>36</v>
      </c>
      <c r="G303" t="s">
        <v>37</v>
      </c>
      <c r="H303" t="s">
        <v>139</v>
      </c>
      <c r="I303" t="s">
        <v>140</v>
      </c>
      <c r="J303">
        <v>5</v>
      </c>
      <c r="K303" t="s">
        <v>141</v>
      </c>
      <c r="L303">
        <v>60</v>
      </c>
      <c r="M303" t="s">
        <v>398</v>
      </c>
      <c r="N303" t="s">
        <v>399</v>
      </c>
      <c r="O303" t="s">
        <v>400</v>
      </c>
      <c r="P303">
        <v>4000</v>
      </c>
      <c r="Q303" t="s">
        <v>148</v>
      </c>
      <c r="R303">
        <v>4391</v>
      </c>
      <c r="S303" t="s">
        <v>401</v>
      </c>
      <c r="T303">
        <v>42</v>
      </c>
      <c r="U303" t="s">
        <v>402</v>
      </c>
      <c r="V303">
        <v>650000</v>
      </c>
      <c r="W303">
        <v>650000</v>
      </c>
      <c r="X303">
        <v>0</v>
      </c>
      <c r="Y303">
        <v>0</v>
      </c>
      <c r="Z303">
        <v>0</v>
      </c>
      <c r="AA303">
        <v>0</v>
      </c>
      <c r="AB303">
        <v>0</v>
      </c>
      <c r="AC303">
        <v>0</v>
      </c>
      <c r="AD303">
        <v>0</v>
      </c>
      <c r="AE303">
        <v>0</v>
      </c>
      <c r="AF303">
        <v>650000</v>
      </c>
    </row>
    <row r="304" spans="1:32" x14ac:dyDescent="0.3">
      <c r="A304" t="str">
        <f t="shared" si="4"/>
        <v>1.1-00-2611_26560036_26439172</v>
      </c>
      <c r="B304" t="s">
        <v>32</v>
      </c>
      <c r="C304" t="s">
        <v>33</v>
      </c>
      <c r="D304" t="s">
        <v>391</v>
      </c>
      <c r="E304" t="s">
        <v>392</v>
      </c>
      <c r="F304" t="s">
        <v>36</v>
      </c>
      <c r="G304" t="s">
        <v>37</v>
      </c>
      <c r="H304" t="s">
        <v>139</v>
      </c>
      <c r="I304" t="s">
        <v>140</v>
      </c>
      <c r="J304">
        <v>5</v>
      </c>
      <c r="K304" t="s">
        <v>141</v>
      </c>
      <c r="L304">
        <v>60</v>
      </c>
      <c r="M304" t="s">
        <v>398</v>
      </c>
      <c r="N304" t="s">
        <v>399</v>
      </c>
      <c r="O304" t="s">
        <v>400</v>
      </c>
      <c r="P304">
        <v>4000</v>
      </c>
      <c r="Q304" t="s">
        <v>148</v>
      </c>
      <c r="R304">
        <v>4391</v>
      </c>
      <c r="S304" t="s">
        <v>401</v>
      </c>
      <c r="T304">
        <v>72</v>
      </c>
      <c r="U304" t="s">
        <v>609</v>
      </c>
      <c r="V304">
        <v>0</v>
      </c>
      <c r="W304">
        <v>0</v>
      </c>
      <c r="X304">
        <v>0</v>
      </c>
      <c r="Y304">
        <v>0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0</v>
      </c>
      <c r="AF304">
        <v>0</v>
      </c>
    </row>
    <row r="305" spans="1:32" x14ac:dyDescent="0.3">
      <c r="A305" t="str">
        <f t="shared" si="4"/>
        <v>1.1-00-2611_26561036_2644110</v>
      </c>
      <c r="B305" t="s">
        <v>32</v>
      </c>
      <c r="C305" t="s">
        <v>33</v>
      </c>
      <c r="D305" t="s">
        <v>391</v>
      </c>
      <c r="E305" t="s">
        <v>392</v>
      </c>
      <c r="F305" t="s">
        <v>36</v>
      </c>
      <c r="G305" t="s">
        <v>37</v>
      </c>
      <c r="H305" t="s">
        <v>139</v>
      </c>
      <c r="I305" t="s">
        <v>140</v>
      </c>
      <c r="J305">
        <v>5</v>
      </c>
      <c r="K305" t="s">
        <v>141</v>
      </c>
      <c r="L305">
        <v>61</v>
      </c>
      <c r="M305" t="s">
        <v>403</v>
      </c>
      <c r="N305" t="s">
        <v>399</v>
      </c>
      <c r="O305" t="s">
        <v>400</v>
      </c>
      <c r="P305">
        <v>4000</v>
      </c>
      <c r="Q305" t="s">
        <v>148</v>
      </c>
      <c r="R305">
        <v>4411</v>
      </c>
      <c r="S305" t="s">
        <v>163</v>
      </c>
      <c r="T305">
        <v>0</v>
      </c>
      <c r="U305" t="s">
        <v>46</v>
      </c>
      <c r="V305">
        <v>5000000</v>
      </c>
      <c r="W305">
        <v>5000000</v>
      </c>
      <c r="X305">
        <v>0</v>
      </c>
      <c r="Y305">
        <v>0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5000000</v>
      </c>
    </row>
    <row r="306" spans="1:32" x14ac:dyDescent="0.3">
      <c r="A306" t="str">
        <f t="shared" si="4"/>
        <v>1.1-00-2608_26326020_2624610</v>
      </c>
      <c r="B306" t="s">
        <v>32</v>
      </c>
      <c r="C306" t="s">
        <v>33</v>
      </c>
      <c r="D306" t="s">
        <v>404</v>
      </c>
      <c r="E306" t="s">
        <v>405</v>
      </c>
      <c r="F306" t="s">
        <v>36</v>
      </c>
      <c r="G306" t="s">
        <v>37</v>
      </c>
      <c r="H306" t="s">
        <v>115</v>
      </c>
      <c r="I306" t="s">
        <v>116</v>
      </c>
      <c r="J306">
        <v>3</v>
      </c>
      <c r="K306" t="s">
        <v>117</v>
      </c>
      <c r="L306">
        <v>26</v>
      </c>
      <c r="M306" t="s">
        <v>406</v>
      </c>
      <c r="N306" t="s">
        <v>407</v>
      </c>
      <c r="O306" t="s">
        <v>408</v>
      </c>
      <c r="P306">
        <v>2000</v>
      </c>
      <c r="Q306" t="s">
        <v>44</v>
      </c>
      <c r="R306">
        <v>2461</v>
      </c>
      <c r="S306" t="s">
        <v>83</v>
      </c>
      <c r="T306">
        <v>0</v>
      </c>
      <c r="U306" t="s">
        <v>46</v>
      </c>
      <c r="V306">
        <v>10000000</v>
      </c>
      <c r="W306">
        <v>10000000</v>
      </c>
      <c r="X306">
        <v>0</v>
      </c>
      <c r="Y306">
        <v>0</v>
      </c>
      <c r="Z306">
        <v>0</v>
      </c>
      <c r="AA306">
        <v>0</v>
      </c>
      <c r="AB306">
        <v>0</v>
      </c>
      <c r="AC306">
        <v>0</v>
      </c>
      <c r="AD306">
        <v>0</v>
      </c>
      <c r="AE306">
        <v>0</v>
      </c>
      <c r="AF306">
        <v>10000000</v>
      </c>
    </row>
    <row r="307" spans="1:32" x14ac:dyDescent="0.3">
      <c r="A307" t="str">
        <f t="shared" si="4"/>
        <v>1.1-00-2608_26326020_26246124</v>
      </c>
      <c r="B307" t="s">
        <v>32</v>
      </c>
      <c r="C307" t="s">
        <v>33</v>
      </c>
      <c r="D307" t="s">
        <v>404</v>
      </c>
      <c r="E307" t="s">
        <v>405</v>
      </c>
      <c r="F307" t="s">
        <v>36</v>
      </c>
      <c r="G307" t="s">
        <v>37</v>
      </c>
      <c r="H307" t="s">
        <v>115</v>
      </c>
      <c r="I307" t="s">
        <v>116</v>
      </c>
      <c r="J307">
        <v>3</v>
      </c>
      <c r="K307" t="s">
        <v>117</v>
      </c>
      <c r="L307">
        <v>26</v>
      </c>
      <c r="M307" t="s">
        <v>406</v>
      </c>
      <c r="N307" t="s">
        <v>407</v>
      </c>
      <c r="O307" t="s">
        <v>408</v>
      </c>
      <c r="P307">
        <v>2000</v>
      </c>
      <c r="Q307" t="s">
        <v>44</v>
      </c>
      <c r="R307">
        <v>2461</v>
      </c>
      <c r="S307" t="s">
        <v>83</v>
      </c>
      <c r="T307">
        <v>24</v>
      </c>
      <c r="U307" t="s">
        <v>409</v>
      </c>
      <c r="V307">
        <v>20180000</v>
      </c>
      <c r="W307">
        <v>20179998.719999999</v>
      </c>
      <c r="X307">
        <v>20170196</v>
      </c>
      <c r="Y307">
        <v>20170196</v>
      </c>
      <c r="Z307">
        <v>20170196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9804</v>
      </c>
    </row>
    <row r="308" spans="1:32" x14ac:dyDescent="0.3">
      <c r="A308" t="str">
        <f t="shared" si="4"/>
        <v>1.1-00-2608_26326020_26246125</v>
      </c>
      <c r="B308" t="s">
        <v>32</v>
      </c>
      <c r="C308" t="s">
        <v>33</v>
      </c>
      <c r="D308" t="s">
        <v>404</v>
      </c>
      <c r="E308" t="s">
        <v>405</v>
      </c>
      <c r="F308" t="s">
        <v>36</v>
      </c>
      <c r="G308" t="s">
        <v>37</v>
      </c>
      <c r="H308" t="s">
        <v>115</v>
      </c>
      <c r="I308" t="s">
        <v>116</v>
      </c>
      <c r="J308">
        <v>3</v>
      </c>
      <c r="K308" t="s">
        <v>117</v>
      </c>
      <c r="L308">
        <v>26</v>
      </c>
      <c r="M308" t="s">
        <v>406</v>
      </c>
      <c r="N308" t="s">
        <v>407</v>
      </c>
      <c r="O308" t="s">
        <v>408</v>
      </c>
      <c r="P308">
        <v>2000</v>
      </c>
      <c r="Q308" t="s">
        <v>44</v>
      </c>
      <c r="R308">
        <v>2461</v>
      </c>
      <c r="S308" t="s">
        <v>83</v>
      </c>
      <c r="T308">
        <v>25</v>
      </c>
      <c r="U308" t="s">
        <v>410</v>
      </c>
      <c r="V308">
        <v>1000000</v>
      </c>
      <c r="W308">
        <v>1000001.28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1000000</v>
      </c>
    </row>
    <row r="309" spans="1:32" x14ac:dyDescent="0.3">
      <c r="A309" t="str">
        <f t="shared" si="4"/>
        <v>1.1-00-2608_26326020_2627210</v>
      </c>
      <c r="B309" t="s">
        <v>32</v>
      </c>
      <c r="C309" t="s">
        <v>33</v>
      </c>
      <c r="D309" t="s">
        <v>404</v>
      </c>
      <c r="E309" t="s">
        <v>405</v>
      </c>
      <c r="F309" t="s">
        <v>36</v>
      </c>
      <c r="G309" t="s">
        <v>37</v>
      </c>
      <c r="H309" t="s">
        <v>115</v>
      </c>
      <c r="I309" t="s">
        <v>116</v>
      </c>
      <c r="J309">
        <v>3</v>
      </c>
      <c r="K309" t="s">
        <v>117</v>
      </c>
      <c r="L309">
        <v>26</v>
      </c>
      <c r="M309" t="s">
        <v>406</v>
      </c>
      <c r="N309" t="s">
        <v>407</v>
      </c>
      <c r="O309" t="s">
        <v>408</v>
      </c>
      <c r="P309">
        <v>2000</v>
      </c>
      <c r="Q309" t="s">
        <v>44</v>
      </c>
      <c r="R309">
        <v>2721</v>
      </c>
      <c r="S309" t="s">
        <v>50</v>
      </c>
      <c r="T309">
        <v>0</v>
      </c>
      <c r="U309" t="s">
        <v>46</v>
      </c>
      <c r="V309">
        <v>200000</v>
      </c>
      <c r="W309">
        <v>200000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0</v>
      </c>
      <c r="AE309">
        <v>0</v>
      </c>
      <c r="AF309">
        <v>200000</v>
      </c>
    </row>
    <row r="310" spans="1:32" x14ac:dyDescent="0.3">
      <c r="A310" t="str">
        <f t="shared" si="4"/>
        <v>1.1-00-2608_26326020_2629110</v>
      </c>
      <c r="B310" t="s">
        <v>32</v>
      </c>
      <c r="C310" t="s">
        <v>33</v>
      </c>
      <c r="D310" t="s">
        <v>404</v>
      </c>
      <c r="E310" t="s">
        <v>405</v>
      </c>
      <c r="F310" t="s">
        <v>36</v>
      </c>
      <c r="G310" t="s">
        <v>37</v>
      </c>
      <c r="H310" t="s">
        <v>115</v>
      </c>
      <c r="I310" t="s">
        <v>116</v>
      </c>
      <c r="J310">
        <v>3</v>
      </c>
      <c r="K310" t="s">
        <v>117</v>
      </c>
      <c r="L310">
        <v>26</v>
      </c>
      <c r="M310" t="s">
        <v>406</v>
      </c>
      <c r="N310" t="s">
        <v>407</v>
      </c>
      <c r="O310" t="s">
        <v>408</v>
      </c>
      <c r="P310">
        <v>2000</v>
      </c>
      <c r="Q310" t="s">
        <v>44</v>
      </c>
      <c r="R310">
        <v>2911</v>
      </c>
      <c r="S310" t="s">
        <v>51</v>
      </c>
      <c r="T310">
        <v>0</v>
      </c>
      <c r="U310" t="s">
        <v>46</v>
      </c>
      <c r="V310">
        <v>200000</v>
      </c>
      <c r="W310">
        <v>200000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0</v>
      </c>
      <c r="AD310">
        <v>0</v>
      </c>
      <c r="AE310">
        <v>0</v>
      </c>
      <c r="AF310">
        <v>200000</v>
      </c>
    </row>
    <row r="311" spans="1:32" x14ac:dyDescent="0.3">
      <c r="A311" t="str">
        <f t="shared" si="4"/>
        <v>1.1-00-2608_26326020_2635710</v>
      </c>
      <c r="B311" t="s">
        <v>32</v>
      </c>
      <c r="C311" t="s">
        <v>33</v>
      </c>
      <c r="D311" t="s">
        <v>404</v>
      </c>
      <c r="E311" t="s">
        <v>405</v>
      </c>
      <c r="F311" t="s">
        <v>36</v>
      </c>
      <c r="G311" t="s">
        <v>37</v>
      </c>
      <c r="H311" t="s">
        <v>115</v>
      </c>
      <c r="I311" t="s">
        <v>116</v>
      </c>
      <c r="J311">
        <v>3</v>
      </c>
      <c r="K311" t="s">
        <v>117</v>
      </c>
      <c r="L311">
        <v>26</v>
      </c>
      <c r="M311" t="s">
        <v>406</v>
      </c>
      <c r="N311" t="s">
        <v>407</v>
      </c>
      <c r="O311" t="s">
        <v>408</v>
      </c>
      <c r="P311">
        <v>3000</v>
      </c>
      <c r="Q311" t="s">
        <v>53</v>
      </c>
      <c r="R311">
        <v>3571</v>
      </c>
      <c r="S311" t="s">
        <v>55</v>
      </c>
      <c r="T311">
        <v>0</v>
      </c>
      <c r="U311" t="s">
        <v>46</v>
      </c>
      <c r="V311">
        <v>2100000</v>
      </c>
      <c r="W311">
        <v>2100000</v>
      </c>
      <c r="X311">
        <v>0</v>
      </c>
      <c r="Y311">
        <v>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2100000</v>
      </c>
    </row>
    <row r="312" spans="1:32" x14ac:dyDescent="0.3">
      <c r="A312" t="str">
        <f t="shared" si="4"/>
        <v>1.1-00-2609_26233026_2633410</v>
      </c>
      <c r="B312" t="s">
        <v>32</v>
      </c>
      <c r="C312" t="s">
        <v>33</v>
      </c>
      <c r="D312" t="s">
        <v>411</v>
      </c>
      <c r="E312" t="s">
        <v>412</v>
      </c>
      <c r="F312" t="s">
        <v>36</v>
      </c>
      <c r="G312" t="s">
        <v>37</v>
      </c>
      <c r="H312" t="s">
        <v>292</v>
      </c>
      <c r="I312" t="s">
        <v>293</v>
      </c>
      <c r="J312">
        <v>2</v>
      </c>
      <c r="K312" t="s">
        <v>102</v>
      </c>
      <c r="L312">
        <v>33</v>
      </c>
      <c r="M312" t="s">
        <v>413</v>
      </c>
      <c r="N312" t="s">
        <v>414</v>
      </c>
      <c r="O312" t="s">
        <v>415</v>
      </c>
      <c r="P312">
        <v>3000</v>
      </c>
      <c r="Q312" t="s">
        <v>53</v>
      </c>
      <c r="R312">
        <v>3341</v>
      </c>
      <c r="S312" t="s">
        <v>238</v>
      </c>
      <c r="T312">
        <v>0</v>
      </c>
      <c r="U312" t="s">
        <v>46</v>
      </c>
      <c r="V312">
        <v>230000</v>
      </c>
      <c r="W312">
        <v>230000</v>
      </c>
      <c r="X312">
        <v>0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0</v>
      </c>
      <c r="AF312">
        <v>230000</v>
      </c>
    </row>
    <row r="313" spans="1:32" x14ac:dyDescent="0.3">
      <c r="A313" t="str">
        <f t="shared" si="4"/>
        <v>1.1-00-2609_26233026_2638210</v>
      </c>
      <c r="B313" t="s">
        <v>32</v>
      </c>
      <c r="C313" t="s">
        <v>33</v>
      </c>
      <c r="D313" t="s">
        <v>411</v>
      </c>
      <c r="E313" t="s">
        <v>412</v>
      </c>
      <c r="F313" t="s">
        <v>36</v>
      </c>
      <c r="G313" t="s">
        <v>37</v>
      </c>
      <c r="H313" t="s">
        <v>292</v>
      </c>
      <c r="I313" t="s">
        <v>293</v>
      </c>
      <c r="J313">
        <v>2</v>
      </c>
      <c r="K313" t="s">
        <v>102</v>
      </c>
      <c r="L313">
        <v>33</v>
      </c>
      <c r="M313" t="s">
        <v>413</v>
      </c>
      <c r="N313" t="s">
        <v>414</v>
      </c>
      <c r="O313" t="s">
        <v>415</v>
      </c>
      <c r="P313">
        <v>3000</v>
      </c>
      <c r="Q313" t="s">
        <v>53</v>
      </c>
      <c r="R313">
        <v>3821</v>
      </c>
      <c r="S313" t="s">
        <v>56</v>
      </c>
      <c r="T313">
        <v>0</v>
      </c>
      <c r="U313" t="s">
        <v>46</v>
      </c>
      <c r="V313">
        <v>150000</v>
      </c>
      <c r="W313">
        <v>150000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0</v>
      </c>
      <c r="AF313">
        <v>150000</v>
      </c>
    </row>
    <row r="314" spans="1:32" x14ac:dyDescent="0.3">
      <c r="A314" t="str">
        <f t="shared" si="4"/>
        <v>1.1-00-2609_26233026_2638410</v>
      </c>
      <c r="B314" t="s">
        <v>32</v>
      </c>
      <c r="C314" t="s">
        <v>33</v>
      </c>
      <c r="D314" t="s">
        <v>411</v>
      </c>
      <c r="E314" t="s">
        <v>412</v>
      </c>
      <c r="F314" t="s">
        <v>36</v>
      </c>
      <c r="G314" t="s">
        <v>37</v>
      </c>
      <c r="H314" t="s">
        <v>292</v>
      </c>
      <c r="I314" t="s">
        <v>293</v>
      </c>
      <c r="J314">
        <v>2</v>
      </c>
      <c r="K314" t="s">
        <v>102</v>
      </c>
      <c r="L314">
        <v>33</v>
      </c>
      <c r="M314" t="s">
        <v>413</v>
      </c>
      <c r="N314" t="s">
        <v>414</v>
      </c>
      <c r="O314" t="s">
        <v>415</v>
      </c>
      <c r="P314">
        <v>3000</v>
      </c>
      <c r="Q314" t="s">
        <v>53</v>
      </c>
      <c r="R314">
        <v>3841</v>
      </c>
      <c r="S314" t="s">
        <v>416</v>
      </c>
      <c r="T314">
        <v>0</v>
      </c>
      <c r="U314" t="s">
        <v>46</v>
      </c>
      <c r="V314">
        <v>100000</v>
      </c>
      <c r="W314">
        <v>100000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100000</v>
      </c>
    </row>
    <row r="315" spans="1:32" x14ac:dyDescent="0.3">
      <c r="A315" t="str">
        <f t="shared" si="4"/>
        <v>1.1-00-2614_26268040_2642110</v>
      </c>
      <c r="B315" t="s">
        <v>32</v>
      </c>
      <c r="C315" t="s">
        <v>33</v>
      </c>
      <c r="D315" t="s">
        <v>417</v>
      </c>
      <c r="E315" t="s">
        <v>418</v>
      </c>
      <c r="F315" t="s">
        <v>36</v>
      </c>
      <c r="G315" t="s">
        <v>37</v>
      </c>
      <c r="H315" t="s">
        <v>419</v>
      </c>
      <c r="I315" t="s">
        <v>420</v>
      </c>
      <c r="J315">
        <v>2</v>
      </c>
      <c r="K315" t="s">
        <v>102</v>
      </c>
      <c r="L315">
        <v>68</v>
      </c>
      <c r="M315" t="s">
        <v>421</v>
      </c>
      <c r="N315" t="s">
        <v>422</v>
      </c>
      <c r="O315" t="s">
        <v>423</v>
      </c>
      <c r="P315">
        <v>4000</v>
      </c>
      <c r="Q315" t="s">
        <v>148</v>
      </c>
      <c r="R315">
        <v>4211</v>
      </c>
      <c r="S315" t="s">
        <v>149</v>
      </c>
      <c r="T315">
        <v>0</v>
      </c>
      <c r="U315" t="s">
        <v>46</v>
      </c>
      <c r="V315">
        <v>20803650</v>
      </c>
      <c r="W315">
        <v>20803650</v>
      </c>
      <c r="X315">
        <v>5290797.5199999996</v>
      </c>
      <c r="Y315">
        <v>5290797.5199999996</v>
      </c>
      <c r="Z315">
        <v>0</v>
      </c>
      <c r="AA315">
        <v>5290797.5199999996</v>
      </c>
      <c r="AB315">
        <v>0</v>
      </c>
      <c r="AC315">
        <v>5290797.5199999996</v>
      </c>
      <c r="AD315">
        <v>0</v>
      </c>
      <c r="AE315">
        <v>5290797.5199999996</v>
      </c>
      <c r="AF315">
        <v>15512852.48</v>
      </c>
    </row>
    <row r="316" spans="1:32" x14ac:dyDescent="0.3">
      <c r="A316" t="str">
        <f t="shared" si="4"/>
        <v>1.1-00-2615_26169041_2642110</v>
      </c>
      <c r="B316" t="s">
        <v>32</v>
      </c>
      <c r="C316" t="s">
        <v>33</v>
      </c>
      <c r="D316" t="s">
        <v>417</v>
      </c>
      <c r="E316" t="s">
        <v>418</v>
      </c>
      <c r="F316" t="s">
        <v>36</v>
      </c>
      <c r="G316" t="s">
        <v>37</v>
      </c>
      <c r="H316" t="s">
        <v>424</v>
      </c>
      <c r="I316" t="s">
        <v>425</v>
      </c>
      <c r="J316">
        <v>1</v>
      </c>
      <c r="K316" t="s">
        <v>123</v>
      </c>
      <c r="L316">
        <v>69</v>
      </c>
      <c r="M316" t="s">
        <v>426</v>
      </c>
      <c r="N316" t="s">
        <v>427</v>
      </c>
      <c r="O316" t="s">
        <v>428</v>
      </c>
      <c r="P316">
        <v>4000</v>
      </c>
      <c r="Q316" t="s">
        <v>148</v>
      </c>
      <c r="R316">
        <v>4211</v>
      </c>
      <c r="S316" t="s">
        <v>149</v>
      </c>
      <c r="T316">
        <v>0</v>
      </c>
      <c r="U316" t="s">
        <v>46</v>
      </c>
      <c r="V316">
        <v>9828000</v>
      </c>
      <c r="W316">
        <v>9828000</v>
      </c>
      <c r="X316">
        <v>2484334.92</v>
      </c>
      <c r="Y316">
        <v>2484334.92</v>
      </c>
      <c r="Z316">
        <v>0</v>
      </c>
      <c r="AA316">
        <v>2484334.92</v>
      </c>
      <c r="AB316">
        <v>0</v>
      </c>
      <c r="AC316">
        <v>2484334.92</v>
      </c>
      <c r="AD316">
        <v>2457000</v>
      </c>
      <c r="AE316">
        <v>27334.92</v>
      </c>
      <c r="AF316">
        <v>7343665.0800000001</v>
      </c>
    </row>
    <row r="317" spans="1:32" x14ac:dyDescent="0.3">
      <c r="A317" t="str">
        <f t="shared" si="4"/>
        <v>1.1-00-2613_26267039_2642110</v>
      </c>
      <c r="B317" t="s">
        <v>32</v>
      </c>
      <c r="C317" t="s">
        <v>33</v>
      </c>
      <c r="D317" t="s">
        <v>429</v>
      </c>
      <c r="E317" t="s">
        <v>430</v>
      </c>
      <c r="F317" t="s">
        <v>36</v>
      </c>
      <c r="G317" t="s">
        <v>37</v>
      </c>
      <c r="H317" t="s">
        <v>431</v>
      </c>
      <c r="I317" t="s">
        <v>432</v>
      </c>
      <c r="J317">
        <v>2</v>
      </c>
      <c r="K317" t="s">
        <v>102</v>
      </c>
      <c r="L317">
        <v>67</v>
      </c>
      <c r="M317" t="s">
        <v>433</v>
      </c>
      <c r="N317" t="s">
        <v>434</v>
      </c>
      <c r="O317" t="s">
        <v>435</v>
      </c>
      <c r="P317">
        <v>4000</v>
      </c>
      <c r="Q317" t="s">
        <v>148</v>
      </c>
      <c r="R317">
        <v>4211</v>
      </c>
      <c r="S317" t="s">
        <v>149</v>
      </c>
      <c r="T317">
        <v>0</v>
      </c>
      <c r="U317" t="s">
        <v>46</v>
      </c>
      <c r="V317">
        <v>14767344.140000001</v>
      </c>
      <c r="W317">
        <v>14767344.140000001</v>
      </c>
      <c r="X317">
        <v>2461224.02</v>
      </c>
      <c r="Y317">
        <v>2461224.02</v>
      </c>
      <c r="Z317">
        <v>0</v>
      </c>
      <c r="AA317">
        <v>2461224.02</v>
      </c>
      <c r="AB317">
        <v>0</v>
      </c>
      <c r="AC317">
        <v>2461224.02</v>
      </c>
      <c r="AD317">
        <v>0</v>
      </c>
      <c r="AE317">
        <v>2461224.02</v>
      </c>
      <c r="AF317">
        <v>12306120.120000001</v>
      </c>
    </row>
    <row r="318" spans="1:32" x14ac:dyDescent="0.3">
      <c r="A318" t="str">
        <f t="shared" si="4"/>
        <v>1.1-00-2616_26170042_2642110</v>
      </c>
      <c r="B318" t="s">
        <v>32</v>
      </c>
      <c r="C318" t="s">
        <v>33</v>
      </c>
      <c r="D318" t="s">
        <v>429</v>
      </c>
      <c r="E318" t="s">
        <v>430</v>
      </c>
      <c r="F318" t="s">
        <v>36</v>
      </c>
      <c r="G318" t="s">
        <v>37</v>
      </c>
      <c r="H318" t="s">
        <v>436</v>
      </c>
      <c r="I318" t="s">
        <v>437</v>
      </c>
      <c r="J318">
        <v>1</v>
      </c>
      <c r="K318" t="s">
        <v>123</v>
      </c>
      <c r="L318">
        <v>70</v>
      </c>
      <c r="M318" t="s">
        <v>438</v>
      </c>
      <c r="N318" t="s">
        <v>439</v>
      </c>
      <c r="O318" t="s">
        <v>440</v>
      </c>
      <c r="P318">
        <v>4000</v>
      </c>
      <c r="Q318" t="s">
        <v>148</v>
      </c>
      <c r="R318">
        <v>4211</v>
      </c>
      <c r="S318" t="s">
        <v>149</v>
      </c>
      <c r="T318">
        <v>0</v>
      </c>
      <c r="U318" t="s">
        <v>46</v>
      </c>
      <c r="V318">
        <v>7750016.75</v>
      </c>
      <c r="W318">
        <v>7750016.75</v>
      </c>
      <c r="X318">
        <v>1039619.25</v>
      </c>
      <c r="Y318">
        <v>1039619.25</v>
      </c>
      <c r="Z318">
        <v>0</v>
      </c>
      <c r="AA318">
        <v>1039619.25</v>
      </c>
      <c r="AB318">
        <v>0</v>
      </c>
      <c r="AC318">
        <v>1039619.25</v>
      </c>
      <c r="AD318">
        <v>0</v>
      </c>
      <c r="AE318">
        <v>1039619.25</v>
      </c>
      <c r="AF318">
        <v>6710397.5</v>
      </c>
    </row>
    <row r="319" spans="1:32" x14ac:dyDescent="0.3">
      <c r="A319" t="str">
        <f t="shared" si="4"/>
        <v>1.1-00-2617_26171043_2642110</v>
      </c>
      <c r="B319" t="s">
        <v>32</v>
      </c>
      <c r="C319" t="s">
        <v>33</v>
      </c>
      <c r="D319" t="s">
        <v>441</v>
      </c>
      <c r="E319" t="s">
        <v>442</v>
      </c>
      <c r="F319" t="s">
        <v>36</v>
      </c>
      <c r="G319" t="s">
        <v>37</v>
      </c>
      <c r="H319" t="s">
        <v>443</v>
      </c>
      <c r="I319" t="s">
        <v>444</v>
      </c>
      <c r="J319">
        <v>1</v>
      </c>
      <c r="K319" t="s">
        <v>123</v>
      </c>
      <c r="L319">
        <v>71</v>
      </c>
      <c r="M319" t="s">
        <v>445</v>
      </c>
      <c r="N319" t="s">
        <v>446</v>
      </c>
      <c r="O319" t="s">
        <v>447</v>
      </c>
      <c r="P319">
        <v>4000</v>
      </c>
      <c r="Q319" t="s">
        <v>148</v>
      </c>
      <c r="R319">
        <v>4211</v>
      </c>
      <c r="S319" t="s">
        <v>149</v>
      </c>
      <c r="T319">
        <v>0</v>
      </c>
      <c r="U319" t="s">
        <v>46</v>
      </c>
      <c r="V319">
        <v>99750000</v>
      </c>
      <c r="W319">
        <v>99750000</v>
      </c>
      <c r="X319">
        <v>24937500</v>
      </c>
      <c r="Y319">
        <v>24937500</v>
      </c>
      <c r="Z319">
        <v>0</v>
      </c>
      <c r="AA319">
        <v>24937500</v>
      </c>
      <c r="AB319">
        <v>0</v>
      </c>
      <c r="AC319">
        <v>24937500</v>
      </c>
      <c r="AD319">
        <v>0</v>
      </c>
      <c r="AE319">
        <v>24937500</v>
      </c>
      <c r="AF319">
        <v>74812500</v>
      </c>
    </row>
    <row r="320" spans="1:32" x14ac:dyDescent="0.3">
      <c r="A320" t="str">
        <f t="shared" si="4"/>
        <v>1.6-01-2604_2648006_2642510</v>
      </c>
      <c r="B320" t="s">
        <v>448</v>
      </c>
      <c r="C320" t="s">
        <v>449</v>
      </c>
      <c r="D320" t="s">
        <v>175</v>
      </c>
      <c r="E320" t="s">
        <v>176</v>
      </c>
      <c r="F320" t="s">
        <v>36</v>
      </c>
      <c r="G320" t="s">
        <v>37</v>
      </c>
      <c r="H320" t="s">
        <v>192</v>
      </c>
      <c r="I320" t="s">
        <v>193</v>
      </c>
      <c r="J320">
        <v>4</v>
      </c>
      <c r="K320" t="s">
        <v>78</v>
      </c>
      <c r="L320">
        <v>8</v>
      </c>
      <c r="M320" t="s">
        <v>221</v>
      </c>
      <c r="N320" t="s">
        <v>222</v>
      </c>
      <c r="O320" t="s">
        <v>223</v>
      </c>
      <c r="P320">
        <v>4000</v>
      </c>
      <c r="Q320" t="s">
        <v>148</v>
      </c>
      <c r="R320">
        <v>4251</v>
      </c>
      <c r="S320" t="s">
        <v>450</v>
      </c>
      <c r="T320">
        <v>0</v>
      </c>
      <c r="U320" t="s">
        <v>46</v>
      </c>
      <c r="V320">
        <v>25000000</v>
      </c>
      <c r="W320">
        <v>25000000</v>
      </c>
      <c r="X320">
        <v>1372569.63</v>
      </c>
      <c r="Y320">
        <v>1372569.63</v>
      </c>
      <c r="Z320">
        <v>0</v>
      </c>
      <c r="AA320">
        <v>1372569.63</v>
      </c>
      <c r="AB320">
        <v>0</v>
      </c>
      <c r="AC320">
        <v>1372569.63</v>
      </c>
      <c r="AD320">
        <v>0</v>
      </c>
      <c r="AE320">
        <v>1372569.63</v>
      </c>
      <c r="AF320">
        <v>23627430.370000001</v>
      </c>
    </row>
    <row r="321" spans="1:32" x14ac:dyDescent="0.3">
      <c r="A321" t="str">
        <f t="shared" si="4"/>
        <v>1.6-01-2605_26113008_2615913</v>
      </c>
      <c r="B321" t="s">
        <v>448</v>
      </c>
      <c r="C321" t="s">
        <v>449</v>
      </c>
      <c r="D321" t="s">
        <v>175</v>
      </c>
      <c r="E321" t="s">
        <v>176</v>
      </c>
      <c r="F321" t="s">
        <v>350</v>
      </c>
      <c r="G321" t="s">
        <v>351</v>
      </c>
      <c r="H321" t="s">
        <v>224</v>
      </c>
      <c r="I321" t="s">
        <v>225</v>
      </c>
      <c r="J321">
        <v>1</v>
      </c>
      <c r="K321" t="s">
        <v>123</v>
      </c>
      <c r="L321">
        <v>13</v>
      </c>
      <c r="M321" t="s">
        <v>352</v>
      </c>
      <c r="N321" t="s">
        <v>353</v>
      </c>
      <c r="O321" t="s">
        <v>354</v>
      </c>
      <c r="P321">
        <v>1000</v>
      </c>
      <c r="Q321" t="s">
        <v>355</v>
      </c>
      <c r="R321">
        <v>1591</v>
      </c>
      <c r="S321" t="s">
        <v>357</v>
      </c>
      <c r="T321">
        <v>3</v>
      </c>
      <c r="U321" t="s">
        <v>358</v>
      </c>
      <c r="V321">
        <v>18604189</v>
      </c>
      <c r="W321">
        <v>26077752.18</v>
      </c>
      <c r="X321">
        <v>968800</v>
      </c>
      <c r="Y321">
        <v>968800</v>
      </c>
      <c r="Z321">
        <v>0</v>
      </c>
      <c r="AA321">
        <v>968800</v>
      </c>
      <c r="AB321">
        <v>0</v>
      </c>
      <c r="AC321">
        <v>968800</v>
      </c>
      <c r="AD321">
        <v>0</v>
      </c>
      <c r="AE321">
        <v>968800</v>
      </c>
      <c r="AF321">
        <v>17635389</v>
      </c>
    </row>
    <row r="322" spans="1:32" x14ac:dyDescent="0.3">
      <c r="A322" t="str">
        <f t="shared" si="4"/>
        <v>1.6-01-2605_26412008_2612212</v>
      </c>
      <c r="B322" t="s">
        <v>448</v>
      </c>
      <c r="C322" t="s">
        <v>449</v>
      </c>
      <c r="D322" t="s">
        <v>175</v>
      </c>
      <c r="E322" t="s">
        <v>176</v>
      </c>
      <c r="F322" t="s">
        <v>350</v>
      </c>
      <c r="G322" t="s">
        <v>351</v>
      </c>
      <c r="H322" t="s">
        <v>224</v>
      </c>
      <c r="I322" t="s">
        <v>225</v>
      </c>
      <c r="J322">
        <v>4</v>
      </c>
      <c r="K322" t="s">
        <v>78</v>
      </c>
      <c r="L322">
        <v>12</v>
      </c>
      <c r="M322" t="s">
        <v>355</v>
      </c>
      <c r="N322" t="s">
        <v>353</v>
      </c>
      <c r="O322" t="s">
        <v>354</v>
      </c>
      <c r="P322">
        <v>1000</v>
      </c>
      <c r="Q322" t="s">
        <v>355</v>
      </c>
      <c r="R322">
        <v>1221</v>
      </c>
      <c r="S322" t="s">
        <v>451</v>
      </c>
      <c r="T322">
        <v>2</v>
      </c>
      <c r="U322" t="s">
        <v>452</v>
      </c>
      <c r="V322">
        <v>76813145.879999995</v>
      </c>
      <c r="W322">
        <v>76813145.879999995</v>
      </c>
      <c r="X322">
        <v>13652005.810000001</v>
      </c>
      <c r="Y322">
        <v>13652005.810000001</v>
      </c>
      <c r="Z322">
        <v>0</v>
      </c>
      <c r="AA322">
        <v>13652005.810000001</v>
      </c>
      <c r="AB322">
        <v>0</v>
      </c>
      <c r="AC322">
        <v>13652005.810000001</v>
      </c>
      <c r="AD322">
        <v>0</v>
      </c>
      <c r="AE322">
        <v>13652005.810000001</v>
      </c>
      <c r="AF322">
        <v>63161140.069999993</v>
      </c>
    </row>
    <row r="323" spans="1:32" x14ac:dyDescent="0.3">
      <c r="A323" t="str">
        <f t="shared" ref="A323:A360" si="5">CONCATENATE(B323,H323,J323,L323,N323,R323,T323)</f>
        <v>1.6-01-2605_26412008_2612310</v>
      </c>
      <c r="B323" t="s">
        <v>448</v>
      </c>
      <c r="C323" t="s">
        <v>449</v>
      </c>
      <c r="D323" t="s">
        <v>175</v>
      </c>
      <c r="E323" t="s">
        <v>176</v>
      </c>
      <c r="F323" t="s">
        <v>350</v>
      </c>
      <c r="G323" t="s">
        <v>351</v>
      </c>
      <c r="H323" t="s">
        <v>224</v>
      </c>
      <c r="I323" t="s">
        <v>225</v>
      </c>
      <c r="J323">
        <v>4</v>
      </c>
      <c r="K323" t="s">
        <v>78</v>
      </c>
      <c r="L323">
        <v>12</v>
      </c>
      <c r="M323" t="s">
        <v>355</v>
      </c>
      <c r="N323" t="s">
        <v>353</v>
      </c>
      <c r="O323" t="s">
        <v>354</v>
      </c>
      <c r="P323">
        <v>1000</v>
      </c>
      <c r="Q323" t="s">
        <v>355</v>
      </c>
      <c r="R323">
        <v>1231</v>
      </c>
      <c r="S323" t="s">
        <v>453</v>
      </c>
      <c r="T323">
        <v>0</v>
      </c>
      <c r="U323" t="s">
        <v>46</v>
      </c>
      <c r="V323">
        <v>26400</v>
      </c>
      <c r="W323">
        <v>26400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26400</v>
      </c>
    </row>
    <row r="324" spans="1:32" x14ac:dyDescent="0.3">
      <c r="A324" t="str">
        <f t="shared" si="5"/>
        <v>1.6-01-2605_26412008_2613212</v>
      </c>
      <c r="B324" t="s">
        <v>448</v>
      </c>
      <c r="C324" t="s">
        <v>449</v>
      </c>
      <c r="D324" t="s">
        <v>175</v>
      </c>
      <c r="E324" t="s">
        <v>176</v>
      </c>
      <c r="F324" t="s">
        <v>350</v>
      </c>
      <c r="G324" t="s">
        <v>351</v>
      </c>
      <c r="H324" t="s">
        <v>224</v>
      </c>
      <c r="I324" t="s">
        <v>225</v>
      </c>
      <c r="J324">
        <v>4</v>
      </c>
      <c r="K324" t="s">
        <v>78</v>
      </c>
      <c r="L324">
        <v>12</v>
      </c>
      <c r="M324" t="s">
        <v>355</v>
      </c>
      <c r="N324" t="s">
        <v>353</v>
      </c>
      <c r="O324" t="s">
        <v>354</v>
      </c>
      <c r="P324">
        <v>1000</v>
      </c>
      <c r="Q324" t="s">
        <v>355</v>
      </c>
      <c r="R324">
        <v>1321</v>
      </c>
      <c r="S324" t="s">
        <v>454</v>
      </c>
      <c r="T324">
        <v>2</v>
      </c>
      <c r="U324" t="s">
        <v>452</v>
      </c>
      <c r="V324">
        <v>1066849.25</v>
      </c>
      <c r="W324">
        <v>1066862.1000000001</v>
      </c>
      <c r="X324">
        <v>6465.94</v>
      </c>
      <c r="Y324">
        <v>6465.94</v>
      </c>
      <c r="Z324">
        <v>0</v>
      </c>
      <c r="AA324">
        <v>6465.94</v>
      </c>
      <c r="AB324">
        <v>6465.94</v>
      </c>
      <c r="AC324">
        <v>0</v>
      </c>
      <c r="AD324">
        <v>0</v>
      </c>
      <c r="AE324">
        <v>0</v>
      </c>
      <c r="AF324">
        <v>1060383.31</v>
      </c>
    </row>
    <row r="325" spans="1:32" x14ac:dyDescent="0.3">
      <c r="A325" t="str">
        <f t="shared" si="5"/>
        <v>1.6-01-2605_26412008_2613222</v>
      </c>
      <c r="B325" t="s">
        <v>448</v>
      </c>
      <c r="C325" t="s">
        <v>449</v>
      </c>
      <c r="D325" t="s">
        <v>175</v>
      </c>
      <c r="E325" t="s">
        <v>176</v>
      </c>
      <c r="F325" t="s">
        <v>350</v>
      </c>
      <c r="G325" t="s">
        <v>351</v>
      </c>
      <c r="H325" t="s">
        <v>224</v>
      </c>
      <c r="I325" t="s">
        <v>225</v>
      </c>
      <c r="J325">
        <v>4</v>
      </c>
      <c r="K325" t="s">
        <v>78</v>
      </c>
      <c r="L325">
        <v>12</v>
      </c>
      <c r="M325" t="s">
        <v>355</v>
      </c>
      <c r="N325" t="s">
        <v>353</v>
      </c>
      <c r="O325" t="s">
        <v>354</v>
      </c>
      <c r="P325">
        <v>1000</v>
      </c>
      <c r="Q325" t="s">
        <v>355</v>
      </c>
      <c r="R325">
        <v>1322</v>
      </c>
      <c r="S325" t="s">
        <v>455</v>
      </c>
      <c r="T325">
        <v>2</v>
      </c>
      <c r="U325" t="s">
        <v>452</v>
      </c>
      <c r="V325">
        <v>10668492.49</v>
      </c>
      <c r="W325">
        <v>2537713.6</v>
      </c>
      <c r="X325">
        <v>83667.12</v>
      </c>
      <c r="Y325">
        <v>83667.12</v>
      </c>
      <c r="Z325">
        <v>0</v>
      </c>
      <c r="AA325">
        <v>83667.12</v>
      </c>
      <c r="AB325">
        <v>54966.929999999993</v>
      </c>
      <c r="AC325">
        <v>28700.19</v>
      </c>
      <c r="AD325">
        <v>0</v>
      </c>
      <c r="AE325">
        <v>28700.19</v>
      </c>
      <c r="AF325">
        <v>10584825.370000001</v>
      </c>
    </row>
    <row r="326" spans="1:32" x14ac:dyDescent="0.3">
      <c r="A326" t="str">
        <f t="shared" si="5"/>
        <v>1.6-01-2605_26412008_2613310</v>
      </c>
      <c r="B326" t="s">
        <v>448</v>
      </c>
      <c r="C326" t="s">
        <v>449</v>
      </c>
      <c r="D326" t="s">
        <v>175</v>
      </c>
      <c r="E326" t="s">
        <v>176</v>
      </c>
      <c r="F326" t="s">
        <v>350</v>
      </c>
      <c r="G326" t="s">
        <v>351</v>
      </c>
      <c r="H326" t="s">
        <v>224</v>
      </c>
      <c r="I326" t="s">
        <v>225</v>
      </c>
      <c r="J326">
        <v>4</v>
      </c>
      <c r="K326" t="s">
        <v>78</v>
      </c>
      <c r="L326">
        <v>12</v>
      </c>
      <c r="M326" t="s">
        <v>355</v>
      </c>
      <c r="N326" t="s">
        <v>353</v>
      </c>
      <c r="O326" t="s">
        <v>354</v>
      </c>
      <c r="P326">
        <v>1000</v>
      </c>
      <c r="Q326" t="s">
        <v>355</v>
      </c>
      <c r="R326">
        <v>1331</v>
      </c>
      <c r="S326" t="s">
        <v>456</v>
      </c>
      <c r="T326">
        <v>0</v>
      </c>
      <c r="U326" t="s">
        <v>46</v>
      </c>
      <c r="V326">
        <v>730000</v>
      </c>
      <c r="W326">
        <v>730000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0</v>
      </c>
      <c r="AD326">
        <v>0</v>
      </c>
      <c r="AE326">
        <v>0</v>
      </c>
      <c r="AF326">
        <v>730000</v>
      </c>
    </row>
    <row r="327" spans="1:32" x14ac:dyDescent="0.3">
      <c r="A327" t="str">
        <f t="shared" si="5"/>
        <v>1.6-01-2605_26412008_2613410</v>
      </c>
      <c r="B327" t="s">
        <v>448</v>
      </c>
      <c r="C327" t="s">
        <v>449</v>
      </c>
      <c r="D327" t="s">
        <v>175</v>
      </c>
      <c r="E327" t="s">
        <v>176</v>
      </c>
      <c r="F327" t="s">
        <v>350</v>
      </c>
      <c r="G327" t="s">
        <v>351</v>
      </c>
      <c r="H327" t="s">
        <v>224</v>
      </c>
      <c r="I327" t="s">
        <v>225</v>
      </c>
      <c r="J327">
        <v>4</v>
      </c>
      <c r="K327" t="s">
        <v>78</v>
      </c>
      <c r="L327">
        <v>12</v>
      </c>
      <c r="M327" t="s">
        <v>355</v>
      </c>
      <c r="N327" t="s">
        <v>353</v>
      </c>
      <c r="O327" t="s">
        <v>354</v>
      </c>
      <c r="P327">
        <v>1000</v>
      </c>
      <c r="Q327" t="s">
        <v>355</v>
      </c>
      <c r="R327">
        <v>1341</v>
      </c>
      <c r="S327" t="s">
        <v>457</v>
      </c>
      <c r="T327">
        <v>0</v>
      </c>
      <c r="U327" t="s">
        <v>46</v>
      </c>
      <c r="V327">
        <v>1500000</v>
      </c>
      <c r="W327">
        <v>1500000</v>
      </c>
      <c r="X327">
        <v>104954.4</v>
      </c>
      <c r="Y327">
        <v>104954.4</v>
      </c>
      <c r="Z327">
        <v>0</v>
      </c>
      <c r="AA327">
        <v>104954.4</v>
      </c>
      <c r="AB327">
        <v>0</v>
      </c>
      <c r="AC327">
        <v>104954.4</v>
      </c>
      <c r="AD327">
        <v>0</v>
      </c>
      <c r="AE327">
        <v>104954.4</v>
      </c>
      <c r="AF327">
        <v>1395045.6</v>
      </c>
    </row>
    <row r="328" spans="1:32" x14ac:dyDescent="0.3">
      <c r="A328" t="str">
        <f t="shared" si="5"/>
        <v>1.6-01-2605_26412008_2614112</v>
      </c>
      <c r="B328" t="s">
        <v>448</v>
      </c>
      <c r="C328" t="s">
        <v>449</v>
      </c>
      <c r="D328" t="s">
        <v>175</v>
      </c>
      <c r="E328" t="s">
        <v>176</v>
      </c>
      <c r="F328" t="s">
        <v>350</v>
      </c>
      <c r="G328" t="s">
        <v>351</v>
      </c>
      <c r="H328" t="s">
        <v>224</v>
      </c>
      <c r="I328" t="s">
        <v>225</v>
      </c>
      <c r="J328">
        <v>4</v>
      </c>
      <c r="K328" t="s">
        <v>78</v>
      </c>
      <c r="L328">
        <v>12</v>
      </c>
      <c r="M328" t="s">
        <v>355</v>
      </c>
      <c r="N328" t="s">
        <v>353</v>
      </c>
      <c r="O328" t="s">
        <v>354</v>
      </c>
      <c r="P328">
        <v>1000</v>
      </c>
      <c r="Q328" t="s">
        <v>355</v>
      </c>
      <c r="R328">
        <v>1411</v>
      </c>
      <c r="S328" t="s">
        <v>458</v>
      </c>
      <c r="T328">
        <v>2</v>
      </c>
      <c r="U328" t="s">
        <v>452</v>
      </c>
      <c r="V328">
        <v>4608788.75</v>
      </c>
      <c r="W328">
        <v>4608788.41</v>
      </c>
      <c r="X328">
        <v>897563.68</v>
      </c>
      <c r="Y328">
        <v>897563.68</v>
      </c>
      <c r="Z328">
        <v>0</v>
      </c>
      <c r="AA328">
        <v>897563.68</v>
      </c>
      <c r="AB328">
        <v>0</v>
      </c>
      <c r="AC328">
        <v>897563.68</v>
      </c>
      <c r="AD328">
        <v>0</v>
      </c>
      <c r="AE328">
        <v>897563.68</v>
      </c>
      <c r="AF328">
        <v>3711225.07</v>
      </c>
    </row>
    <row r="329" spans="1:32" x14ac:dyDescent="0.3">
      <c r="A329" t="str">
        <f t="shared" si="5"/>
        <v>1.6-01-2605_26412008_2614212</v>
      </c>
      <c r="B329" t="s">
        <v>448</v>
      </c>
      <c r="C329" t="s">
        <v>449</v>
      </c>
      <c r="D329" t="s">
        <v>175</v>
      </c>
      <c r="E329" t="s">
        <v>176</v>
      </c>
      <c r="F329" t="s">
        <v>350</v>
      </c>
      <c r="G329" t="s">
        <v>351</v>
      </c>
      <c r="H329" t="s">
        <v>224</v>
      </c>
      <c r="I329" t="s">
        <v>225</v>
      </c>
      <c r="J329">
        <v>4</v>
      </c>
      <c r="K329" t="s">
        <v>78</v>
      </c>
      <c r="L329">
        <v>12</v>
      </c>
      <c r="M329" t="s">
        <v>355</v>
      </c>
      <c r="N329" t="s">
        <v>353</v>
      </c>
      <c r="O329" t="s">
        <v>354</v>
      </c>
      <c r="P329">
        <v>1000</v>
      </c>
      <c r="Q329" t="s">
        <v>355</v>
      </c>
      <c r="R329">
        <v>1421</v>
      </c>
      <c r="S329" t="s">
        <v>459</v>
      </c>
      <c r="T329">
        <v>2</v>
      </c>
      <c r="U329" t="s">
        <v>452</v>
      </c>
      <c r="V329">
        <v>2304394.38</v>
      </c>
      <c r="W329">
        <v>2304392.86</v>
      </c>
      <c r="X329">
        <v>409583.46</v>
      </c>
      <c r="Y329">
        <v>409583.46</v>
      </c>
      <c r="Z329">
        <v>0</v>
      </c>
      <c r="AA329">
        <v>409583.46</v>
      </c>
      <c r="AB329">
        <v>0</v>
      </c>
      <c r="AC329">
        <v>409583.46</v>
      </c>
      <c r="AD329">
        <v>0</v>
      </c>
      <c r="AE329">
        <v>409583.46</v>
      </c>
      <c r="AF329">
        <v>1894810.92</v>
      </c>
    </row>
    <row r="330" spans="1:32" x14ac:dyDescent="0.3">
      <c r="A330" t="str">
        <f t="shared" si="5"/>
        <v>1.6-01-2605_26412008_2614312</v>
      </c>
      <c r="B330" t="s">
        <v>448</v>
      </c>
      <c r="C330" t="s">
        <v>449</v>
      </c>
      <c r="D330" t="s">
        <v>175</v>
      </c>
      <c r="E330" t="s">
        <v>176</v>
      </c>
      <c r="F330" t="s">
        <v>350</v>
      </c>
      <c r="G330" t="s">
        <v>351</v>
      </c>
      <c r="H330" t="s">
        <v>224</v>
      </c>
      <c r="I330" t="s">
        <v>225</v>
      </c>
      <c r="J330">
        <v>4</v>
      </c>
      <c r="K330" t="s">
        <v>78</v>
      </c>
      <c r="L330">
        <v>12</v>
      </c>
      <c r="M330" t="s">
        <v>355</v>
      </c>
      <c r="N330" t="s">
        <v>353</v>
      </c>
      <c r="O330" t="s">
        <v>354</v>
      </c>
      <c r="P330">
        <v>1000</v>
      </c>
      <c r="Q330" t="s">
        <v>355</v>
      </c>
      <c r="R330">
        <v>1431</v>
      </c>
      <c r="S330" t="s">
        <v>460</v>
      </c>
      <c r="T330">
        <v>2</v>
      </c>
      <c r="U330" t="s">
        <v>452</v>
      </c>
      <c r="V330">
        <v>1536262.92</v>
      </c>
      <c r="W330">
        <v>1536259.56</v>
      </c>
      <c r="X330">
        <v>273055.59000000003</v>
      </c>
      <c r="Y330">
        <v>273055.59000000003</v>
      </c>
      <c r="Z330">
        <v>0</v>
      </c>
      <c r="AA330">
        <v>273055.59000000003</v>
      </c>
      <c r="AB330">
        <v>0</v>
      </c>
      <c r="AC330">
        <v>273055.59000000003</v>
      </c>
      <c r="AD330">
        <v>0</v>
      </c>
      <c r="AE330">
        <v>273055.59000000003</v>
      </c>
      <c r="AF330">
        <v>1263207.3299999998</v>
      </c>
    </row>
    <row r="331" spans="1:32" x14ac:dyDescent="0.3">
      <c r="A331" t="str">
        <f t="shared" si="5"/>
        <v>1.6-01-2605_26412008_2614322</v>
      </c>
      <c r="B331" t="s">
        <v>448</v>
      </c>
      <c r="C331" t="s">
        <v>449</v>
      </c>
      <c r="D331" t="s">
        <v>175</v>
      </c>
      <c r="E331" t="s">
        <v>176</v>
      </c>
      <c r="F331" t="s">
        <v>350</v>
      </c>
      <c r="G331" t="s">
        <v>351</v>
      </c>
      <c r="H331" t="s">
        <v>224</v>
      </c>
      <c r="I331" t="s">
        <v>225</v>
      </c>
      <c r="J331">
        <v>4</v>
      </c>
      <c r="K331" t="s">
        <v>78</v>
      </c>
      <c r="L331">
        <v>12</v>
      </c>
      <c r="M331" t="s">
        <v>355</v>
      </c>
      <c r="N331" t="s">
        <v>353</v>
      </c>
      <c r="O331" t="s">
        <v>354</v>
      </c>
      <c r="P331">
        <v>1000</v>
      </c>
      <c r="Q331" t="s">
        <v>355</v>
      </c>
      <c r="R331">
        <v>1432</v>
      </c>
      <c r="S331" t="s">
        <v>461</v>
      </c>
      <c r="T331">
        <v>2</v>
      </c>
      <c r="U331" t="s">
        <v>452</v>
      </c>
      <c r="V331">
        <v>13442300.529999999</v>
      </c>
      <c r="W331">
        <v>13442305.73</v>
      </c>
      <c r="X331">
        <v>2389255.31</v>
      </c>
      <c r="Y331">
        <v>2389255.31</v>
      </c>
      <c r="Z331">
        <v>0</v>
      </c>
      <c r="AA331">
        <v>2389255.31</v>
      </c>
      <c r="AB331">
        <v>0</v>
      </c>
      <c r="AC331">
        <v>2389255.31</v>
      </c>
      <c r="AD331">
        <v>0</v>
      </c>
      <c r="AE331">
        <v>2389255.31</v>
      </c>
      <c r="AF331">
        <v>11053045.219999999</v>
      </c>
    </row>
    <row r="332" spans="1:32" x14ac:dyDescent="0.3">
      <c r="A332" t="str">
        <f t="shared" si="5"/>
        <v>1.6-01-2605_26412008_2615210</v>
      </c>
      <c r="B332" t="s">
        <v>448</v>
      </c>
      <c r="C332" t="s">
        <v>449</v>
      </c>
      <c r="D332" t="s">
        <v>175</v>
      </c>
      <c r="E332" t="s">
        <v>176</v>
      </c>
      <c r="F332" t="s">
        <v>350</v>
      </c>
      <c r="G332" t="s">
        <v>351</v>
      </c>
      <c r="H332" t="s">
        <v>224</v>
      </c>
      <c r="I332" t="s">
        <v>225</v>
      </c>
      <c r="J332">
        <v>4</v>
      </c>
      <c r="K332" t="s">
        <v>78</v>
      </c>
      <c r="L332">
        <v>12</v>
      </c>
      <c r="M332" t="s">
        <v>355</v>
      </c>
      <c r="N332" t="s">
        <v>353</v>
      </c>
      <c r="O332" t="s">
        <v>354</v>
      </c>
      <c r="P332">
        <v>1000</v>
      </c>
      <c r="Q332" t="s">
        <v>355</v>
      </c>
      <c r="R332">
        <v>1521</v>
      </c>
      <c r="S332" t="s">
        <v>462</v>
      </c>
      <c r="T332">
        <v>0</v>
      </c>
      <c r="U332" t="s">
        <v>46</v>
      </c>
      <c r="V332">
        <v>1000000</v>
      </c>
      <c r="W332">
        <v>1000000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1000000</v>
      </c>
    </row>
    <row r="333" spans="1:32" x14ac:dyDescent="0.3">
      <c r="A333" t="str">
        <f t="shared" si="5"/>
        <v>1.6-01-2605_26412008_2615911</v>
      </c>
      <c r="B333" t="s">
        <v>448</v>
      </c>
      <c r="C333" t="s">
        <v>449</v>
      </c>
      <c r="D333" t="s">
        <v>175</v>
      </c>
      <c r="E333" t="s">
        <v>176</v>
      </c>
      <c r="F333" t="s">
        <v>350</v>
      </c>
      <c r="G333" t="s">
        <v>351</v>
      </c>
      <c r="H333" t="s">
        <v>224</v>
      </c>
      <c r="I333" t="s">
        <v>225</v>
      </c>
      <c r="J333">
        <v>4</v>
      </c>
      <c r="K333" t="s">
        <v>78</v>
      </c>
      <c r="L333">
        <v>12</v>
      </c>
      <c r="M333" t="s">
        <v>355</v>
      </c>
      <c r="N333" t="s">
        <v>353</v>
      </c>
      <c r="O333" t="s">
        <v>354</v>
      </c>
      <c r="P333">
        <v>1000</v>
      </c>
      <c r="Q333" t="s">
        <v>355</v>
      </c>
      <c r="R333">
        <v>1591</v>
      </c>
      <c r="S333" t="s">
        <v>357</v>
      </c>
      <c r="T333">
        <v>1</v>
      </c>
      <c r="U333" t="s">
        <v>463</v>
      </c>
      <c r="V333">
        <v>95360749.519999996</v>
      </c>
      <c r="W333">
        <v>96017961.159999996</v>
      </c>
      <c r="X333">
        <v>83614597.209999993</v>
      </c>
      <c r="Y333">
        <v>83614597.209999993</v>
      </c>
      <c r="Z333">
        <v>70008811.319999993</v>
      </c>
      <c r="AA333">
        <v>13605785.890000001</v>
      </c>
      <c r="AB333">
        <v>6484388.3400000008</v>
      </c>
      <c r="AC333">
        <v>7121397.5499999998</v>
      </c>
      <c r="AD333">
        <v>0</v>
      </c>
      <c r="AE333">
        <v>7121397.5499999998</v>
      </c>
      <c r="AF333">
        <v>11746152.310000002</v>
      </c>
    </row>
    <row r="334" spans="1:32" x14ac:dyDescent="0.3">
      <c r="A334" t="str">
        <f t="shared" si="5"/>
        <v>1.6-01-2605_26412008_2616110</v>
      </c>
      <c r="B334" t="s">
        <v>448</v>
      </c>
      <c r="C334" t="s">
        <v>449</v>
      </c>
      <c r="D334" t="s">
        <v>175</v>
      </c>
      <c r="E334" t="s">
        <v>176</v>
      </c>
      <c r="F334" t="s">
        <v>350</v>
      </c>
      <c r="G334" t="s">
        <v>351</v>
      </c>
      <c r="H334" t="s">
        <v>224</v>
      </c>
      <c r="I334" t="s">
        <v>225</v>
      </c>
      <c r="J334">
        <v>4</v>
      </c>
      <c r="K334" t="s">
        <v>78</v>
      </c>
      <c r="L334">
        <v>12</v>
      </c>
      <c r="M334" t="s">
        <v>355</v>
      </c>
      <c r="N334" t="s">
        <v>353</v>
      </c>
      <c r="O334" t="s">
        <v>354</v>
      </c>
      <c r="P334">
        <v>1000</v>
      </c>
      <c r="Q334" t="s">
        <v>355</v>
      </c>
      <c r="R334">
        <v>1611</v>
      </c>
      <c r="S334" t="s">
        <v>464</v>
      </c>
      <c r="T334">
        <v>0</v>
      </c>
      <c r="U334" t="s">
        <v>46</v>
      </c>
      <c r="V334">
        <v>6193943.2800000003</v>
      </c>
      <c r="W334">
        <v>6193947.4000000004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6193943.2800000003</v>
      </c>
    </row>
    <row r="335" spans="1:32" x14ac:dyDescent="0.3">
      <c r="A335" t="str">
        <f t="shared" si="5"/>
        <v>2.6-01-2605_26113008_26171170</v>
      </c>
      <c r="B335" t="s">
        <v>516</v>
      </c>
      <c r="C335" t="s">
        <v>517</v>
      </c>
      <c r="D335" t="s">
        <v>175</v>
      </c>
      <c r="E335" t="s">
        <v>176</v>
      </c>
      <c r="F335" t="s">
        <v>350</v>
      </c>
      <c r="G335" t="s">
        <v>351</v>
      </c>
      <c r="H335" t="s">
        <v>224</v>
      </c>
      <c r="I335" t="s">
        <v>225</v>
      </c>
      <c r="J335">
        <v>1</v>
      </c>
      <c r="K335" t="s">
        <v>123</v>
      </c>
      <c r="L335">
        <v>13</v>
      </c>
      <c r="M335" t="s">
        <v>352</v>
      </c>
      <c r="N335" t="s">
        <v>353</v>
      </c>
      <c r="O335" t="s">
        <v>354</v>
      </c>
      <c r="P335">
        <v>1000</v>
      </c>
      <c r="Q335" t="s">
        <v>355</v>
      </c>
      <c r="R335">
        <v>1711</v>
      </c>
      <c r="S335" t="s">
        <v>518</v>
      </c>
      <c r="T335">
        <v>70</v>
      </c>
      <c r="U335" t="s">
        <v>519</v>
      </c>
      <c r="V335">
        <v>0</v>
      </c>
      <c r="W335">
        <v>0</v>
      </c>
      <c r="X335">
        <v>3350290.8</v>
      </c>
      <c r="Y335">
        <v>3350290.8</v>
      </c>
      <c r="Z335">
        <v>0</v>
      </c>
      <c r="AA335">
        <v>3350290.8</v>
      </c>
      <c r="AB335">
        <v>0</v>
      </c>
      <c r="AC335">
        <v>3350290.8</v>
      </c>
      <c r="AD335">
        <v>0</v>
      </c>
      <c r="AE335">
        <v>3350290.8</v>
      </c>
      <c r="AF335">
        <v>-3350290.8</v>
      </c>
    </row>
    <row r="336" spans="1:32" x14ac:dyDescent="0.3">
      <c r="A336" t="str">
        <f t="shared" si="5"/>
        <v>2.6-01-2605_26113008_26171171</v>
      </c>
      <c r="B336" t="s">
        <v>516</v>
      </c>
      <c r="C336" t="s">
        <v>517</v>
      </c>
      <c r="D336" t="s">
        <v>175</v>
      </c>
      <c r="E336" t="s">
        <v>176</v>
      </c>
      <c r="F336" t="s">
        <v>350</v>
      </c>
      <c r="G336" t="s">
        <v>351</v>
      </c>
      <c r="H336" t="s">
        <v>224</v>
      </c>
      <c r="I336" t="s">
        <v>225</v>
      </c>
      <c r="J336">
        <v>1</v>
      </c>
      <c r="K336" t="s">
        <v>123</v>
      </c>
      <c r="L336">
        <v>13</v>
      </c>
      <c r="M336" t="s">
        <v>352</v>
      </c>
      <c r="N336" t="s">
        <v>353</v>
      </c>
      <c r="O336" t="s">
        <v>354</v>
      </c>
      <c r="P336">
        <v>1000</v>
      </c>
      <c r="Q336" t="s">
        <v>355</v>
      </c>
      <c r="R336">
        <v>1711</v>
      </c>
      <c r="S336" t="s">
        <v>518</v>
      </c>
      <c r="T336">
        <v>71</v>
      </c>
      <c r="U336" t="s">
        <v>520</v>
      </c>
      <c r="V336">
        <v>0</v>
      </c>
      <c r="W336">
        <v>0</v>
      </c>
      <c r="X336">
        <v>371800</v>
      </c>
      <c r="Y336">
        <v>371800</v>
      </c>
      <c r="Z336">
        <v>0</v>
      </c>
      <c r="AA336">
        <v>371800</v>
      </c>
      <c r="AB336">
        <v>0</v>
      </c>
      <c r="AC336">
        <v>371800</v>
      </c>
      <c r="AD336">
        <v>0</v>
      </c>
      <c r="AE336">
        <v>371800</v>
      </c>
      <c r="AF336">
        <v>-371800</v>
      </c>
    </row>
    <row r="337" spans="1:32" x14ac:dyDescent="0.3">
      <c r="A337" t="str">
        <f t="shared" si="5"/>
        <v>1.5-01-2605_26113008_2611313</v>
      </c>
      <c r="B337" t="s">
        <v>484</v>
      </c>
      <c r="C337" t="s">
        <v>485</v>
      </c>
      <c r="D337" t="s">
        <v>175</v>
      </c>
      <c r="E337" t="s">
        <v>176</v>
      </c>
      <c r="F337" t="s">
        <v>350</v>
      </c>
      <c r="G337" t="s">
        <v>351</v>
      </c>
      <c r="H337" t="s">
        <v>224</v>
      </c>
      <c r="I337" t="s">
        <v>225</v>
      </c>
      <c r="J337">
        <v>1</v>
      </c>
      <c r="K337" t="s">
        <v>123</v>
      </c>
      <c r="L337">
        <v>13</v>
      </c>
      <c r="M337" t="s">
        <v>352</v>
      </c>
      <c r="N337" t="s">
        <v>353</v>
      </c>
      <c r="O337" t="s">
        <v>354</v>
      </c>
      <c r="P337">
        <v>1000</v>
      </c>
      <c r="Q337" t="s">
        <v>355</v>
      </c>
      <c r="R337">
        <v>1131</v>
      </c>
      <c r="S337" t="s">
        <v>486</v>
      </c>
      <c r="T337">
        <v>3</v>
      </c>
      <c r="U337" t="s">
        <v>358</v>
      </c>
      <c r="V337">
        <v>212353767.59999999</v>
      </c>
      <c r="W337">
        <v>212353767.59999999</v>
      </c>
      <c r="X337">
        <v>29739100.68</v>
      </c>
      <c r="Y337">
        <v>29739100.68</v>
      </c>
      <c r="Z337">
        <v>0</v>
      </c>
      <c r="AA337">
        <v>29739100.68</v>
      </c>
      <c r="AB337">
        <v>0</v>
      </c>
      <c r="AC337">
        <v>29739100.68</v>
      </c>
      <c r="AD337">
        <v>0</v>
      </c>
      <c r="AE337">
        <v>29739100.68</v>
      </c>
      <c r="AF337">
        <v>182614666.91999999</v>
      </c>
    </row>
    <row r="338" spans="1:32" x14ac:dyDescent="0.3">
      <c r="A338" t="str">
        <f t="shared" si="5"/>
        <v>1.5-01-2605_26113008_2613213</v>
      </c>
      <c r="B338" t="s">
        <v>484</v>
      </c>
      <c r="C338" t="s">
        <v>485</v>
      </c>
      <c r="D338" t="s">
        <v>175</v>
      </c>
      <c r="E338" t="s">
        <v>176</v>
      </c>
      <c r="F338" t="s">
        <v>350</v>
      </c>
      <c r="G338" t="s">
        <v>351</v>
      </c>
      <c r="H338" t="s">
        <v>224</v>
      </c>
      <c r="I338" t="s">
        <v>225</v>
      </c>
      <c r="J338">
        <v>1</v>
      </c>
      <c r="K338" t="s">
        <v>123</v>
      </c>
      <c r="L338">
        <v>13</v>
      </c>
      <c r="M338" t="s">
        <v>352</v>
      </c>
      <c r="N338" t="s">
        <v>353</v>
      </c>
      <c r="O338" t="s">
        <v>354</v>
      </c>
      <c r="P338">
        <v>1000</v>
      </c>
      <c r="Q338" t="s">
        <v>355</v>
      </c>
      <c r="R338">
        <v>1321</v>
      </c>
      <c r="S338" t="s">
        <v>454</v>
      </c>
      <c r="T338">
        <v>3</v>
      </c>
      <c r="U338" t="s">
        <v>358</v>
      </c>
      <c r="V338">
        <v>2949357.88</v>
      </c>
      <c r="W338">
        <v>2949357.88</v>
      </c>
      <c r="X338">
        <v>0</v>
      </c>
      <c r="Y338">
        <v>0</v>
      </c>
      <c r="Z338">
        <v>0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2949357.88</v>
      </c>
    </row>
    <row r="339" spans="1:32" x14ac:dyDescent="0.3">
      <c r="A339" t="str">
        <f t="shared" si="5"/>
        <v>1.5-01-2605_26113008_2613223</v>
      </c>
      <c r="B339" t="s">
        <v>484</v>
      </c>
      <c r="C339" t="s">
        <v>485</v>
      </c>
      <c r="D339" t="s">
        <v>175</v>
      </c>
      <c r="E339" t="s">
        <v>176</v>
      </c>
      <c r="F339" t="s">
        <v>350</v>
      </c>
      <c r="G339" t="s">
        <v>351</v>
      </c>
      <c r="H339" t="s">
        <v>224</v>
      </c>
      <c r="I339" t="s">
        <v>225</v>
      </c>
      <c r="J339">
        <v>1</v>
      </c>
      <c r="K339" t="s">
        <v>123</v>
      </c>
      <c r="L339">
        <v>13</v>
      </c>
      <c r="M339" t="s">
        <v>352</v>
      </c>
      <c r="N339" t="s">
        <v>353</v>
      </c>
      <c r="O339" t="s">
        <v>354</v>
      </c>
      <c r="P339">
        <v>1000</v>
      </c>
      <c r="Q339" t="s">
        <v>355</v>
      </c>
      <c r="R339">
        <v>1322</v>
      </c>
      <c r="S339" t="s">
        <v>455</v>
      </c>
      <c r="T339">
        <v>3</v>
      </c>
      <c r="U339" t="s">
        <v>358</v>
      </c>
      <c r="V339">
        <v>29493578.829999998</v>
      </c>
      <c r="W339">
        <v>29493578.829999998</v>
      </c>
      <c r="X339">
        <v>18010.16</v>
      </c>
      <c r="Y339">
        <v>18010.16</v>
      </c>
      <c r="Z339">
        <v>0</v>
      </c>
      <c r="AA339">
        <v>18010.16</v>
      </c>
      <c r="AB339">
        <v>0</v>
      </c>
      <c r="AC339">
        <v>18010.16</v>
      </c>
      <c r="AD339">
        <v>0</v>
      </c>
      <c r="AE339">
        <v>18010.16</v>
      </c>
      <c r="AF339">
        <v>29475568.669999998</v>
      </c>
    </row>
    <row r="340" spans="1:32" x14ac:dyDescent="0.3">
      <c r="A340" t="str">
        <f t="shared" si="5"/>
        <v>1.5-01-2605_26113008_2614113</v>
      </c>
      <c r="B340" t="s">
        <v>484</v>
      </c>
      <c r="C340" t="s">
        <v>485</v>
      </c>
      <c r="D340" t="s">
        <v>175</v>
      </c>
      <c r="E340" t="s">
        <v>176</v>
      </c>
      <c r="F340" t="s">
        <v>350</v>
      </c>
      <c r="G340" t="s">
        <v>351</v>
      </c>
      <c r="H340" t="s">
        <v>224</v>
      </c>
      <c r="I340" t="s">
        <v>225</v>
      </c>
      <c r="J340">
        <v>1</v>
      </c>
      <c r="K340" t="s">
        <v>123</v>
      </c>
      <c r="L340">
        <v>13</v>
      </c>
      <c r="M340" t="s">
        <v>352</v>
      </c>
      <c r="N340" t="s">
        <v>353</v>
      </c>
      <c r="O340" t="s">
        <v>354</v>
      </c>
      <c r="P340">
        <v>1000</v>
      </c>
      <c r="Q340" t="s">
        <v>355</v>
      </c>
      <c r="R340">
        <v>1411</v>
      </c>
      <c r="S340" t="s">
        <v>458</v>
      </c>
      <c r="T340">
        <v>3</v>
      </c>
      <c r="U340" t="s">
        <v>358</v>
      </c>
      <c r="V340">
        <v>12741226.060000001</v>
      </c>
      <c r="W340">
        <v>12741226.060000001</v>
      </c>
      <c r="X340">
        <v>0</v>
      </c>
      <c r="Y340">
        <v>0</v>
      </c>
      <c r="Z340">
        <v>0</v>
      </c>
      <c r="AA340">
        <v>0</v>
      </c>
      <c r="AB340">
        <v>0</v>
      </c>
      <c r="AC340">
        <v>0</v>
      </c>
      <c r="AD340">
        <v>0</v>
      </c>
      <c r="AE340">
        <v>0</v>
      </c>
      <c r="AF340">
        <v>12741226.060000001</v>
      </c>
    </row>
    <row r="341" spans="1:32" x14ac:dyDescent="0.3">
      <c r="A341" t="str">
        <f t="shared" si="5"/>
        <v>1.5-01-2605_26113008_2614213</v>
      </c>
      <c r="B341" t="s">
        <v>484</v>
      </c>
      <c r="C341" t="s">
        <v>485</v>
      </c>
      <c r="D341" t="s">
        <v>175</v>
      </c>
      <c r="E341" t="s">
        <v>176</v>
      </c>
      <c r="F341" t="s">
        <v>350</v>
      </c>
      <c r="G341" t="s">
        <v>351</v>
      </c>
      <c r="H341" t="s">
        <v>224</v>
      </c>
      <c r="I341" t="s">
        <v>225</v>
      </c>
      <c r="J341">
        <v>1</v>
      </c>
      <c r="K341" t="s">
        <v>123</v>
      </c>
      <c r="L341">
        <v>13</v>
      </c>
      <c r="M341" t="s">
        <v>352</v>
      </c>
      <c r="N341" t="s">
        <v>353</v>
      </c>
      <c r="O341" t="s">
        <v>354</v>
      </c>
      <c r="P341">
        <v>1000</v>
      </c>
      <c r="Q341" t="s">
        <v>355</v>
      </c>
      <c r="R341">
        <v>1421</v>
      </c>
      <c r="S341" t="s">
        <v>459</v>
      </c>
      <c r="T341">
        <v>3</v>
      </c>
      <c r="U341" t="s">
        <v>358</v>
      </c>
      <c r="V341">
        <v>6370613.0300000003</v>
      </c>
      <c r="W341">
        <v>6370613.0300000003</v>
      </c>
      <c r="X341">
        <v>898398.7</v>
      </c>
      <c r="Y341">
        <v>898398.7</v>
      </c>
      <c r="Z341">
        <v>0</v>
      </c>
      <c r="AA341">
        <v>898398.7</v>
      </c>
      <c r="AB341">
        <v>0</v>
      </c>
      <c r="AC341">
        <v>898398.7</v>
      </c>
      <c r="AD341">
        <v>0</v>
      </c>
      <c r="AE341">
        <v>898398.7</v>
      </c>
      <c r="AF341">
        <v>5472214.3300000001</v>
      </c>
    </row>
    <row r="342" spans="1:32" x14ac:dyDescent="0.3">
      <c r="A342" t="str">
        <f t="shared" si="5"/>
        <v>1.5-01-2605_26113008_2614313</v>
      </c>
      <c r="B342" t="s">
        <v>484</v>
      </c>
      <c r="C342" t="s">
        <v>485</v>
      </c>
      <c r="D342" t="s">
        <v>175</v>
      </c>
      <c r="E342" t="s">
        <v>176</v>
      </c>
      <c r="F342" t="s">
        <v>350</v>
      </c>
      <c r="G342" t="s">
        <v>351</v>
      </c>
      <c r="H342" t="s">
        <v>224</v>
      </c>
      <c r="I342" t="s">
        <v>225</v>
      </c>
      <c r="J342">
        <v>1</v>
      </c>
      <c r="K342" t="s">
        <v>123</v>
      </c>
      <c r="L342">
        <v>13</v>
      </c>
      <c r="M342" t="s">
        <v>352</v>
      </c>
      <c r="N342" t="s">
        <v>353</v>
      </c>
      <c r="O342" t="s">
        <v>354</v>
      </c>
      <c r="P342">
        <v>1000</v>
      </c>
      <c r="Q342" t="s">
        <v>355</v>
      </c>
      <c r="R342">
        <v>1431</v>
      </c>
      <c r="S342" t="s">
        <v>460</v>
      </c>
      <c r="T342">
        <v>3</v>
      </c>
      <c r="U342" t="s">
        <v>358</v>
      </c>
      <c r="V342">
        <v>4247075.3499999996</v>
      </c>
      <c r="W342">
        <v>4247075.3499999996</v>
      </c>
      <c r="X342">
        <v>598947.94999999995</v>
      </c>
      <c r="Y342">
        <v>598947.94999999995</v>
      </c>
      <c r="Z342">
        <v>0</v>
      </c>
      <c r="AA342">
        <v>598947.94999999995</v>
      </c>
      <c r="AB342">
        <v>0</v>
      </c>
      <c r="AC342">
        <v>598947.94999999995</v>
      </c>
      <c r="AD342">
        <v>0</v>
      </c>
      <c r="AE342">
        <v>598947.94999999995</v>
      </c>
      <c r="AF342">
        <v>3648127.3999999994</v>
      </c>
    </row>
    <row r="343" spans="1:32" x14ac:dyDescent="0.3">
      <c r="A343" t="str">
        <f t="shared" si="5"/>
        <v>1.5-01-2605_26113008_2614323</v>
      </c>
      <c r="B343" t="s">
        <v>484</v>
      </c>
      <c r="C343" t="s">
        <v>485</v>
      </c>
      <c r="D343" t="s">
        <v>175</v>
      </c>
      <c r="E343" t="s">
        <v>176</v>
      </c>
      <c r="F343" t="s">
        <v>350</v>
      </c>
      <c r="G343" t="s">
        <v>351</v>
      </c>
      <c r="H343" t="s">
        <v>224</v>
      </c>
      <c r="I343" t="s">
        <v>225</v>
      </c>
      <c r="J343">
        <v>1</v>
      </c>
      <c r="K343" t="s">
        <v>123</v>
      </c>
      <c r="L343">
        <v>13</v>
      </c>
      <c r="M343" t="s">
        <v>352</v>
      </c>
      <c r="N343" t="s">
        <v>353</v>
      </c>
      <c r="O343" t="s">
        <v>354</v>
      </c>
      <c r="P343">
        <v>1000</v>
      </c>
      <c r="Q343" t="s">
        <v>355</v>
      </c>
      <c r="R343">
        <v>1432</v>
      </c>
      <c r="S343" t="s">
        <v>461</v>
      </c>
      <c r="T343">
        <v>3</v>
      </c>
      <c r="U343" t="s">
        <v>358</v>
      </c>
      <c r="V343">
        <v>37161909.329999998</v>
      </c>
      <c r="W343">
        <v>37161909.329999998</v>
      </c>
      <c r="X343">
        <v>5240717.7</v>
      </c>
      <c r="Y343">
        <v>5240717.7</v>
      </c>
      <c r="Z343">
        <v>0</v>
      </c>
      <c r="AA343">
        <v>5240717.7</v>
      </c>
      <c r="AB343">
        <v>0</v>
      </c>
      <c r="AC343">
        <v>5240717.7</v>
      </c>
      <c r="AD343">
        <v>0</v>
      </c>
      <c r="AE343">
        <v>5240717.7</v>
      </c>
      <c r="AF343">
        <v>31921191.629999999</v>
      </c>
    </row>
    <row r="344" spans="1:32" x14ac:dyDescent="0.3">
      <c r="A344" t="str">
        <f t="shared" si="5"/>
        <v>1.5-01-2605_26113008_2615913</v>
      </c>
      <c r="B344" t="s">
        <v>484</v>
      </c>
      <c r="C344" t="s">
        <v>485</v>
      </c>
      <c r="D344" t="s">
        <v>175</v>
      </c>
      <c r="E344" t="s">
        <v>176</v>
      </c>
      <c r="F344" t="s">
        <v>350</v>
      </c>
      <c r="G344" t="s">
        <v>351</v>
      </c>
      <c r="H344" t="s">
        <v>224</v>
      </c>
      <c r="I344" t="s">
        <v>225</v>
      </c>
      <c r="J344">
        <v>1</v>
      </c>
      <c r="K344" t="s">
        <v>123</v>
      </c>
      <c r="L344">
        <v>13</v>
      </c>
      <c r="M344" t="s">
        <v>352</v>
      </c>
      <c r="N344" t="s">
        <v>353</v>
      </c>
      <c r="O344" t="s">
        <v>354</v>
      </c>
      <c r="P344">
        <v>1000</v>
      </c>
      <c r="Q344" t="s">
        <v>355</v>
      </c>
      <c r="R344">
        <v>1591</v>
      </c>
      <c r="S344" t="s">
        <v>357</v>
      </c>
      <c r="T344">
        <v>3</v>
      </c>
      <c r="U344" t="s">
        <v>358</v>
      </c>
      <c r="V344">
        <v>7473563.8399999999</v>
      </c>
      <c r="W344">
        <v>0</v>
      </c>
      <c r="X344">
        <v>7314059.6500000004</v>
      </c>
      <c r="Y344">
        <v>7314059.6500000004</v>
      </c>
      <c r="Z344">
        <v>0</v>
      </c>
      <c r="AA344">
        <v>7314059.6500000004</v>
      </c>
      <c r="AB344">
        <v>0</v>
      </c>
      <c r="AC344">
        <v>7314059.6500000004</v>
      </c>
      <c r="AD344">
        <v>0</v>
      </c>
      <c r="AE344">
        <v>7314059.6500000004</v>
      </c>
      <c r="AF344">
        <v>159504.18999999948</v>
      </c>
    </row>
    <row r="345" spans="1:32" x14ac:dyDescent="0.3">
      <c r="A345" t="str">
        <f t="shared" si="5"/>
        <v>1.5-01-2605_26412008_2611111</v>
      </c>
      <c r="B345" t="s">
        <v>484</v>
      </c>
      <c r="C345" t="s">
        <v>485</v>
      </c>
      <c r="D345" t="s">
        <v>175</v>
      </c>
      <c r="E345" t="s">
        <v>176</v>
      </c>
      <c r="F345" t="s">
        <v>350</v>
      </c>
      <c r="G345" t="s">
        <v>351</v>
      </c>
      <c r="H345" t="s">
        <v>224</v>
      </c>
      <c r="I345" t="s">
        <v>225</v>
      </c>
      <c r="J345">
        <v>4</v>
      </c>
      <c r="K345" t="s">
        <v>78</v>
      </c>
      <c r="L345">
        <v>12</v>
      </c>
      <c r="M345" t="s">
        <v>355</v>
      </c>
      <c r="N345" t="s">
        <v>353</v>
      </c>
      <c r="O345" t="s">
        <v>354</v>
      </c>
      <c r="P345">
        <v>1000</v>
      </c>
      <c r="Q345" t="s">
        <v>355</v>
      </c>
      <c r="R345">
        <v>1111</v>
      </c>
      <c r="S345" t="s">
        <v>487</v>
      </c>
      <c r="T345">
        <v>1</v>
      </c>
      <c r="U345" t="s">
        <v>463</v>
      </c>
      <c r="V345">
        <v>14346960</v>
      </c>
      <c r="W345">
        <v>14346960</v>
      </c>
      <c r="X345">
        <v>2391156.6</v>
      </c>
      <c r="Y345">
        <v>2391156.6</v>
      </c>
      <c r="Z345">
        <v>0</v>
      </c>
      <c r="AA345">
        <v>2391156.6</v>
      </c>
      <c r="AB345">
        <v>0</v>
      </c>
      <c r="AC345">
        <v>2391156.6</v>
      </c>
      <c r="AD345">
        <v>0</v>
      </c>
      <c r="AE345">
        <v>2391156.6</v>
      </c>
      <c r="AF345">
        <v>11955803.4</v>
      </c>
    </row>
    <row r="346" spans="1:32" x14ac:dyDescent="0.3">
      <c r="A346" t="str">
        <f t="shared" si="5"/>
        <v>1.5-01-2605_26412008_2611311</v>
      </c>
      <c r="B346" t="s">
        <v>484</v>
      </c>
      <c r="C346" t="s">
        <v>485</v>
      </c>
      <c r="D346" t="s">
        <v>175</v>
      </c>
      <c r="E346" t="s">
        <v>176</v>
      </c>
      <c r="F346" t="s">
        <v>350</v>
      </c>
      <c r="G346" t="s">
        <v>351</v>
      </c>
      <c r="H346" t="s">
        <v>224</v>
      </c>
      <c r="I346" t="s">
        <v>225</v>
      </c>
      <c r="J346">
        <v>4</v>
      </c>
      <c r="K346" t="s">
        <v>78</v>
      </c>
      <c r="L346">
        <v>12</v>
      </c>
      <c r="M346" t="s">
        <v>355</v>
      </c>
      <c r="N346" t="s">
        <v>353</v>
      </c>
      <c r="O346" t="s">
        <v>354</v>
      </c>
      <c r="P346">
        <v>1000</v>
      </c>
      <c r="Q346" t="s">
        <v>355</v>
      </c>
      <c r="R346">
        <v>1131</v>
      </c>
      <c r="S346" t="s">
        <v>486</v>
      </c>
      <c r="T346">
        <v>1</v>
      </c>
      <c r="U346" t="s">
        <v>463</v>
      </c>
      <c r="V346">
        <v>705161521.26999998</v>
      </c>
      <c r="W346">
        <v>705161521.26999998</v>
      </c>
      <c r="X346">
        <v>110972602.65000001</v>
      </c>
      <c r="Y346">
        <v>110972602.65000001</v>
      </c>
      <c r="Z346">
        <v>0</v>
      </c>
      <c r="AA346">
        <v>110972602.65000001</v>
      </c>
      <c r="AB346">
        <v>0</v>
      </c>
      <c r="AC346">
        <v>110972602.65000001</v>
      </c>
      <c r="AD346">
        <v>0</v>
      </c>
      <c r="AE346">
        <v>110972602.65000001</v>
      </c>
      <c r="AF346">
        <v>594188918.62</v>
      </c>
    </row>
    <row r="347" spans="1:32" x14ac:dyDescent="0.3">
      <c r="A347" t="str">
        <f t="shared" si="5"/>
        <v>1.5-01-2605_26412008_2613211</v>
      </c>
      <c r="B347" t="s">
        <v>484</v>
      </c>
      <c r="C347" t="s">
        <v>485</v>
      </c>
      <c r="D347" t="s">
        <v>175</v>
      </c>
      <c r="E347" t="s">
        <v>176</v>
      </c>
      <c r="F347" t="s">
        <v>350</v>
      </c>
      <c r="G347" t="s">
        <v>351</v>
      </c>
      <c r="H347" t="s">
        <v>224</v>
      </c>
      <c r="I347" t="s">
        <v>225</v>
      </c>
      <c r="J347">
        <v>4</v>
      </c>
      <c r="K347" t="s">
        <v>78</v>
      </c>
      <c r="L347">
        <v>12</v>
      </c>
      <c r="M347" t="s">
        <v>355</v>
      </c>
      <c r="N347" t="s">
        <v>353</v>
      </c>
      <c r="O347" t="s">
        <v>354</v>
      </c>
      <c r="P347">
        <v>1000</v>
      </c>
      <c r="Q347" t="s">
        <v>355</v>
      </c>
      <c r="R347">
        <v>1321</v>
      </c>
      <c r="S347" t="s">
        <v>454</v>
      </c>
      <c r="T347">
        <v>1</v>
      </c>
      <c r="U347" t="s">
        <v>463</v>
      </c>
      <c r="V347">
        <v>9993173.3499999996</v>
      </c>
      <c r="W347">
        <v>9993160.5</v>
      </c>
      <c r="X347">
        <v>20930.189999999999</v>
      </c>
      <c r="Y347">
        <v>20930.189999999999</v>
      </c>
      <c r="Z347">
        <v>0</v>
      </c>
      <c r="AA347">
        <v>20930.189999999999</v>
      </c>
      <c r="AB347">
        <v>20930.189999999999</v>
      </c>
      <c r="AC347">
        <v>0</v>
      </c>
      <c r="AD347">
        <v>0</v>
      </c>
      <c r="AE347">
        <v>0</v>
      </c>
      <c r="AF347">
        <v>9972243.1600000001</v>
      </c>
    </row>
    <row r="348" spans="1:32" x14ac:dyDescent="0.3">
      <c r="A348" t="str">
        <f t="shared" si="5"/>
        <v>1.5-01-2605_26412008_2613221</v>
      </c>
      <c r="B348" t="s">
        <v>484</v>
      </c>
      <c r="C348" t="s">
        <v>485</v>
      </c>
      <c r="D348" t="s">
        <v>175</v>
      </c>
      <c r="E348" t="s">
        <v>176</v>
      </c>
      <c r="F348" t="s">
        <v>350</v>
      </c>
      <c r="G348" t="s">
        <v>351</v>
      </c>
      <c r="H348" t="s">
        <v>224</v>
      </c>
      <c r="I348" t="s">
        <v>225</v>
      </c>
      <c r="J348">
        <v>4</v>
      </c>
      <c r="K348" t="s">
        <v>78</v>
      </c>
      <c r="L348">
        <v>12</v>
      </c>
      <c r="M348" t="s">
        <v>355</v>
      </c>
      <c r="N348" t="s">
        <v>353</v>
      </c>
      <c r="O348" t="s">
        <v>354</v>
      </c>
      <c r="P348">
        <v>1000</v>
      </c>
      <c r="Q348" t="s">
        <v>355</v>
      </c>
      <c r="R348">
        <v>1322</v>
      </c>
      <c r="S348" t="s">
        <v>455</v>
      </c>
      <c r="T348">
        <v>1</v>
      </c>
      <c r="U348" t="s">
        <v>463</v>
      </c>
      <c r="V348">
        <v>99931733.510000005</v>
      </c>
      <c r="W348">
        <v>99931732.659999996</v>
      </c>
      <c r="X348">
        <v>106120.08</v>
      </c>
      <c r="Y348">
        <v>106120.08</v>
      </c>
      <c r="Z348">
        <v>0</v>
      </c>
      <c r="AA348">
        <v>106120.08</v>
      </c>
      <c r="AB348">
        <v>49104.58</v>
      </c>
      <c r="AC348">
        <v>57015.5</v>
      </c>
      <c r="AD348">
        <v>0</v>
      </c>
      <c r="AE348">
        <v>57015.5</v>
      </c>
      <c r="AF348">
        <v>99825613.430000007</v>
      </c>
    </row>
    <row r="349" spans="1:32" x14ac:dyDescent="0.3">
      <c r="A349" t="str">
        <f t="shared" si="5"/>
        <v>1.5-01-2605_26412008_2613222</v>
      </c>
      <c r="B349" t="s">
        <v>484</v>
      </c>
      <c r="C349" t="s">
        <v>485</v>
      </c>
      <c r="D349" t="s">
        <v>175</v>
      </c>
      <c r="E349" t="s">
        <v>176</v>
      </c>
      <c r="F349" t="s">
        <v>350</v>
      </c>
      <c r="G349" t="s">
        <v>351</v>
      </c>
      <c r="H349" t="s">
        <v>224</v>
      </c>
      <c r="I349" t="s">
        <v>225</v>
      </c>
      <c r="J349">
        <v>4</v>
      </c>
      <c r="K349" t="s">
        <v>78</v>
      </c>
      <c r="L349">
        <v>12</v>
      </c>
      <c r="M349" t="s">
        <v>355</v>
      </c>
      <c r="N349" t="s">
        <v>353</v>
      </c>
      <c r="O349" t="s">
        <v>354</v>
      </c>
      <c r="P349">
        <v>1000</v>
      </c>
      <c r="Q349" t="s">
        <v>355</v>
      </c>
      <c r="R349">
        <v>1322</v>
      </c>
      <c r="S349" t="s">
        <v>455</v>
      </c>
      <c r="T349">
        <v>2</v>
      </c>
      <c r="U349" t="s">
        <v>452</v>
      </c>
      <c r="V349">
        <v>0</v>
      </c>
      <c r="W349">
        <v>8130779.7400000002</v>
      </c>
      <c r="X349">
        <v>0</v>
      </c>
      <c r="Y349">
        <v>0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0</v>
      </c>
    </row>
    <row r="350" spans="1:32" x14ac:dyDescent="0.3">
      <c r="A350" t="str">
        <f t="shared" si="5"/>
        <v>1.5-01-2605_26412008_2614111</v>
      </c>
      <c r="B350" t="s">
        <v>484</v>
      </c>
      <c r="C350" t="s">
        <v>485</v>
      </c>
      <c r="D350" t="s">
        <v>175</v>
      </c>
      <c r="E350" t="s">
        <v>176</v>
      </c>
      <c r="F350" t="s">
        <v>350</v>
      </c>
      <c r="G350" t="s">
        <v>351</v>
      </c>
      <c r="H350" t="s">
        <v>224</v>
      </c>
      <c r="I350" t="s">
        <v>225</v>
      </c>
      <c r="J350">
        <v>4</v>
      </c>
      <c r="K350" t="s">
        <v>78</v>
      </c>
      <c r="L350">
        <v>12</v>
      </c>
      <c r="M350" t="s">
        <v>355</v>
      </c>
      <c r="N350" t="s">
        <v>353</v>
      </c>
      <c r="O350" t="s">
        <v>354</v>
      </c>
      <c r="P350">
        <v>1000</v>
      </c>
      <c r="Q350" t="s">
        <v>355</v>
      </c>
      <c r="R350">
        <v>1411</v>
      </c>
      <c r="S350" t="s">
        <v>458</v>
      </c>
      <c r="T350">
        <v>1</v>
      </c>
      <c r="U350" t="s">
        <v>463</v>
      </c>
      <c r="V350">
        <v>43170508.880000003</v>
      </c>
      <c r="W350">
        <v>43170509.219999999</v>
      </c>
      <c r="X350">
        <v>8488391.3699999992</v>
      </c>
      <c r="Y350">
        <v>8488391.3699999992</v>
      </c>
      <c r="Z350">
        <v>0</v>
      </c>
      <c r="AA350">
        <v>8488391.3699999992</v>
      </c>
      <c r="AB350">
        <v>0</v>
      </c>
      <c r="AC350">
        <v>8488391.3699999992</v>
      </c>
      <c r="AD350">
        <v>0</v>
      </c>
      <c r="AE350">
        <v>8488391.3699999992</v>
      </c>
      <c r="AF350">
        <v>34682117.510000005</v>
      </c>
    </row>
    <row r="351" spans="1:32" x14ac:dyDescent="0.3">
      <c r="A351" t="str">
        <f t="shared" si="5"/>
        <v>1.5-01-2605_26412008_2614211</v>
      </c>
      <c r="B351" t="s">
        <v>484</v>
      </c>
      <c r="C351" t="s">
        <v>485</v>
      </c>
      <c r="D351" t="s">
        <v>175</v>
      </c>
      <c r="E351" t="s">
        <v>176</v>
      </c>
      <c r="F351" t="s">
        <v>350</v>
      </c>
      <c r="G351" t="s">
        <v>351</v>
      </c>
      <c r="H351" t="s">
        <v>224</v>
      </c>
      <c r="I351" t="s">
        <v>225</v>
      </c>
      <c r="J351">
        <v>4</v>
      </c>
      <c r="K351" t="s">
        <v>78</v>
      </c>
      <c r="L351">
        <v>12</v>
      </c>
      <c r="M351" t="s">
        <v>355</v>
      </c>
      <c r="N351" t="s">
        <v>353</v>
      </c>
      <c r="O351" t="s">
        <v>354</v>
      </c>
      <c r="P351">
        <v>1000</v>
      </c>
      <c r="Q351" t="s">
        <v>355</v>
      </c>
      <c r="R351">
        <v>1421</v>
      </c>
      <c r="S351" t="s">
        <v>459</v>
      </c>
      <c r="T351">
        <v>1</v>
      </c>
      <c r="U351" t="s">
        <v>463</v>
      </c>
      <c r="V351">
        <v>21585254.440000001</v>
      </c>
      <c r="W351">
        <v>21585255.960000001</v>
      </c>
      <c r="X351">
        <v>3403600.59</v>
      </c>
      <c r="Y351">
        <v>3403600.59</v>
      </c>
      <c r="Z351">
        <v>0</v>
      </c>
      <c r="AA351">
        <v>3403600.59</v>
      </c>
      <c r="AB351">
        <v>0</v>
      </c>
      <c r="AC351">
        <v>3403600.59</v>
      </c>
      <c r="AD351">
        <v>0</v>
      </c>
      <c r="AE351">
        <v>3403600.59</v>
      </c>
      <c r="AF351">
        <v>18181653.850000001</v>
      </c>
    </row>
    <row r="352" spans="1:32" x14ac:dyDescent="0.3">
      <c r="A352" t="str">
        <f t="shared" si="5"/>
        <v>1.5-01-2605_26412008_2614311</v>
      </c>
      <c r="B352" t="s">
        <v>484</v>
      </c>
      <c r="C352" t="s">
        <v>485</v>
      </c>
      <c r="D352" t="s">
        <v>175</v>
      </c>
      <c r="E352" t="s">
        <v>176</v>
      </c>
      <c r="F352" t="s">
        <v>350</v>
      </c>
      <c r="G352" t="s">
        <v>351</v>
      </c>
      <c r="H352" t="s">
        <v>224</v>
      </c>
      <c r="I352" t="s">
        <v>225</v>
      </c>
      <c r="J352">
        <v>4</v>
      </c>
      <c r="K352" t="s">
        <v>78</v>
      </c>
      <c r="L352">
        <v>12</v>
      </c>
      <c r="M352" t="s">
        <v>355</v>
      </c>
      <c r="N352" t="s">
        <v>353</v>
      </c>
      <c r="O352" t="s">
        <v>354</v>
      </c>
      <c r="P352">
        <v>1000</v>
      </c>
      <c r="Q352" t="s">
        <v>355</v>
      </c>
      <c r="R352">
        <v>1431</v>
      </c>
      <c r="S352" t="s">
        <v>460</v>
      </c>
      <c r="T352">
        <v>1</v>
      </c>
      <c r="U352" t="s">
        <v>463</v>
      </c>
      <c r="V352">
        <v>14390169.630000001</v>
      </c>
      <c r="W352">
        <v>14390172.99</v>
      </c>
      <c r="X352">
        <v>2269075.52</v>
      </c>
      <c r="Y352">
        <v>2269075.52</v>
      </c>
      <c r="Z352">
        <v>0</v>
      </c>
      <c r="AA352">
        <v>2269075.52</v>
      </c>
      <c r="AB352">
        <v>0</v>
      </c>
      <c r="AC352">
        <v>2269075.52</v>
      </c>
      <c r="AD352">
        <v>0</v>
      </c>
      <c r="AE352">
        <v>2269075.52</v>
      </c>
      <c r="AF352">
        <v>12121094.110000001</v>
      </c>
    </row>
    <row r="353" spans="1:32" x14ac:dyDescent="0.3">
      <c r="A353" t="str">
        <f t="shared" si="5"/>
        <v>1.5-01-2605_26412008_2614321</v>
      </c>
      <c r="B353" t="s">
        <v>484</v>
      </c>
      <c r="C353" t="s">
        <v>485</v>
      </c>
      <c r="D353" t="s">
        <v>175</v>
      </c>
      <c r="E353" t="s">
        <v>176</v>
      </c>
      <c r="F353" t="s">
        <v>350</v>
      </c>
      <c r="G353" t="s">
        <v>351</v>
      </c>
      <c r="H353" t="s">
        <v>224</v>
      </c>
      <c r="I353" t="s">
        <v>225</v>
      </c>
      <c r="J353">
        <v>4</v>
      </c>
      <c r="K353" t="s">
        <v>78</v>
      </c>
      <c r="L353">
        <v>12</v>
      </c>
      <c r="M353" t="s">
        <v>355</v>
      </c>
      <c r="N353" t="s">
        <v>353</v>
      </c>
      <c r="O353" t="s">
        <v>354</v>
      </c>
      <c r="P353">
        <v>1000</v>
      </c>
      <c r="Q353" t="s">
        <v>355</v>
      </c>
      <c r="R353">
        <v>1432</v>
      </c>
      <c r="S353" t="s">
        <v>461</v>
      </c>
      <c r="T353">
        <v>1</v>
      </c>
      <c r="U353" t="s">
        <v>463</v>
      </c>
      <c r="V353">
        <v>125913984.22</v>
      </c>
      <c r="W353">
        <v>125913979.02</v>
      </c>
      <c r="X353">
        <v>19854369.399999999</v>
      </c>
      <c r="Y353">
        <v>19854369.399999999</v>
      </c>
      <c r="Z353">
        <v>0</v>
      </c>
      <c r="AA353">
        <v>19854369.399999999</v>
      </c>
      <c r="AB353">
        <v>0</v>
      </c>
      <c r="AC353">
        <v>19854369.399999999</v>
      </c>
      <c r="AD353">
        <v>0</v>
      </c>
      <c r="AE353">
        <v>19854369.399999999</v>
      </c>
      <c r="AF353">
        <v>106059614.81999999</v>
      </c>
    </row>
    <row r="354" spans="1:32" x14ac:dyDescent="0.3">
      <c r="A354" t="str">
        <f t="shared" si="5"/>
        <v>1.5-01-2605_26412008_2615911</v>
      </c>
      <c r="B354" t="s">
        <v>484</v>
      </c>
      <c r="C354" t="s">
        <v>485</v>
      </c>
      <c r="D354" t="s">
        <v>175</v>
      </c>
      <c r="E354" t="s">
        <v>176</v>
      </c>
      <c r="F354" t="s">
        <v>350</v>
      </c>
      <c r="G354" t="s">
        <v>351</v>
      </c>
      <c r="H354" t="s">
        <v>224</v>
      </c>
      <c r="I354" t="s">
        <v>225</v>
      </c>
      <c r="J354">
        <v>4</v>
      </c>
      <c r="K354" t="s">
        <v>78</v>
      </c>
      <c r="L354">
        <v>12</v>
      </c>
      <c r="M354" t="s">
        <v>355</v>
      </c>
      <c r="N354" t="s">
        <v>353</v>
      </c>
      <c r="O354" t="s">
        <v>354</v>
      </c>
      <c r="P354">
        <v>1000</v>
      </c>
      <c r="Q354" t="s">
        <v>355</v>
      </c>
      <c r="R354">
        <v>1591</v>
      </c>
      <c r="S354" t="s">
        <v>357</v>
      </c>
      <c r="T354">
        <v>1</v>
      </c>
      <c r="U354" t="s">
        <v>463</v>
      </c>
      <c r="V354">
        <v>657211.64</v>
      </c>
      <c r="W354">
        <v>0</v>
      </c>
      <c r="X354">
        <v>656669.92000000004</v>
      </c>
      <c r="Y354">
        <v>656669.92000000004</v>
      </c>
      <c r="Z354">
        <v>0</v>
      </c>
      <c r="AA354">
        <v>656669.92000000004</v>
      </c>
      <c r="AB354">
        <v>4990</v>
      </c>
      <c r="AC354">
        <v>651679.92000000004</v>
      </c>
      <c r="AD354">
        <v>0</v>
      </c>
      <c r="AE354">
        <v>651679.92000000004</v>
      </c>
      <c r="AF354">
        <v>541.71999999997206</v>
      </c>
    </row>
    <row r="355" spans="1:32" x14ac:dyDescent="0.3">
      <c r="A355" t="str">
        <f t="shared" si="5"/>
        <v>1.5-01-2605_26412008_2616110</v>
      </c>
      <c r="B355" t="s">
        <v>484</v>
      </c>
      <c r="C355" t="s">
        <v>485</v>
      </c>
      <c r="D355" t="s">
        <v>175</v>
      </c>
      <c r="E355" t="s">
        <v>176</v>
      </c>
      <c r="F355" t="s">
        <v>350</v>
      </c>
      <c r="G355" t="s">
        <v>351</v>
      </c>
      <c r="H355" t="s">
        <v>224</v>
      </c>
      <c r="I355" t="s">
        <v>225</v>
      </c>
      <c r="J355">
        <v>4</v>
      </c>
      <c r="K355" t="s">
        <v>78</v>
      </c>
      <c r="L355">
        <v>12</v>
      </c>
      <c r="M355" t="s">
        <v>355</v>
      </c>
      <c r="N355" t="s">
        <v>353</v>
      </c>
      <c r="O355" t="s">
        <v>354</v>
      </c>
      <c r="P355">
        <v>1000</v>
      </c>
      <c r="Q355" t="s">
        <v>355</v>
      </c>
      <c r="R355">
        <v>1611</v>
      </c>
      <c r="S355" t="s">
        <v>464</v>
      </c>
      <c r="T355">
        <v>0</v>
      </c>
      <c r="U355" t="s">
        <v>46</v>
      </c>
      <c r="V355">
        <v>23638562.140000001</v>
      </c>
      <c r="W355">
        <v>23638558.02</v>
      </c>
      <c r="X355">
        <v>0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23638562.140000001</v>
      </c>
    </row>
    <row r="356" spans="1:32" x14ac:dyDescent="0.3">
      <c r="A356" t="str">
        <f t="shared" si="5"/>
        <v>2.6-01-2504_2648006_2639210</v>
      </c>
      <c r="B356" t="s">
        <v>478</v>
      </c>
      <c r="C356" t="s">
        <v>479</v>
      </c>
      <c r="D356" t="s">
        <v>175</v>
      </c>
      <c r="E356" t="s">
        <v>176</v>
      </c>
      <c r="F356" t="s">
        <v>36</v>
      </c>
      <c r="G356" t="s">
        <v>37</v>
      </c>
      <c r="H356" t="s">
        <v>192</v>
      </c>
      <c r="I356" t="s">
        <v>193</v>
      </c>
      <c r="J356">
        <v>4</v>
      </c>
      <c r="K356" t="s">
        <v>78</v>
      </c>
      <c r="L356">
        <v>8</v>
      </c>
      <c r="M356" t="s">
        <v>221</v>
      </c>
      <c r="N356" t="s">
        <v>222</v>
      </c>
      <c r="O356" t="s">
        <v>223</v>
      </c>
      <c r="P356">
        <v>3000</v>
      </c>
      <c r="Q356" t="s">
        <v>53</v>
      </c>
      <c r="R356">
        <v>3921</v>
      </c>
      <c r="S356" t="s">
        <v>477</v>
      </c>
      <c r="T356">
        <v>0</v>
      </c>
      <c r="U356" t="s">
        <v>46</v>
      </c>
      <c r="V356">
        <v>0</v>
      </c>
      <c r="W356">
        <v>0</v>
      </c>
      <c r="X356">
        <v>674.53</v>
      </c>
      <c r="Y356">
        <v>674.53</v>
      </c>
      <c r="Z356">
        <v>0</v>
      </c>
      <c r="AA356">
        <v>674.53</v>
      </c>
      <c r="AB356">
        <v>0</v>
      </c>
      <c r="AC356">
        <v>674.53</v>
      </c>
      <c r="AD356">
        <v>0</v>
      </c>
      <c r="AE356">
        <v>674.53</v>
      </c>
      <c r="AF356">
        <v>-674.53</v>
      </c>
    </row>
    <row r="357" spans="1:32" x14ac:dyDescent="0.3">
      <c r="A357" t="str">
        <f t="shared" si="5"/>
        <v>2.5-02-2504_2648006_2639210</v>
      </c>
      <c r="B357" t="s">
        <v>475</v>
      </c>
      <c r="C357" t="s">
        <v>476</v>
      </c>
      <c r="D357" t="s">
        <v>175</v>
      </c>
      <c r="E357" t="s">
        <v>176</v>
      </c>
      <c r="F357" t="s">
        <v>36</v>
      </c>
      <c r="G357" t="s">
        <v>37</v>
      </c>
      <c r="H357" t="s">
        <v>192</v>
      </c>
      <c r="I357" t="s">
        <v>193</v>
      </c>
      <c r="J357">
        <v>4</v>
      </c>
      <c r="K357" t="s">
        <v>78</v>
      </c>
      <c r="L357">
        <v>8</v>
      </c>
      <c r="M357" t="s">
        <v>221</v>
      </c>
      <c r="N357" t="s">
        <v>222</v>
      </c>
      <c r="O357" t="s">
        <v>223</v>
      </c>
      <c r="P357">
        <v>3000</v>
      </c>
      <c r="Q357" t="s">
        <v>53</v>
      </c>
      <c r="R357">
        <v>3921</v>
      </c>
      <c r="S357" t="s">
        <v>477</v>
      </c>
      <c r="T357">
        <v>0</v>
      </c>
      <c r="U357" t="s">
        <v>46</v>
      </c>
      <c r="V357">
        <v>0</v>
      </c>
      <c r="W357">
        <v>0</v>
      </c>
      <c r="X357">
        <v>3412951.5</v>
      </c>
      <c r="Y357">
        <v>3412951.5</v>
      </c>
      <c r="Z357">
        <v>0</v>
      </c>
      <c r="AA357">
        <v>3412951.5</v>
      </c>
      <c r="AB357">
        <v>0</v>
      </c>
      <c r="AC357">
        <v>3412951.5</v>
      </c>
      <c r="AD357">
        <v>0</v>
      </c>
      <c r="AE357">
        <v>3412951.5</v>
      </c>
      <c r="AF357">
        <v>-3412951.5</v>
      </c>
    </row>
    <row r="358" spans="1:32" x14ac:dyDescent="0.3">
      <c r="A358" t="str">
        <f t="shared" si="5"/>
        <v>2.5-01-2504_2648006_2639210</v>
      </c>
      <c r="B358" t="s">
        <v>480</v>
      </c>
      <c r="C358" t="s">
        <v>481</v>
      </c>
      <c r="D358" t="s">
        <v>175</v>
      </c>
      <c r="E358" t="s">
        <v>176</v>
      </c>
      <c r="F358" t="s">
        <v>36</v>
      </c>
      <c r="G358" t="s">
        <v>37</v>
      </c>
      <c r="H358" t="s">
        <v>192</v>
      </c>
      <c r="I358" t="s">
        <v>193</v>
      </c>
      <c r="J358">
        <v>4</v>
      </c>
      <c r="K358" t="s">
        <v>78</v>
      </c>
      <c r="L358">
        <v>8</v>
      </c>
      <c r="M358" t="s">
        <v>221</v>
      </c>
      <c r="N358" t="s">
        <v>222</v>
      </c>
      <c r="O358" t="s">
        <v>223</v>
      </c>
      <c r="P358">
        <v>3000</v>
      </c>
      <c r="Q358" t="s">
        <v>53</v>
      </c>
      <c r="R358">
        <v>3921</v>
      </c>
      <c r="S358" t="s">
        <v>477</v>
      </c>
      <c r="T358">
        <v>0</v>
      </c>
      <c r="U358" t="s">
        <v>46</v>
      </c>
      <c r="V358">
        <v>0</v>
      </c>
      <c r="W358">
        <v>0</v>
      </c>
      <c r="X358">
        <v>2586008.42</v>
      </c>
      <c r="Y358">
        <v>2586008.42</v>
      </c>
      <c r="Z358">
        <v>0</v>
      </c>
      <c r="AA358">
        <v>2586008.42</v>
      </c>
      <c r="AB358">
        <v>0</v>
      </c>
      <c r="AC358">
        <v>2586008.42</v>
      </c>
      <c r="AD358">
        <v>0</v>
      </c>
      <c r="AE358">
        <v>2586008.42</v>
      </c>
      <c r="AF358">
        <v>-2586008.42</v>
      </c>
    </row>
    <row r="359" spans="1:32" x14ac:dyDescent="0.3">
      <c r="A359" t="str">
        <f t="shared" si="5"/>
        <v>2.5-01-2610_26148033_2661310</v>
      </c>
      <c r="B359" t="s">
        <v>482</v>
      </c>
      <c r="C359" t="s">
        <v>483</v>
      </c>
      <c r="D359" t="s">
        <v>175</v>
      </c>
      <c r="E359" t="s">
        <v>176</v>
      </c>
      <c r="F359" t="s">
        <v>339</v>
      </c>
      <c r="G359" t="s">
        <v>340</v>
      </c>
      <c r="H359" t="s">
        <v>307</v>
      </c>
      <c r="I359" t="s">
        <v>308</v>
      </c>
      <c r="J359">
        <v>1</v>
      </c>
      <c r="K359" t="s">
        <v>123</v>
      </c>
      <c r="L359">
        <v>48</v>
      </c>
      <c r="M359" t="s">
        <v>349</v>
      </c>
      <c r="N359" t="s">
        <v>342</v>
      </c>
      <c r="O359" t="s">
        <v>343</v>
      </c>
      <c r="P359">
        <v>6000</v>
      </c>
      <c r="Q359" t="s">
        <v>215</v>
      </c>
      <c r="R359">
        <v>6131</v>
      </c>
      <c r="S359" t="s">
        <v>345</v>
      </c>
      <c r="T359">
        <v>0</v>
      </c>
      <c r="U359" t="s">
        <v>46</v>
      </c>
      <c r="V359">
        <v>37975438.600000001</v>
      </c>
      <c r="W359">
        <v>37975439.240000002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0</v>
      </c>
      <c r="AE359">
        <v>0</v>
      </c>
      <c r="AF359">
        <v>37975438.600000001</v>
      </c>
    </row>
    <row r="360" spans="1:32" x14ac:dyDescent="0.3">
      <c r="A360" t="str">
        <f t="shared" si="5"/>
        <v>2.5-01-2610_26148033_2661510</v>
      </c>
      <c r="B360" t="s">
        <v>482</v>
      </c>
      <c r="C360" t="s">
        <v>483</v>
      </c>
      <c r="D360" t="s">
        <v>175</v>
      </c>
      <c r="E360" t="s">
        <v>176</v>
      </c>
      <c r="F360" t="s">
        <v>339</v>
      </c>
      <c r="G360" t="s">
        <v>340</v>
      </c>
      <c r="H360" t="s">
        <v>307</v>
      </c>
      <c r="I360" t="s">
        <v>308</v>
      </c>
      <c r="J360">
        <v>1</v>
      </c>
      <c r="K360" t="s">
        <v>123</v>
      </c>
      <c r="L360">
        <v>48</v>
      </c>
      <c r="M360" t="s">
        <v>349</v>
      </c>
      <c r="N360" t="s">
        <v>342</v>
      </c>
      <c r="O360" t="s">
        <v>343</v>
      </c>
      <c r="P360">
        <v>6000</v>
      </c>
      <c r="Q360" t="s">
        <v>215</v>
      </c>
      <c r="R360">
        <v>6151</v>
      </c>
      <c r="S360" t="s">
        <v>347</v>
      </c>
      <c r="T360">
        <v>0</v>
      </c>
      <c r="U360" t="s">
        <v>46</v>
      </c>
      <c r="V360">
        <v>66730231.399999999</v>
      </c>
      <c r="W360">
        <v>66730226.520000003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>
        <v>66730231.399999999</v>
      </c>
    </row>
  </sheetData>
  <autoFilter ref="A1:AF1" xr:uid="{FFD4698E-CCCD-4C05-86BB-09EFDEA63BD3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39E63-D633-4B1F-A57C-EC020B306E7B}">
  <sheetPr>
    <pageSetUpPr fitToPage="1"/>
  </sheetPr>
  <dimension ref="A1:P73"/>
  <sheetViews>
    <sheetView tabSelected="1" topLeftCell="B1" workbookViewId="0">
      <selection activeCell="B1" sqref="B1:I41"/>
    </sheetView>
  </sheetViews>
  <sheetFormatPr baseColWidth="10" defaultRowHeight="14.4" x14ac:dyDescent="0.3"/>
  <cols>
    <col min="1" max="1" width="0" hidden="1" customWidth="1"/>
    <col min="4" max="4" width="52.109375" customWidth="1"/>
    <col min="5" max="5" width="16.109375" bestFit="1" customWidth="1"/>
    <col min="6" max="6" width="17.44140625" customWidth="1"/>
    <col min="7" max="8" width="15.88671875" bestFit="1" customWidth="1"/>
    <col min="9" max="9" width="17" customWidth="1"/>
    <col min="10" max="10" width="13.88671875" customWidth="1"/>
    <col min="11" max="11" width="14.109375" customWidth="1"/>
    <col min="12" max="12" width="14.88671875" style="2" customWidth="1"/>
    <col min="13" max="13" width="13.88671875" customWidth="1"/>
    <col min="14" max="14" width="14.88671875" customWidth="1"/>
    <col min="15" max="15" width="14.109375" customWidth="1"/>
    <col min="16" max="16" width="13.44140625" customWidth="1"/>
  </cols>
  <sheetData>
    <row r="1" spans="1:14" ht="15" thickBot="1" x14ac:dyDescent="0.35">
      <c r="B1" s="102" t="s">
        <v>553</v>
      </c>
      <c r="C1" s="103"/>
      <c r="D1" s="103"/>
      <c r="E1" s="103"/>
      <c r="F1" s="103"/>
      <c r="G1" s="103"/>
      <c r="H1" s="103"/>
      <c r="I1" s="104"/>
    </row>
    <row r="2" spans="1:14" ht="15" thickBot="1" x14ac:dyDescent="0.35">
      <c r="B2" s="23"/>
      <c r="C2" s="24"/>
      <c r="D2" s="24"/>
      <c r="E2" s="24"/>
      <c r="F2" s="105" t="s">
        <v>554</v>
      </c>
      <c r="G2" s="105"/>
      <c r="H2" s="105"/>
      <c r="I2" s="106"/>
    </row>
    <row r="3" spans="1:14" ht="15" thickBot="1" x14ac:dyDescent="0.35">
      <c r="A3" t="s">
        <v>607</v>
      </c>
      <c r="B3" s="25" t="s">
        <v>555</v>
      </c>
      <c r="C3" s="25" t="s">
        <v>556</v>
      </c>
      <c r="D3" s="107" t="s">
        <v>557</v>
      </c>
      <c r="E3" s="106"/>
      <c r="F3" s="25" t="s">
        <v>558</v>
      </c>
      <c r="G3" s="26" t="s">
        <v>559</v>
      </c>
      <c r="H3" s="26" t="s">
        <v>560</v>
      </c>
      <c r="I3" s="26" t="s">
        <v>561</v>
      </c>
    </row>
    <row r="4" spans="1:14" ht="47.1" customHeight="1" x14ac:dyDescent="0.3">
      <c r="A4">
        <v>6151</v>
      </c>
      <c r="B4" s="27">
        <v>1</v>
      </c>
      <c r="C4" s="28" t="s">
        <v>562</v>
      </c>
      <c r="D4" s="108" t="s">
        <v>563</v>
      </c>
      <c r="E4" s="109"/>
      <c r="F4" s="29">
        <f>SUM(G4:I4)</f>
        <v>149565404.81999999</v>
      </c>
      <c r="G4" s="30">
        <v>43425125.32</v>
      </c>
      <c r="H4" s="30">
        <v>67035966</v>
      </c>
      <c r="I4" s="30">
        <v>39104313.5</v>
      </c>
      <c r="K4" s="2"/>
      <c r="M4" s="2"/>
    </row>
    <row r="5" spans="1:14" ht="47.1" customHeight="1" x14ac:dyDescent="0.3">
      <c r="A5">
        <v>6151</v>
      </c>
      <c r="B5" s="31">
        <v>2</v>
      </c>
      <c r="C5" s="32" t="s">
        <v>564</v>
      </c>
      <c r="D5" s="110" t="s">
        <v>565</v>
      </c>
      <c r="E5" s="111"/>
      <c r="F5" s="29">
        <f t="shared" ref="F5:F14" si="0">SUM(G5:I5)</f>
        <v>198809104.53999999</v>
      </c>
      <c r="G5" s="29">
        <v>30880167.829999998</v>
      </c>
      <c r="H5" s="29">
        <v>106060381.08</v>
      </c>
      <c r="I5" s="29">
        <v>61868555.630000003</v>
      </c>
    </row>
    <row r="6" spans="1:14" ht="47.1" customHeight="1" x14ac:dyDescent="0.3">
      <c r="A6">
        <v>6121</v>
      </c>
      <c r="B6" s="27">
        <v>3</v>
      </c>
      <c r="C6" s="28" t="s">
        <v>566</v>
      </c>
      <c r="D6" s="108" t="s">
        <v>567</v>
      </c>
      <c r="E6" s="109"/>
      <c r="F6" s="30">
        <f t="shared" si="0"/>
        <v>69942043.780000001</v>
      </c>
      <c r="G6" s="30">
        <v>11003662.07</v>
      </c>
      <c r="H6" s="30">
        <v>37224241.079999998</v>
      </c>
      <c r="I6" s="30">
        <v>21714140.629999999</v>
      </c>
    </row>
    <row r="7" spans="1:14" ht="47.1" customHeight="1" x14ac:dyDescent="0.3">
      <c r="A7">
        <v>6121</v>
      </c>
      <c r="B7" s="27">
        <v>4</v>
      </c>
      <c r="C7" s="28" t="s">
        <v>568</v>
      </c>
      <c r="D7" s="108" t="s">
        <v>569</v>
      </c>
      <c r="E7" s="109"/>
      <c r="F7" s="30">
        <f t="shared" si="0"/>
        <v>99990737.799999997</v>
      </c>
      <c r="G7" s="30">
        <v>15920585.84</v>
      </c>
      <c r="H7" s="30">
        <v>53096938.079999998</v>
      </c>
      <c r="I7" s="30">
        <v>30973213.879999999</v>
      </c>
    </row>
    <row r="8" spans="1:14" ht="47.1" customHeight="1" x14ac:dyDescent="0.3">
      <c r="A8">
        <v>6121</v>
      </c>
      <c r="B8" s="27">
        <v>5</v>
      </c>
      <c r="C8" s="28" t="s">
        <v>570</v>
      </c>
      <c r="D8" s="100" t="s">
        <v>571</v>
      </c>
      <c r="E8" s="101"/>
      <c r="F8" s="30">
        <f t="shared" si="0"/>
        <v>64988825.909999996</v>
      </c>
      <c r="G8" s="30">
        <v>10670142.199999999</v>
      </c>
      <c r="H8" s="30">
        <v>34306537.079999998</v>
      </c>
      <c r="I8" s="30">
        <v>20012146.629999999</v>
      </c>
    </row>
    <row r="9" spans="1:14" ht="47.1" customHeight="1" x14ac:dyDescent="0.3">
      <c r="A9">
        <v>6131</v>
      </c>
      <c r="B9" s="27">
        <v>6</v>
      </c>
      <c r="C9" s="28" t="s">
        <v>572</v>
      </c>
      <c r="D9" s="100" t="s">
        <v>573</v>
      </c>
      <c r="E9" s="101"/>
      <c r="F9" s="30">
        <f t="shared" si="0"/>
        <v>49496927.560000002</v>
      </c>
      <c r="G9" s="30">
        <v>7340966.3600000003</v>
      </c>
      <c r="H9" s="30">
        <v>26624817.599999998</v>
      </c>
      <c r="I9" s="30">
        <v>15531143.599999998</v>
      </c>
    </row>
    <row r="10" spans="1:14" ht="47.1" customHeight="1" x14ac:dyDescent="0.3">
      <c r="A10">
        <v>6121</v>
      </c>
      <c r="B10" s="27">
        <v>7</v>
      </c>
      <c r="C10" s="28" t="s">
        <v>574</v>
      </c>
      <c r="D10" s="100" t="s">
        <v>575</v>
      </c>
      <c r="E10" s="101"/>
      <c r="F10" s="30">
        <f t="shared" si="0"/>
        <v>64789396.539999999</v>
      </c>
      <c r="G10" s="30">
        <v>10259586.35</v>
      </c>
      <c r="H10" s="30">
        <v>34439880.119999997</v>
      </c>
      <c r="I10" s="30">
        <v>20089930.07</v>
      </c>
    </row>
    <row r="11" spans="1:14" ht="47.1" customHeight="1" x14ac:dyDescent="0.3">
      <c r="A11">
        <v>6151</v>
      </c>
      <c r="B11" s="31">
        <v>8</v>
      </c>
      <c r="C11" s="32" t="s">
        <v>576</v>
      </c>
      <c r="D11" s="110" t="s">
        <v>577</v>
      </c>
      <c r="E11" s="111"/>
      <c r="F11" s="29">
        <f t="shared" si="0"/>
        <v>108749959.14</v>
      </c>
      <c r="G11" s="29">
        <v>32415209.73</v>
      </c>
      <c r="H11" s="29">
        <v>48211420.68</v>
      </c>
      <c r="I11" s="29">
        <v>28123328.73</v>
      </c>
      <c r="N11" s="33"/>
    </row>
    <row r="12" spans="1:14" ht="47.1" customHeight="1" x14ac:dyDescent="0.3">
      <c r="A12">
        <v>6121</v>
      </c>
      <c r="B12" s="27">
        <v>9</v>
      </c>
      <c r="C12" s="28" t="s">
        <v>578</v>
      </c>
      <c r="D12" s="100" t="s">
        <v>571</v>
      </c>
      <c r="E12" s="101"/>
      <c r="F12" s="30">
        <f>SUM(G12:I12)</f>
        <v>119170453.88</v>
      </c>
      <c r="G12" s="30">
        <v>20397735.600000001</v>
      </c>
      <c r="H12" s="30">
        <v>62382769.439999998</v>
      </c>
      <c r="I12" s="30">
        <v>36389948.840000004</v>
      </c>
    </row>
    <row r="13" spans="1:14" ht="47.1" customHeight="1" x14ac:dyDescent="0.3">
      <c r="A13">
        <v>6151</v>
      </c>
      <c r="B13" s="27">
        <v>10</v>
      </c>
      <c r="C13" s="28" t="s">
        <v>579</v>
      </c>
      <c r="D13" s="108" t="s">
        <v>580</v>
      </c>
      <c r="E13" s="109"/>
      <c r="F13" s="29">
        <f t="shared" si="0"/>
        <v>109986516.50999999</v>
      </c>
      <c r="G13" s="34">
        <v>32603944.460000001</v>
      </c>
      <c r="H13" s="34">
        <v>48873203.399999999</v>
      </c>
      <c r="I13" s="34">
        <v>28509368.649999999</v>
      </c>
      <c r="N13" s="33"/>
    </row>
    <row r="14" spans="1:14" ht="64.349999999999994" customHeight="1" x14ac:dyDescent="0.3">
      <c r="A14">
        <v>6121</v>
      </c>
      <c r="B14" s="27">
        <v>11</v>
      </c>
      <c r="C14" s="28" t="s">
        <v>576</v>
      </c>
      <c r="D14" s="108" t="s">
        <v>581</v>
      </c>
      <c r="E14" s="109"/>
      <c r="F14" s="30">
        <f t="shared" si="0"/>
        <v>99990149.200000003</v>
      </c>
      <c r="G14" s="34">
        <v>41213080.340000004</v>
      </c>
      <c r="H14" s="34">
        <v>37122359.280000001</v>
      </c>
      <c r="I14" s="34">
        <v>21654709.579999998</v>
      </c>
    </row>
    <row r="15" spans="1:14" ht="63.6" customHeight="1" thickBot="1" x14ac:dyDescent="0.35">
      <c r="A15">
        <v>6131</v>
      </c>
      <c r="B15" s="27">
        <v>12</v>
      </c>
      <c r="C15" s="28" t="s">
        <v>582</v>
      </c>
      <c r="D15" s="112" t="s">
        <v>583</v>
      </c>
      <c r="E15" s="113"/>
      <c r="F15" s="35">
        <f>H15+G15+I15</f>
        <v>197411027.72416165</v>
      </c>
      <c r="G15" s="36">
        <v>71397681.909999996</v>
      </c>
      <c r="H15" s="36">
        <v>62845365.145540826</v>
      </c>
      <c r="I15" s="36">
        <v>63167980.668620825</v>
      </c>
      <c r="M15" s="2"/>
    </row>
    <row r="16" spans="1:14" ht="15" thickBot="1" x14ac:dyDescent="0.35">
      <c r="B16" s="114" t="s">
        <v>584</v>
      </c>
      <c r="C16" s="115"/>
      <c r="D16" s="116"/>
      <c r="E16" s="117"/>
      <c r="F16" s="37">
        <f t="shared" ref="F16" si="1">SUM(F4:F15)</f>
        <v>1332890547.4041617</v>
      </c>
      <c r="G16" s="37">
        <f>SUM(G4:G15)</f>
        <v>327527888.00999999</v>
      </c>
      <c r="H16" s="37">
        <f>SUM(H4:H15)</f>
        <v>618223878.98554075</v>
      </c>
      <c r="I16" s="37">
        <f>SUM(I4:I15)</f>
        <v>387138780.40862077</v>
      </c>
    </row>
    <row r="17" spans="1:16" x14ac:dyDescent="0.3">
      <c r="B17" s="38"/>
      <c r="C17" s="39"/>
      <c r="D17" s="39"/>
      <c r="E17" s="39"/>
      <c r="F17" s="39"/>
      <c r="G17" s="39"/>
      <c r="H17" s="39"/>
      <c r="I17" s="39"/>
      <c r="M17" s="40"/>
    </row>
    <row r="18" spans="1:16" x14ac:dyDescent="0.3">
      <c r="B18" s="38"/>
      <c r="C18" s="39"/>
      <c r="D18" s="39"/>
      <c r="E18" s="39"/>
      <c r="F18" s="39"/>
      <c r="G18" s="39"/>
      <c r="H18" s="39"/>
      <c r="I18" s="39"/>
      <c r="M18" s="40"/>
    </row>
    <row r="19" spans="1:16" x14ac:dyDescent="0.3">
      <c r="B19" s="38"/>
      <c r="C19" s="39"/>
      <c r="D19" s="39"/>
      <c r="E19" s="39"/>
      <c r="F19" s="39"/>
      <c r="G19" s="39"/>
      <c r="H19" s="39"/>
      <c r="I19" s="39"/>
    </row>
    <row r="20" spans="1:16" x14ac:dyDescent="0.3">
      <c r="B20" s="118"/>
      <c r="C20" s="119"/>
      <c r="D20" s="119"/>
      <c r="E20" s="120" t="s">
        <v>554</v>
      </c>
      <c r="F20" s="120"/>
      <c r="G20" s="120"/>
      <c r="H20" s="120"/>
      <c r="I20" s="120"/>
    </row>
    <row r="21" spans="1:16" x14ac:dyDescent="0.3">
      <c r="B21" s="122" t="s">
        <v>585</v>
      </c>
      <c r="C21" s="123"/>
      <c r="D21" s="124"/>
      <c r="E21" s="41" t="s">
        <v>558</v>
      </c>
      <c r="F21" s="42" t="s">
        <v>586</v>
      </c>
      <c r="G21" s="42" t="s">
        <v>559</v>
      </c>
      <c r="H21" s="42" t="s">
        <v>560</v>
      </c>
      <c r="I21" s="42" t="s">
        <v>561</v>
      </c>
    </row>
    <row r="22" spans="1:16" ht="30" customHeight="1" x14ac:dyDescent="0.3">
      <c r="A22">
        <v>3511</v>
      </c>
      <c r="B22" s="121" t="s">
        <v>587</v>
      </c>
      <c r="C22" s="121"/>
      <c r="D22" s="121"/>
      <c r="E22" s="43">
        <v>85260000</v>
      </c>
      <c r="F22" s="43">
        <v>4872000</v>
      </c>
      <c r="G22" s="43">
        <v>29232000</v>
      </c>
      <c r="H22" s="43">
        <v>29232000</v>
      </c>
      <c r="I22" s="43">
        <v>21924000</v>
      </c>
      <c r="K22" s="40"/>
    </row>
    <row r="23" spans="1:16" ht="33.6" customHeight="1" x14ac:dyDescent="0.3">
      <c r="A23">
        <v>3451</v>
      </c>
      <c r="B23" s="121" t="s">
        <v>588</v>
      </c>
      <c r="C23" s="121"/>
      <c r="D23" s="121"/>
      <c r="E23" s="43">
        <v>24004255.43</v>
      </c>
      <c r="F23" s="44"/>
      <c r="G23" s="43">
        <v>8109050.7599999998</v>
      </c>
      <c r="H23" s="43">
        <v>8732945.1600000001</v>
      </c>
      <c r="I23" s="43">
        <v>7162259.5099999998</v>
      </c>
      <c r="K23" s="40"/>
    </row>
    <row r="24" spans="1:16" ht="38.1" customHeight="1" x14ac:dyDescent="0.3">
      <c r="A24">
        <v>1441</v>
      </c>
      <c r="B24" s="121" t="s">
        <v>589</v>
      </c>
      <c r="C24" s="121"/>
      <c r="D24" s="121"/>
      <c r="E24" s="43">
        <v>22826544.640000001</v>
      </c>
      <c r="F24" s="44"/>
      <c r="G24" s="43">
        <v>8306768.4900000002</v>
      </c>
      <c r="H24" s="43">
        <v>8306768.4900000002</v>
      </c>
      <c r="I24" s="43">
        <v>6213007.6699999999</v>
      </c>
      <c r="K24" s="40"/>
    </row>
    <row r="25" spans="1:16" ht="36.6" customHeight="1" x14ac:dyDescent="0.3">
      <c r="A25">
        <v>1441</v>
      </c>
      <c r="B25" s="121" t="s">
        <v>590</v>
      </c>
      <c r="C25" s="121"/>
      <c r="D25" s="121"/>
      <c r="E25" s="43">
        <v>37975658.75</v>
      </c>
      <c r="F25" s="44"/>
      <c r="G25" s="43">
        <v>13356175.300000001</v>
      </c>
      <c r="H25" s="43">
        <v>13512339.82</v>
      </c>
      <c r="I25" s="43">
        <v>11107143.33</v>
      </c>
      <c r="K25" s="40"/>
    </row>
    <row r="26" spans="1:16" ht="32.1" customHeight="1" x14ac:dyDescent="0.3">
      <c r="A26">
        <v>3361</v>
      </c>
      <c r="B26" s="121" t="s">
        <v>591</v>
      </c>
      <c r="C26" s="121"/>
      <c r="D26" s="121"/>
      <c r="E26" s="43">
        <v>30000000</v>
      </c>
      <c r="F26" s="44"/>
      <c r="G26" s="43">
        <v>10000000</v>
      </c>
      <c r="H26" s="43">
        <v>10000000</v>
      </c>
      <c r="I26" s="43">
        <v>10000000</v>
      </c>
      <c r="K26" s="40"/>
    </row>
    <row r="27" spans="1:16" ht="25.35" customHeight="1" x14ac:dyDescent="0.3">
      <c r="A27">
        <v>5151</v>
      </c>
      <c r="B27" s="121" t="s">
        <v>592</v>
      </c>
      <c r="C27" s="121"/>
      <c r="D27" s="121"/>
      <c r="E27" s="43">
        <v>41000000</v>
      </c>
      <c r="F27" s="44"/>
      <c r="G27" s="43">
        <v>17000000</v>
      </c>
      <c r="H27" s="43">
        <v>17000000</v>
      </c>
      <c r="I27" s="43">
        <v>7000000</v>
      </c>
      <c r="K27" s="40"/>
    </row>
    <row r="28" spans="1:16" ht="39.6" customHeight="1" x14ac:dyDescent="0.3">
      <c r="A28">
        <v>3251</v>
      </c>
      <c r="B28" s="121" t="s">
        <v>593</v>
      </c>
      <c r="C28" s="121"/>
      <c r="D28" s="121"/>
      <c r="E28" s="43">
        <f t="shared" ref="E28:E33" si="2">SUM(G28:I28)</f>
        <v>90765702.200000003</v>
      </c>
      <c r="F28" s="44"/>
      <c r="G28" s="43">
        <v>28168666.200000003</v>
      </c>
      <c r="H28" s="43">
        <v>37558221.600000001</v>
      </c>
      <c r="I28" s="43">
        <v>25038814.399999999</v>
      </c>
      <c r="K28" s="40"/>
      <c r="N28" s="40"/>
      <c r="O28" s="40"/>
    </row>
    <row r="29" spans="1:16" ht="39.6" customHeight="1" x14ac:dyDescent="0.3">
      <c r="A29">
        <v>3251</v>
      </c>
      <c r="B29" s="121" t="s">
        <v>608</v>
      </c>
      <c r="C29" s="121"/>
      <c r="D29" s="121"/>
      <c r="E29" s="43">
        <f t="shared" si="2"/>
        <v>14837896.5</v>
      </c>
      <c r="F29" s="44"/>
      <c r="G29" s="43">
        <v>2374063.44</v>
      </c>
      <c r="H29" s="43">
        <v>7122190.3200000003</v>
      </c>
      <c r="I29" s="43">
        <v>5341642.74</v>
      </c>
      <c r="K29" s="40"/>
      <c r="N29" s="40"/>
      <c r="O29" s="40"/>
      <c r="P29" s="40"/>
    </row>
    <row r="30" spans="1:16" ht="38.1" customHeight="1" x14ac:dyDescent="0.3">
      <c r="A30">
        <v>3251</v>
      </c>
      <c r="B30" s="121" t="s">
        <v>594</v>
      </c>
      <c r="C30" s="121"/>
      <c r="D30" s="121"/>
      <c r="E30" s="43">
        <f t="shared" si="2"/>
        <v>17000000</v>
      </c>
      <c r="F30" s="44"/>
      <c r="G30" s="43">
        <v>5100000</v>
      </c>
      <c r="H30" s="43">
        <v>6800000</v>
      </c>
      <c r="I30" s="43">
        <v>5100000</v>
      </c>
      <c r="K30" s="40"/>
    </row>
    <row r="31" spans="1:16" ht="44.1" customHeight="1" x14ac:dyDescent="0.3">
      <c r="A31">
        <v>3251</v>
      </c>
      <c r="B31" s="121" t="s">
        <v>595</v>
      </c>
      <c r="C31" s="121"/>
      <c r="D31" s="121"/>
      <c r="E31" s="43">
        <f t="shared" si="2"/>
        <v>185000000</v>
      </c>
      <c r="F31" s="44"/>
      <c r="G31" s="43">
        <v>70000000</v>
      </c>
      <c r="H31" s="43">
        <v>70000000</v>
      </c>
      <c r="I31" s="43">
        <v>45000000</v>
      </c>
      <c r="K31" s="40"/>
      <c r="M31" s="2"/>
      <c r="N31" s="50"/>
    </row>
    <row r="32" spans="1:16" ht="30" customHeight="1" x14ac:dyDescent="0.3">
      <c r="A32">
        <v>3261</v>
      </c>
      <c r="B32" s="121" t="s">
        <v>596</v>
      </c>
      <c r="C32" s="121"/>
      <c r="D32" s="121"/>
      <c r="E32" s="43">
        <f t="shared" si="2"/>
        <v>256600000</v>
      </c>
      <c r="F32" s="44"/>
      <c r="G32" s="43">
        <v>64100000</v>
      </c>
      <c r="H32" s="43">
        <v>110000000</v>
      </c>
      <c r="I32" s="43">
        <v>82500000</v>
      </c>
      <c r="K32" s="40"/>
    </row>
    <row r="33" spans="1:13" ht="44.1" customHeight="1" x14ac:dyDescent="0.3">
      <c r="A33">
        <v>3231</v>
      </c>
      <c r="B33" s="121" t="s">
        <v>597</v>
      </c>
      <c r="C33" s="121"/>
      <c r="D33" s="121"/>
      <c r="E33" s="43">
        <f t="shared" si="2"/>
        <v>84000000</v>
      </c>
      <c r="F33" s="44"/>
      <c r="G33" s="43">
        <v>23000000</v>
      </c>
      <c r="H33" s="43">
        <v>37000000</v>
      </c>
      <c r="I33" s="43">
        <v>24000000</v>
      </c>
      <c r="K33" s="40"/>
    </row>
    <row r="34" spans="1:13" ht="50.1" customHeight="1" x14ac:dyDescent="0.3">
      <c r="A34">
        <v>3421</v>
      </c>
      <c r="B34" s="121" t="s">
        <v>598</v>
      </c>
      <c r="C34" s="121"/>
      <c r="D34" s="121"/>
      <c r="E34" s="127" t="s">
        <v>599</v>
      </c>
      <c r="F34" s="128"/>
      <c r="G34" s="43">
        <v>40000000</v>
      </c>
      <c r="H34" s="43">
        <v>40000000</v>
      </c>
      <c r="I34" s="43">
        <v>30000000</v>
      </c>
      <c r="K34" s="40"/>
    </row>
    <row r="35" spans="1:13" ht="45" customHeight="1" x14ac:dyDescent="0.3">
      <c r="A35">
        <v>5691</v>
      </c>
      <c r="B35" s="121" t="s">
        <v>600</v>
      </c>
      <c r="C35" s="121"/>
      <c r="D35" s="121"/>
      <c r="E35" s="45">
        <v>250000000</v>
      </c>
      <c r="F35" s="46"/>
      <c r="G35" s="43">
        <v>20000000</v>
      </c>
      <c r="H35" s="43">
        <v>145000000</v>
      </c>
      <c r="I35" s="43">
        <v>85000000</v>
      </c>
      <c r="K35" s="40"/>
    </row>
    <row r="36" spans="1:13" ht="31.35" customHeight="1" x14ac:dyDescent="0.3">
      <c r="A36">
        <v>3331</v>
      </c>
      <c r="B36" s="121" t="s">
        <v>601</v>
      </c>
      <c r="C36" s="121"/>
      <c r="D36" s="121"/>
      <c r="E36" s="45">
        <f>SUM(G36:I36)</f>
        <v>20700000</v>
      </c>
      <c r="F36" s="46"/>
      <c r="G36" s="43">
        <v>17400000</v>
      </c>
      <c r="H36" s="43">
        <v>1400000</v>
      </c>
      <c r="I36" s="43">
        <v>1900000</v>
      </c>
      <c r="K36" s="40"/>
      <c r="M36" s="40"/>
    </row>
    <row r="37" spans="1:13" ht="23.1" customHeight="1" x14ac:dyDescent="0.3">
      <c r="A37">
        <v>3161</v>
      </c>
      <c r="B37" s="121" t="s">
        <v>602</v>
      </c>
      <c r="C37" s="121"/>
      <c r="D37" s="121"/>
      <c r="E37" s="45">
        <f t="shared" ref="E37:E40" si="3">SUM(G37:I37)</f>
        <v>7700000</v>
      </c>
      <c r="F37" s="46"/>
      <c r="G37" s="43">
        <v>2800000</v>
      </c>
      <c r="H37" s="43">
        <v>2800000</v>
      </c>
      <c r="I37" s="43">
        <v>2100000</v>
      </c>
      <c r="K37" s="40"/>
    </row>
    <row r="38" spans="1:13" ht="33" customHeight="1" x14ac:dyDescent="0.3">
      <c r="A38">
        <v>3231</v>
      </c>
      <c r="B38" s="121" t="s">
        <v>603</v>
      </c>
      <c r="C38" s="121"/>
      <c r="D38" s="121"/>
      <c r="E38" s="45">
        <f t="shared" si="3"/>
        <v>11550000</v>
      </c>
      <c r="F38" s="46"/>
      <c r="G38" s="43">
        <v>4200000</v>
      </c>
      <c r="H38" s="43">
        <v>4200000</v>
      </c>
      <c r="I38" s="43">
        <v>3150000</v>
      </c>
      <c r="K38" s="40"/>
    </row>
    <row r="39" spans="1:13" ht="33" customHeight="1" x14ac:dyDescent="0.3">
      <c r="A39">
        <v>3571</v>
      </c>
      <c r="B39" s="121" t="s">
        <v>604</v>
      </c>
      <c r="C39" s="121"/>
      <c r="D39" s="121"/>
      <c r="E39" s="45">
        <f t="shared" si="3"/>
        <v>520000000</v>
      </c>
      <c r="F39" s="46"/>
      <c r="G39" s="43">
        <v>120000000</v>
      </c>
      <c r="H39" s="43">
        <v>250000000</v>
      </c>
      <c r="I39" s="43">
        <v>150000000</v>
      </c>
      <c r="K39" s="40"/>
    </row>
    <row r="40" spans="1:13" ht="41.1" customHeight="1" thickBot="1" x14ac:dyDescent="0.35">
      <c r="B40" s="121" t="s">
        <v>605</v>
      </c>
      <c r="C40" s="121"/>
      <c r="D40" s="121"/>
      <c r="E40" s="45">
        <f t="shared" si="3"/>
        <v>159919502.01999998</v>
      </c>
      <c r="F40" s="46"/>
      <c r="G40" s="43">
        <v>24395534.98</v>
      </c>
      <c r="H40" s="43">
        <v>77442266.879999995</v>
      </c>
      <c r="I40" s="43">
        <v>58081700.159999996</v>
      </c>
      <c r="K40" s="40"/>
    </row>
    <row r="41" spans="1:13" ht="15" thickBot="1" x14ac:dyDescent="0.35">
      <c r="B41" s="114" t="s">
        <v>606</v>
      </c>
      <c r="C41" s="115"/>
      <c r="D41" s="115"/>
      <c r="E41" s="47">
        <f>SUM(F41:I41)</f>
        <v>1969139559.25</v>
      </c>
      <c r="F41" s="37">
        <f>F22</f>
        <v>4872000</v>
      </c>
      <c r="G41" s="37">
        <f>SUM(G22:G40)</f>
        <v>507542259.17000002</v>
      </c>
      <c r="H41" s="37">
        <f t="shared" ref="H41:I41" si="4">SUM(H22:H40)</f>
        <v>876106732.26999998</v>
      </c>
      <c r="I41" s="37">
        <f t="shared" si="4"/>
        <v>580618567.80999994</v>
      </c>
    </row>
    <row r="43" spans="1:13" x14ac:dyDescent="0.3">
      <c r="G43" s="48"/>
      <c r="H43" s="10"/>
      <c r="I43" s="40"/>
    </row>
    <row r="48" spans="1:13" x14ac:dyDescent="0.3">
      <c r="F48" s="49"/>
      <c r="H48" s="2"/>
      <c r="I48" s="125"/>
      <c r="J48" s="126"/>
    </row>
    <row r="49" spans="6:13" x14ac:dyDescent="0.3">
      <c r="F49" s="49"/>
      <c r="H49" s="2"/>
      <c r="I49" s="125"/>
      <c r="J49" s="126"/>
      <c r="M49" s="2"/>
    </row>
    <row r="50" spans="6:13" x14ac:dyDescent="0.3">
      <c r="F50" s="49"/>
      <c r="H50" s="2"/>
      <c r="I50" s="125"/>
      <c r="J50" s="126"/>
    </row>
    <row r="51" spans="6:13" x14ac:dyDescent="0.3">
      <c r="F51" s="40"/>
      <c r="H51" s="2"/>
      <c r="I51" s="125"/>
      <c r="J51" s="126"/>
    </row>
    <row r="52" spans="6:13" x14ac:dyDescent="0.3">
      <c r="H52" s="2"/>
      <c r="I52" s="125"/>
      <c r="J52" s="126"/>
    </row>
    <row r="53" spans="6:13" x14ac:dyDescent="0.3">
      <c r="H53" s="2"/>
      <c r="I53" s="125"/>
      <c r="J53" s="126"/>
    </row>
    <row r="54" spans="6:13" x14ac:dyDescent="0.3">
      <c r="H54" s="2"/>
      <c r="I54" s="125"/>
      <c r="J54" s="126"/>
    </row>
    <row r="55" spans="6:13" x14ac:dyDescent="0.3">
      <c r="H55" s="2"/>
      <c r="I55" s="125"/>
      <c r="J55" s="126"/>
    </row>
    <row r="56" spans="6:13" x14ac:dyDescent="0.3">
      <c r="H56" s="2"/>
      <c r="I56" s="125"/>
      <c r="J56" s="126"/>
    </row>
    <row r="57" spans="6:13" x14ac:dyDescent="0.3">
      <c r="H57" s="2"/>
      <c r="I57" s="125"/>
      <c r="J57" s="126"/>
    </row>
    <row r="58" spans="6:13" x14ac:dyDescent="0.3">
      <c r="H58" s="2"/>
      <c r="I58" s="125"/>
      <c r="J58" s="126"/>
    </row>
    <row r="59" spans="6:13" x14ac:dyDescent="0.3">
      <c r="H59" s="2"/>
      <c r="I59" s="125"/>
      <c r="J59" s="126"/>
    </row>
    <row r="60" spans="6:13" x14ac:dyDescent="0.3">
      <c r="H60" s="2"/>
      <c r="I60" s="125"/>
      <c r="J60" s="126"/>
    </row>
    <row r="61" spans="6:13" x14ac:dyDescent="0.3">
      <c r="H61" s="2"/>
      <c r="I61" s="125"/>
      <c r="J61" s="126"/>
    </row>
    <row r="62" spans="6:13" x14ac:dyDescent="0.3">
      <c r="H62" s="2"/>
      <c r="I62" s="125"/>
      <c r="J62" s="126"/>
    </row>
    <row r="63" spans="6:13" x14ac:dyDescent="0.3">
      <c r="H63" s="2"/>
    </row>
    <row r="64" spans="6:13" x14ac:dyDescent="0.3">
      <c r="H64" s="2"/>
    </row>
    <row r="65" spans="8:8" x14ac:dyDescent="0.3">
      <c r="H65" s="2"/>
    </row>
    <row r="66" spans="8:8" x14ac:dyDescent="0.3">
      <c r="H66" s="2"/>
    </row>
    <row r="67" spans="8:8" x14ac:dyDescent="0.3">
      <c r="H67" s="2"/>
    </row>
    <row r="68" spans="8:8" x14ac:dyDescent="0.3">
      <c r="H68" s="2"/>
    </row>
    <row r="69" spans="8:8" x14ac:dyDescent="0.3">
      <c r="H69" s="2"/>
    </row>
    <row r="70" spans="8:8" x14ac:dyDescent="0.3">
      <c r="H70" s="2"/>
    </row>
    <row r="71" spans="8:8" x14ac:dyDescent="0.3">
      <c r="H71" s="2"/>
    </row>
    <row r="72" spans="8:8" x14ac:dyDescent="0.3">
      <c r="H72" s="2"/>
    </row>
    <row r="73" spans="8:8" x14ac:dyDescent="0.3">
      <c r="H73" s="2"/>
    </row>
  </sheetData>
  <sheetProtection formatCells="0" formatColumns="0" formatRows="0" insertColumns="0" insertRows="0" insertHyperlinks="0" deleteColumns="0" deleteRows="0" sort="0" autoFilter="0" pivotTables="0"/>
  <mergeCells count="44">
    <mergeCell ref="I51:I62"/>
    <mergeCell ref="J51:J62"/>
    <mergeCell ref="B34:D34"/>
    <mergeCell ref="E34:F34"/>
    <mergeCell ref="B35:D35"/>
    <mergeCell ref="B36:D36"/>
    <mergeCell ref="B37:D37"/>
    <mergeCell ref="B38:D38"/>
    <mergeCell ref="B39:D39"/>
    <mergeCell ref="B40:D40"/>
    <mergeCell ref="B41:D41"/>
    <mergeCell ref="I48:I50"/>
    <mergeCell ref="J48:J50"/>
    <mergeCell ref="B33:D33"/>
    <mergeCell ref="B21:D21"/>
    <mergeCell ref="B22:D22"/>
    <mergeCell ref="B23:D23"/>
    <mergeCell ref="B24:D24"/>
    <mergeCell ref="B25:D25"/>
    <mergeCell ref="B26:D26"/>
    <mergeCell ref="B29:D29"/>
    <mergeCell ref="B27:D27"/>
    <mergeCell ref="B28:D28"/>
    <mergeCell ref="B30:D30"/>
    <mergeCell ref="B31:D31"/>
    <mergeCell ref="B32:D32"/>
    <mergeCell ref="D13:E13"/>
    <mergeCell ref="D14:E14"/>
    <mergeCell ref="D15:E15"/>
    <mergeCell ref="B16:E16"/>
    <mergeCell ref="B20:D20"/>
    <mergeCell ref="E20:I20"/>
    <mergeCell ref="D12:E12"/>
    <mergeCell ref="B1:I1"/>
    <mergeCell ref="F2:I2"/>
    <mergeCell ref="D3:E3"/>
    <mergeCell ref="D4:E4"/>
    <mergeCell ref="D5:E5"/>
    <mergeCell ref="D6:E6"/>
    <mergeCell ref="D7:E7"/>
    <mergeCell ref="D8:E8"/>
    <mergeCell ref="D9:E9"/>
    <mergeCell ref="D10:E10"/>
    <mergeCell ref="D11:E11"/>
  </mergeCells>
  <pageMargins left="0.70866141732283472" right="0.70866141732283472" top="0.74803149606299213" bottom="0.74803149606299213" header="0.31496062992125984" footer="0.31496062992125984"/>
  <pageSetup scale="4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69D78-DFDA-492F-BB62-4A4754D5723C}">
  <dimension ref="A3:B13"/>
  <sheetViews>
    <sheetView tabSelected="1" view="pageLayout" zoomScaleNormal="100" workbookViewId="0">
      <selection activeCell="B1" sqref="B1:I41"/>
    </sheetView>
  </sheetViews>
  <sheetFormatPr baseColWidth="10" defaultRowHeight="14.4" x14ac:dyDescent="0.3"/>
  <cols>
    <col min="1" max="1" width="73.88671875" bestFit="1" customWidth="1"/>
    <col min="2" max="2" width="15" bestFit="1" customWidth="1"/>
    <col min="3" max="4" width="15.109375" bestFit="1" customWidth="1"/>
  </cols>
  <sheetData>
    <row r="3" spans="1:2" x14ac:dyDescent="0.3">
      <c r="A3" s="7" t="s">
        <v>542</v>
      </c>
      <c r="B3" t="s">
        <v>541</v>
      </c>
    </row>
    <row r="4" spans="1:2" x14ac:dyDescent="0.3">
      <c r="A4" s="8" t="s">
        <v>481</v>
      </c>
      <c r="B4" s="1">
        <v>2586008.42</v>
      </c>
    </row>
    <row r="5" spans="1:2" x14ac:dyDescent="0.3">
      <c r="A5" s="8" t="s">
        <v>483</v>
      </c>
      <c r="B5" s="1">
        <v>104705670</v>
      </c>
    </row>
    <row r="6" spans="1:2" x14ac:dyDescent="0.3">
      <c r="A6" s="8" t="s">
        <v>476</v>
      </c>
      <c r="B6" s="1">
        <v>3412951.5</v>
      </c>
    </row>
    <row r="7" spans="1:2" x14ac:dyDescent="0.3">
      <c r="A7" s="8" t="s">
        <v>466</v>
      </c>
      <c r="B7" s="1">
        <v>786646407</v>
      </c>
    </row>
    <row r="8" spans="1:2" x14ac:dyDescent="0.3">
      <c r="A8" s="8" t="s">
        <v>449</v>
      </c>
      <c r="B8" s="1">
        <v>258855515.99999997</v>
      </c>
    </row>
    <row r="9" spans="1:2" x14ac:dyDescent="0.3">
      <c r="A9" s="8" t="s">
        <v>485</v>
      </c>
      <c r="B9" s="1">
        <v>1402187682.3900003</v>
      </c>
    </row>
    <row r="10" spans="1:2" x14ac:dyDescent="0.3">
      <c r="A10" s="8" t="s">
        <v>33</v>
      </c>
      <c r="B10" s="1">
        <v>3377593362.4900007</v>
      </c>
    </row>
    <row r="11" spans="1:2" x14ac:dyDescent="0.3">
      <c r="A11" s="8" t="s">
        <v>479</v>
      </c>
      <c r="B11" s="1">
        <v>674.53</v>
      </c>
    </row>
    <row r="12" spans="1:2" x14ac:dyDescent="0.3">
      <c r="A12" s="8" t="s">
        <v>517</v>
      </c>
      <c r="B12" s="1">
        <v>25688400</v>
      </c>
    </row>
    <row r="13" spans="1:2" x14ac:dyDescent="0.3">
      <c r="A13" s="8" t="s">
        <v>497</v>
      </c>
      <c r="B13" s="1">
        <v>5961676672.3300009</v>
      </c>
    </row>
  </sheetData>
  <pageMargins left="0.7" right="0.7" top="0.9375" bottom="0.75" header="0.3" footer="0.3"/>
  <pageSetup orientation="portrait" r:id="rId2"/>
  <headerFooter>
    <oddHeader>&amp;C&amp;"-,Negrita"MUNICIPIO DE TLAJOMULCO DE ZÚÑIGA
1RA MODIFICACIÓN PRESUPUESTAL 2026
CLASIFICACIÓN POR FUENTE DE FINANCIAMIENTO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9BC91-CE50-4B07-A609-F06569C6CCD9}">
  <dimension ref="A3:C12"/>
  <sheetViews>
    <sheetView tabSelected="1" view="pageLayout" zoomScaleNormal="100" workbookViewId="0">
      <selection activeCell="B1" sqref="B1:I41"/>
    </sheetView>
  </sheetViews>
  <sheetFormatPr baseColWidth="10" defaultRowHeight="14.4" x14ac:dyDescent="0.3"/>
  <cols>
    <col min="1" max="1" width="13.88671875" customWidth="1"/>
    <col min="2" max="2" width="55.109375" bestFit="1" customWidth="1"/>
    <col min="3" max="3" width="15" bestFit="1" customWidth="1"/>
    <col min="4" max="4" width="15.109375" bestFit="1" customWidth="1"/>
  </cols>
  <sheetData>
    <row r="3" spans="1:3" x14ac:dyDescent="0.3">
      <c r="A3" s="7" t="s">
        <v>14</v>
      </c>
      <c r="B3" s="7" t="s">
        <v>15</v>
      </c>
      <c r="C3" t="s">
        <v>541</v>
      </c>
    </row>
    <row r="4" spans="1:3" x14ac:dyDescent="0.3">
      <c r="A4">
        <v>1000</v>
      </c>
      <c r="B4" t="s">
        <v>355</v>
      </c>
      <c r="C4" s="1">
        <v>1669178514.7800004</v>
      </c>
    </row>
    <row r="5" spans="1:3" x14ac:dyDescent="0.3">
      <c r="A5">
        <v>2000</v>
      </c>
      <c r="B5" t="s">
        <v>44</v>
      </c>
      <c r="C5" s="1">
        <v>200784884.44</v>
      </c>
    </row>
    <row r="6" spans="1:3" x14ac:dyDescent="0.3">
      <c r="A6">
        <v>3000</v>
      </c>
      <c r="B6" t="s">
        <v>53</v>
      </c>
      <c r="C6" s="1">
        <v>1795744658.3700001</v>
      </c>
    </row>
    <row r="7" spans="1:3" x14ac:dyDescent="0.3">
      <c r="A7">
        <v>4000</v>
      </c>
      <c r="B7" t="s">
        <v>148</v>
      </c>
      <c r="C7" s="1">
        <v>355367512.86000001</v>
      </c>
    </row>
    <row r="8" spans="1:3" x14ac:dyDescent="0.3">
      <c r="A8">
        <v>5000</v>
      </c>
      <c r="B8" t="s">
        <v>57</v>
      </c>
      <c r="C8" s="1">
        <v>342983000</v>
      </c>
    </row>
    <row r="9" spans="1:3" x14ac:dyDescent="0.3">
      <c r="A9">
        <v>6000</v>
      </c>
      <c r="B9" t="s">
        <v>215</v>
      </c>
      <c r="C9" s="1">
        <v>1541904238.9900005</v>
      </c>
    </row>
    <row r="10" spans="1:3" x14ac:dyDescent="0.3">
      <c r="A10">
        <v>7000</v>
      </c>
      <c r="B10" t="s">
        <v>218</v>
      </c>
      <c r="C10" s="1">
        <v>20000000</v>
      </c>
    </row>
    <row r="11" spans="1:3" x14ac:dyDescent="0.3">
      <c r="A11">
        <v>9000</v>
      </c>
      <c r="B11" t="s">
        <v>472</v>
      </c>
      <c r="C11" s="1">
        <v>35713862.890000001</v>
      </c>
    </row>
    <row r="12" spans="1:3" x14ac:dyDescent="0.3">
      <c r="A12" t="s">
        <v>497</v>
      </c>
      <c r="C12" s="1">
        <v>5961676672.3300018</v>
      </c>
    </row>
  </sheetData>
  <pageMargins left="0.7" right="0.7" top="0.9375" bottom="0.75" header="0.3" footer="0.3"/>
  <pageSetup orientation="portrait" r:id="rId2"/>
  <headerFooter>
    <oddHeader>&amp;C&amp;"-,Negrita"MUNICIPIO DE TLAJOMULCO DE ZÚÑIGA
1RA MODIFICACIÓN PRESUPUESTAL 2026
CLASIFICACIÓN POR CAPITULO DEL GASTO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1</vt:i4>
      </vt:variant>
    </vt:vector>
  </HeadingPairs>
  <TitlesOfParts>
    <vt:vector size="22" baseType="lpstr">
      <vt:lpstr>FUENTE</vt:lpstr>
      <vt:lpstr>CAPITULO</vt:lpstr>
      <vt:lpstr>Hoja4</vt:lpstr>
      <vt:lpstr>Hoja1</vt:lpstr>
      <vt:lpstr>BASE</vt:lpstr>
      <vt:lpstr>Cubo 06-03-26</vt:lpstr>
      <vt:lpstr>Multianual </vt:lpstr>
      <vt:lpstr>Fuente de Financiamiento</vt:lpstr>
      <vt:lpstr>Capitulo del Gasto</vt:lpstr>
      <vt:lpstr>Dependencia</vt:lpstr>
      <vt:lpstr>Objeto del gasto</vt:lpstr>
      <vt:lpstr>Economica</vt:lpstr>
      <vt:lpstr>Programa y Proyecto</vt:lpstr>
      <vt:lpstr>Apoyos y subsidios</vt:lpstr>
      <vt:lpstr>Funcional</vt:lpstr>
      <vt:lpstr>Tipo de Gasto</vt:lpstr>
      <vt:lpstr>Capitulo 6000</vt:lpstr>
      <vt:lpstr>Deuda Pública</vt:lpstr>
      <vt:lpstr>Programatica</vt:lpstr>
      <vt:lpstr>Estado del Presupuesto</vt:lpstr>
      <vt:lpstr>Ley de ingresos</vt:lpstr>
      <vt:lpstr>'Multianual 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KARLA IVETT CHAVEZ MARTINEZ</dc:creator>
  <cp:lastModifiedBy>JUAN PABLO ROSALES RODRIGUEZ</cp:lastModifiedBy>
  <cp:lastPrinted>2026-05-18T21:51:48Z</cp:lastPrinted>
  <dcterms:created xsi:type="dcterms:W3CDTF">2026-02-25T14:13:57Z</dcterms:created>
  <dcterms:modified xsi:type="dcterms:W3CDTF">2026-05-18T21:51:57Z</dcterms:modified>
</cp:coreProperties>
</file>